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92dc9f83cc20d44/Desktop/"/>
    </mc:Choice>
  </mc:AlternateContent>
  <xr:revisionPtr revIDLastSave="0" documentId="8_{1A73A89E-C48D-416A-8EF2-113B4AA90113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ashboard" sheetId="1" r:id="rId1"/>
    <sheet name="CC&amp;CSP" sheetId="2" r:id="rId2"/>
    <sheet name="Call &amp; Puts" sheetId="3" r:id="rId3"/>
    <sheet name="Credit Spreads" sheetId="4" r:id="rId4"/>
    <sheet name="Buy-Writes" sheetId="5" r:id="rId5"/>
    <sheet name="Stocks" sheetId="6" r:id="rId6"/>
    <sheet name="Blank Templat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3" i="7" l="1"/>
  <c r="T303" i="7" s="1"/>
  <c r="P303" i="7"/>
  <c r="O303" i="7"/>
  <c r="Q303" i="7" s="1"/>
  <c r="I303" i="7"/>
  <c r="G303" i="7"/>
  <c r="R302" i="7"/>
  <c r="Q302" i="7"/>
  <c r="P302" i="7"/>
  <c r="O302" i="7"/>
  <c r="I302" i="7"/>
  <c r="G302" i="7"/>
  <c r="R301" i="7"/>
  <c r="T301" i="7" s="1"/>
  <c r="P301" i="7"/>
  <c r="O301" i="7"/>
  <c r="Q301" i="7" s="1"/>
  <c r="I301" i="7"/>
  <c r="G301" i="7"/>
  <c r="R300" i="7"/>
  <c r="T300" i="7" s="1"/>
  <c r="P300" i="7"/>
  <c r="O300" i="7"/>
  <c r="Q300" i="7" s="1"/>
  <c r="I300" i="7"/>
  <c r="G300" i="7"/>
  <c r="R299" i="7"/>
  <c r="Q299" i="7"/>
  <c r="P299" i="7"/>
  <c r="O299" i="7"/>
  <c r="I299" i="7"/>
  <c r="G299" i="7"/>
  <c r="R298" i="7"/>
  <c r="T298" i="7" s="1"/>
  <c r="P298" i="7"/>
  <c r="O298" i="7"/>
  <c r="Q298" i="7" s="1"/>
  <c r="I298" i="7"/>
  <c r="G298" i="7"/>
  <c r="R297" i="7"/>
  <c r="T297" i="7" s="1"/>
  <c r="P297" i="7"/>
  <c r="O297" i="7"/>
  <c r="Q297" i="7" s="1"/>
  <c r="I297" i="7"/>
  <c r="G297" i="7"/>
  <c r="R296" i="7"/>
  <c r="Q296" i="7"/>
  <c r="P296" i="7"/>
  <c r="O296" i="7"/>
  <c r="I296" i="7"/>
  <c r="G296" i="7"/>
  <c r="R295" i="7"/>
  <c r="T295" i="7" s="1"/>
  <c r="P295" i="7"/>
  <c r="O295" i="7"/>
  <c r="Q295" i="7" s="1"/>
  <c r="I295" i="7"/>
  <c r="G295" i="7"/>
  <c r="R294" i="7"/>
  <c r="T294" i="7" s="1"/>
  <c r="P294" i="7"/>
  <c r="O294" i="7"/>
  <c r="Q294" i="7" s="1"/>
  <c r="I294" i="7"/>
  <c r="G294" i="7"/>
  <c r="R293" i="7"/>
  <c r="Q293" i="7"/>
  <c r="P293" i="7"/>
  <c r="O293" i="7"/>
  <c r="I293" i="7"/>
  <c r="G293" i="7"/>
  <c r="R292" i="7"/>
  <c r="T292" i="7" s="1"/>
  <c r="P292" i="7"/>
  <c r="O292" i="7"/>
  <c r="Q292" i="7" s="1"/>
  <c r="I292" i="7"/>
  <c r="G292" i="7"/>
  <c r="R291" i="7"/>
  <c r="T291" i="7" s="1"/>
  <c r="P291" i="7"/>
  <c r="O291" i="7"/>
  <c r="Q291" i="7" s="1"/>
  <c r="I291" i="7"/>
  <c r="G291" i="7"/>
  <c r="R290" i="7"/>
  <c r="Q290" i="7"/>
  <c r="P290" i="7"/>
  <c r="O290" i="7"/>
  <c r="I290" i="7"/>
  <c r="G290" i="7"/>
  <c r="R289" i="7"/>
  <c r="T289" i="7" s="1"/>
  <c r="P289" i="7"/>
  <c r="O289" i="7"/>
  <c r="Q289" i="7" s="1"/>
  <c r="I289" i="7"/>
  <c r="G289" i="7"/>
  <c r="R288" i="7"/>
  <c r="T288" i="7" s="1"/>
  <c r="P288" i="7"/>
  <c r="O288" i="7"/>
  <c r="Q288" i="7" s="1"/>
  <c r="I288" i="7"/>
  <c r="G288" i="7"/>
  <c r="R287" i="7"/>
  <c r="Q287" i="7"/>
  <c r="P287" i="7"/>
  <c r="O287" i="7"/>
  <c r="I287" i="7"/>
  <c r="G287" i="7"/>
  <c r="R286" i="7"/>
  <c r="T286" i="7" s="1"/>
  <c r="P286" i="7"/>
  <c r="O286" i="7"/>
  <c r="Q286" i="7" s="1"/>
  <c r="I286" i="7"/>
  <c r="G286" i="7"/>
  <c r="R285" i="7"/>
  <c r="T285" i="7" s="1"/>
  <c r="P285" i="7"/>
  <c r="O285" i="7"/>
  <c r="Q285" i="7" s="1"/>
  <c r="I285" i="7"/>
  <c r="G285" i="7"/>
  <c r="R284" i="7"/>
  <c r="Q284" i="7"/>
  <c r="P284" i="7"/>
  <c r="O284" i="7"/>
  <c r="I284" i="7"/>
  <c r="G284" i="7"/>
  <c r="R283" i="7"/>
  <c r="T283" i="7" s="1"/>
  <c r="P283" i="7"/>
  <c r="O283" i="7"/>
  <c r="Q283" i="7" s="1"/>
  <c r="I283" i="7"/>
  <c r="G283" i="7"/>
  <c r="R282" i="7"/>
  <c r="T282" i="7" s="1"/>
  <c r="P282" i="7"/>
  <c r="O282" i="7"/>
  <c r="Q282" i="7" s="1"/>
  <c r="I282" i="7"/>
  <c r="G282" i="7"/>
  <c r="R281" i="7"/>
  <c r="Q281" i="7"/>
  <c r="P281" i="7"/>
  <c r="O281" i="7"/>
  <c r="I281" i="7"/>
  <c r="G281" i="7"/>
  <c r="R280" i="7"/>
  <c r="T280" i="7" s="1"/>
  <c r="Q280" i="7"/>
  <c r="P280" i="7"/>
  <c r="O280" i="7"/>
  <c r="I280" i="7"/>
  <c r="G280" i="7"/>
  <c r="R279" i="7"/>
  <c r="T279" i="7" s="1"/>
  <c r="P279" i="7"/>
  <c r="O279" i="7"/>
  <c r="Q279" i="7" s="1"/>
  <c r="I279" i="7"/>
  <c r="G279" i="7"/>
  <c r="R278" i="7"/>
  <c r="Q278" i="7"/>
  <c r="P278" i="7"/>
  <c r="O278" i="7"/>
  <c r="I278" i="7"/>
  <c r="G278" i="7"/>
  <c r="R277" i="7"/>
  <c r="T277" i="7" s="1"/>
  <c r="Q277" i="7"/>
  <c r="P277" i="7"/>
  <c r="O277" i="7"/>
  <c r="I277" i="7"/>
  <c r="G277" i="7"/>
  <c r="R276" i="7"/>
  <c r="T276" i="7" s="1"/>
  <c r="P276" i="7"/>
  <c r="O276" i="7"/>
  <c r="Q276" i="7" s="1"/>
  <c r="I276" i="7"/>
  <c r="G276" i="7"/>
  <c r="R275" i="7"/>
  <c r="Q275" i="7"/>
  <c r="P275" i="7"/>
  <c r="O275" i="7"/>
  <c r="I275" i="7"/>
  <c r="G275" i="7"/>
  <c r="R274" i="7"/>
  <c r="T274" i="7" s="1"/>
  <c r="Q274" i="7"/>
  <c r="P274" i="7"/>
  <c r="O274" i="7"/>
  <c r="I274" i="7"/>
  <c r="G274" i="7"/>
  <c r="R273" i="7"/>
  <c r="T273" i="7" s="1"/>
  <c r="P273" i="7"/>
  <c r="O273" i="7"/>
  <c r="Q273" i="7" s="1"/>
  <c r="I273" i="7"/>
  <c r="G273" i="7"/>
  <c r="R272" i="7"/>
  <c r="Q272" i="7"/>
  <c r="P272" i="7"/>
  <c r="O272" i="7"/>
  <c r="I272" i="7"/>
  <c r="G272" i="7"/>
  <c r="R271" i="7"/>
  <c r="T271" i="7" s="1"/>
  <c r="Q271" i="7"/>
  <c r="P271" i="7"/>
  <c r="O271" i="7"/>
  <c r="I271" i="7"/>
  <c r="G271" i="7"/>
  <c r="R270" i="7"/>
  <c r="T270" i="7" s="1"/>
  <c r="P270" i="7"/>
  <c r="O270" i="7"/>
  <c r="Q270" i="7" s="1"/>
  <c r="I270" i="7"/>
  <c r="G270" i="7"/>
  <c r="R269" i="7"/>
  <c r="Q269" i="7"/>
  <c r="P269" i="7"/>
  <c r="O269" i="7"/>
  <c r="I269" i="7"/>
  <c r="G269" i="7"/>
  <c r="R268" i="7"/>
  <c r="T268" i="7" s="1"/>
  <c r="Q268" i="7"/>
  <c r="P268" i="7"/>
  <c r="O268" i="7"/>
  <c r="I268" i="7"/>
  <c r="G268" i="7"/>
  <c r="R267" i="7"/>
  <c r="T267" i="7" s="1"/>
  <c r="P267" i="7"/>
  <c r="O267" i="7"/>
  <c r="Q267" i="7" s="1"/>
  <c r="I267" i="7"/>
  <c r="G267" i="7"/>
  <c r="R266" i="7"/>
  <c r="Q266" i="7"/>
  <c r="P266" i="7"/>
  <c r="O266" i="7"/>
  <c r="I266" i="7"/>
  <c r="G266" i="7"/>
  <c r="R265" i="7"/>
  <c r="T265" i="7" s="1"/>
  <c r="Q265" i="7"/>
  <c r="P265" i="7"/>
  <c r="O265" i="7"/>
  <c r="I265" i="7"/>
  <c r="G265" i="7"/>
  <c r="R264" i="7"/>
  <c r="T264" i="7" s="1"/>
  <c r="P264" i="7"/>
  <c r="O264" i="7"/>
  <c r="Q264" i="7" s="1"/>
  <c r="I264" i="7"/>
  <c r="G264" i="7"/>
  <c r="R263" i="7"/>
  <c r="Q263" i="7"/>
  <c r="P263" i="7"/>
  <c r="O263" i="7"/>
  <c r="I263" i="7"/>
  <c r="G263" i="7"/>
  <c r="R262" i="7"/>
  <c r="T262" i="7" s="1"/>
  <c r="Q262" i="7"/>
  <c r="P262" i="7"/>
  <c r="O262" i="7"/>
  <c r="I262" i="7"/>
  <c r="G262" i="7"/>
  <c r="R261" i="7"/>
  <c r="T261" i="7" s="1"/>
  <c r="P261" i="7"/>
  <c r="O261" i="7"/>
  <c r="Q261" i="7" s="1"/>
  <c r="I261" i="7"/>
  <c r="G261" i="7"/>
  <c r="R260" i="7"/>
  <c r="Q260" i="7"/>
  <c r="P260" i="7"/>
  <c r="O260" i="7"/>
  <c r="I260" i="7"/>
  <c r="G260" i="7"/>
  <c r="R259" i="7"/>
  <c r="T259" i="7" s="1"/>
  <c r="Q259" i="7"/>
  <c r="P259" i="7"/>
  <c r="O259" i="7"/>
  <c r="I259" i="7"/>
  <c r="G259" i="7"/>
  <c r="R258" i="7"/>
  <c r="T258" i="7" s="1"/>
  <c r="P258" i="7"/>
  <c r="O258" i="7"/>
  <c r="Q258" i="7" s="1"/>
  <c r="I258" i="7"/>
  <c r="G258" i="7"/>
  <c r="R257" i="7"/>
  <c r="Q257" i="7"/>
  <c r="P257" i="7"/>
  <c r="O257" i="7"/>
  <c r="I257" i="7"/>
  <c r="G257" i="7"/>
  <c r="R256" i="7"/>
  <c r="T256" i="7" s="1"/>
  <c r="Q256" i="7"/>
  <c r="P256" i="7"/>
  <c r="O256" i="7"/>
  <c r="I256" i="7"/>
  <c r="G256" i="7"/>
  <c r="R255" i="7"/>
  <c r="T255" i="7" s="1"/>
  <c r="P255" i="7"/>
  <c r="O255" i="7"/>
  <c r="Q255" i="7" s="1"/>
  <c r="I255" i="7"/>
  <c r="G255" i="7"/>
  <c r="R254" i="7"/>
  <c r="Q254" i="7"/>
  <c r="P254" i="7"/>
  <c r="O254" i="7"/>
  <c r="I254" i="7"/>
  <c r="G254" i="7"/>
  <c r="R253" i="7"/>
  <c r="T253" i="7" s="1"/>
  <c r="Q253" i="7"/>
  <c r="P253" i="7"/>
  <c r="O253" i="7"/>
  <c r="I253" i="7"/>
  <c r="G253" i="7"/>
  <c r="R252" i="7"/>
  <c r="T252" i="7" s="1"/>
  <c r="P252" i="7"/>
  <c r="O252" i="7"/>
  <c r="Q252" i="7" s="1"/>
  <c r="I252" i="7"/>
  <c r="G252" i="7"/>
  <c r="R251" i="7"/>
  <c r="Q251" i="7"/>
  <c r="P251" i="7"/>
  <c r="O251" i="7"/>
  <c r="I251" i="7"/>
  <c r="G251" i="7"/>
  <c r="R250" i="7"/>
  <c r="T250" i="7" s="1"/>
  <c r="Q250" i="7"/>
  <c r="P250" i="7"/>
  <c r="O250" i="7"/>
  <c r="I250" i="7"/>
  <c r="G250" i="7"/>
  <c r="R249" i="7"/>
  <c r="T249" i="7" s="1"/>
  <c r="P249" i="7"/>
  <c r="O249" i="7"/>
  <c r="Q249" i="7" s="1"/>
  <c r="I249" i="7"/>
  <c r="G249" i="7"/>
  <c r="R248" i="7"/>
  <c r="Q248" i="7"/>
  <c r="P248" i="7"/>
  <c r="O248" i="7"/>
  <c r="I248" i="7"/>
  <c r="G248" i="7"/>
  <c r="R247" i="7"/>
  <c r="T247" i="7" s="1"/>
  <c r="Q247" i="7"/>
  <c r="P247" i="7"/>
  <c r="O247" i="7"/>
  <c r="I247" i="7"/>
  <c r="G247" i="7"/>
  <c r="R246" i="7"/>
  <c r="T246" i="7" s="1"/>
  <c r="P246" i="7"/>
  <c r="O246" i="7"/>
  <c r="Q246" i="7" s="1"/>
  <c r="I246" i="7"/>
  <c r="G246" i="7"/>
  <c r="R245" i="7"/>
  <c r="Q245" i="7"/>
  <c r="P245" i="7"/>
  <c r="O245" i="7"/>
  <c r="I245" i="7"/>
  <c r="G245" i="7"/>
  <c r="R244" i="7"/>
  <c r="T244" i="7" s="1"/>
  <c r="Q244" i="7"/>
  <c r="P244" i="7"/>
  <c r="O244" i="7"/>
  <c r="I244" i="7"/>
  <c r="G244" i="7"/>
  <c r="R243" i="7"/>
  <c r="T243" i="7" s="1"/>
  <c r="P243" i="7"/>
  <c r="O243" i="7"/>
  <c r="Q243" i="7" s="1"/>
  <c r="I243" i="7"/>
  <c r="G243" i="7"/>
  <c r="R242" i="7"/>
  <c r="Q242" i="7"/>
  <c r="P242" i="7"/>
  <c r="O242" i="7"/>
  <c r="I242" i="7"/>
  <c r="G242" i="7"/>
  <c r="R241" i="7"/>
  <c r="T241" i="7" s="1"/>
  <c r="Q241" i="7"/>
  <c r="P241" i="7"/>
  <c r="O241" i="7"/>
  <c r="I241" i="7"/>
  <c r="G241" i="7"/>
  <c r="R240" i="7"/>
  <c r="T240" i="7" s="1"/>
  <c r="P240" i="7"/>
  <c r="O240" i="7"/>
  <c r="Q240" i="7" s="1"/>
  <c r="I240" i="7"/>
  <c r="G240" i="7"/>
  <c r="R239" i="7"/>
  <c r="Q239" i="7"/>
  <c r="P239" i="7"/>
  <c r="O239" i="7"/>
  <c r="I239" i="7"/>
  <c r="G239" i="7"/>
  <c r="R238" i="7"/>
  <c r="T238" i="7" s="1"/>
  <c r="Q238" i="7"/>
  <c r="P238" i="7"/>
  <c r="O238" i="7"/>
  <c r="I238" i="7"/>
  <c r="G238" i="7"/>
  <c r="R237" i="7"/>
  <c r="T237" i="7" s="1"/>
  <c r="P237" i="7"/>
  <c r="O237" i="7"/>
  <c r="Q237" i="7" s="1"/>
  <c r="I237" i="7"/>
  <c r="G237" i="7"/>
  <c r="R236" i="7"/>
  <c r="Q236" i="7"/>
  <c r="P236" i="7"/>
  <c r="O236" i="7"/>
  <c r="I236" i="7"/>
  <c r="G236" i="7"/>
  <c r="R235" i="7"/>
  <c r="T235" i="7" s="1"/>
  <c r="Q235" i="7"/>
  <c r="P235" i="7"/>
  <c r="O235" i="7"/>
  <c r="I235" i="7"/>
  <c r="G235" i="7"/>
  <c r="R234" i="7"/>
  <c r="T234" i="7" s="1"/>
  <c r="P234" i="7"/>
  <c r="O234" i="7"/>
  <c r="Q234" i="7" s="1"/>
  <c r="I234" i="7"/>
  <c r="G234" i="7"/>
  <c r="R233" i="7"/>
  <c r="Q233" i="7"/>
  <c r="P233" i="7"/>
  <c r="O233" i="7"/>
  <c r="I233" i="7"/>
  <c r="G233" i="7"/>
  <c r="R232" i="7"/>
  <c r="T232" i="7" s="1"/>
  <c r="Q232" i="7"/>
  <c r="P232" i="7"/>
  <c r="O232" i="7"/>
  <c r="I232" i="7"/>
  <c r="G232" i="7"/>
  <c r="R231" i="7"/>
  <c r="T231" i="7" s="1"/>
  <c r="P231" i="7"/>
  <c r="O231" i="7"/>
  <c r="Q231" i="7" s="1"/>
  <c r="I231" i="7"/>
  <c r="G231" i="7"/>
  <c r="R230" i="7"/>
  <c r="Q230" i="7"/>
  <c r="P230" i="7"/>
  <c r="O230" i="7"/>
  <c r="I230" i="7"/>
  <c r="G230" i="7"/>
  <c r="R229" i="7"/>
  <c r="T229" i="7" s="1"/>
  <c r="Q229" i="7"/>
  <c r="P229" i="7"/>
  <c r="O229" i="7"/>
  <c r="I229" i="7"/>
  <c r="G229" i="7"/>
  <c r="R228" i="7"/>
  <c r="T228" i="7" s="1"/>
  <c r="P228" i="7"/>
  <c r="O228" i="7"/>
  <c r="Q228" i="7" s="1"/>
  <c r="I228" i="7"/>
  <c r="G228" i="7"/>
  <c r="R227" i="7"/>
  <c r="Q227" i="7"/>
  <c r="P227" i="7"/>
  <c r="O227" i="7"/>
  <c r="I227" i="7"/>
  <c r="G227" i="7"/>
  <c r="R226" i="7"/>
  <c r="T226" i="7" s="1"/>
  <c r="Q226" i="7"/>
  <c r="P226" i="7"/>
  <c r="O226" i="7"/>
  <c r="I226" i="7"/>
  <c r="G226" i="7"/>
  <c r="R225" i="7"/>
  <c r="T225" i="7" s="1"/>
  <c r="P225" i="7"/>
  <c r="O225" i="7"/>
  <c r="Q225" i="7" s="1"/>
  <c r="I225" i="7"/>
  <c r="G225" i="7"/>
  <c r="R224" i="7"/>
  <c r="Q224" i="7"/>
  <c r="P224" i="7"/>
  <c r="O224" i="7"/>
  <c r="I224" i="7"/>
  <c r="G224" i="7"/>
  <c r="R223" i="7"/>
  <c r="T223" i="7" s="1"/>
  <c r="Q223" i="7"/>
  <c r="P223" i="7"/>
  <c r="O223" i="7"/>
  <c r="I223" i="7"/>
  <c r="G223" i="7"/>
  <c r="R222" i="7"/>
  <c r="T222" i="7" s="1"/>
  <c r="P222" i="7"/>
  <c r="O222" i="7"/>
  <c r="Q222" i="7" s="1"/>
  <c r="I222" i="7"/>
  <c r="G222" i="7"/>
  <c r="R221" i="7"/>
  <c r="Q221" i="7"/>
  <c r="P221" i="7"/>
  <c r="O221" i="7"/>
  <c r="I221" i="7"/>
  <c r="G221" i="7"/>
  <c r="R220" i="7"/>
  <c r="T220" i="7" s="1"/>
  <c r="Q220" i="7"/>
  <c r="P220" i="7"/>
  <c r="O220" i="7"/>
  <c r="I220" i="7"/>
  <c r="G220" i="7"/>
  <c r="R219" i="7"/>
  <c r="T219" i="7" s="1"/>
  <c r="P219" i="7"/>
  <c r="O219" i="7"/>
  <c r="Q219" i="7" s="1"/>
  <c r="I219" i="7"/>
  <c r="G219" i="7"/>
  <c r="R218" i="7"/>
  <c r="Q218" i="7"/>
  <c r="P218" i="7"/>
  <c r="O218" i="7"/>
  <c r="I218" i="7"/>
  <c r="G218" i="7"/>
  <c r="R217" i="7"/>
  <c r="T217" i="7" s="1"/>
  <c r="Q217" i="7"/>
  <c r="P217" i="7"/>
  <c r="O217" i="7"/>
  <c r="I217" i="7"/>
  <c r="G217" i="7"/>
  <c r="R216" i="7"/>
  <c r="T216" i="7" s="1"/>
  <c r="P216" i="7"/>
  <c r="O216" i="7"/>
  <c r="Q216" i="7" s="1"/>
  <c r="I216" i="7"/>
  <c r="G216" i="7"/>
  <c r="R215" i="7"/>
  <c r="Q215" i="7"/>
  <c r="P215" i="7"/>
  <c r="O215" i="7"/>
  <c r="I215" i="7"/>
  <c r="G215" i="7"/>
  <c r="R214" i="7"/>
  <c r="T214" i="7" s="1"/>
  <c r="Q214" i="7"/>
  <c r="P214" i="7"/>
  <c r="O214" i="7"/>
  <c r="I214" i="7"/>
  <c r="G214" i="7"/>
  <c r="R213" i="7"/>
  <c r="T213" i="7" s="1"/>
  <c r="P213" i="7"/>
  <c r="O213" i="7"/>
  <c r="Q213" i="7" s="1"/>
  <c r="I213" i="7"/>
  <c r="G213" i="7"/>
  <c r="R212" i="7"/>
  <c r="Q212" i="7"/>
  <c r="P212" i="7"/>
  <c r="O212" i="7"/>
  <c r="I212" i="7"/>
  <c r="G212" i="7"/>
  <c r="R211" i="7"/>
  <c r="T211" i="7" s="1"/>
  <c r="Q211" i="7"/>
  <c r="P211" i="7"/>
  <c r="O211" i="7"/>
  <c r="I211" i="7"/>
  <c r="G211" i="7"/>
  <c r="R210" i="7"/>
  <c r="T210" i="7" s="1"/>
  <c r="P210" i="7"/>
  <c r="O210" i="7"/>
  <c r="Q210" i="7" s="1"/>
  <c r="I210" i="7"/>
  <c r="G210" i="7"/>
  <c r="R209" i="7"/>
  <c r="Q209" i="7"/>
  <c r="P209" i="7"/>
  <c r="O209" i="7"/>
  <c r="I209" i="7"/>
  <c r="G209" i="7"/>
  <c r="R208" i="7"/>
  <c r="T208" i="7" s="1"/>
  <c r="Q208" i="7"/>
  <c r="P208" i="7"/>
  <c r="O208" i="7"/>
  <c r="I208" i="7"/>
  <c r="G208" i="7"/>
  <c r="R207" i="7"/>
  <c r="T207" i="7" s="1"/>
  <c r="P207" i="7"/>
  <c r="O207" i="7"/>
  <c r="Q207" i="7" s="1"/>
  <c r="I207" i="7"/>
  <c r="G207" i="7"/>
  <c r="R206" i="7"/>
  <c r="Q206" i="7"/>
  <c r="P206" i="7"/>
  <c r="O206" i="7"/>
  <c r="I206" i="7"/>
  <c r="G206" i="7"/>
  <c r="R205" i="7"/>
  <c r="T205" i="7" s="1"/>
  <c r="Q205" i="7"/>
  <c r="P205" i="7"/>
  <c r="O205" i="7"/>
  <c r="I205" i="7"/>
  <c r="G205" i="7"/>
  <c r="R204" i="7"/>
  <c r="T204" i="7" s="1"/>
  <c r="P204" i="7"/>
  <c r="O204" i="7"/>
  <c r="Q204" i="7" s="1"/>
  <c r="I204" i="7"/>
  <c r="G204" i="7"/>
  <c r="R203" i="7"/>
  <c r="Q203" i="7"/>
  <c r="P203" i="7"/>
  <c r="O203" i="7"/>
  <c r="I203" i="7"/>
  <c r="G203" i="7"/>
  <c r="R202" i="7"/>
  <c r="T202" i="7" s="1"/>
  <c r="Q202" i="7"/>
  <c r="P202" i="7"/>
  <c r="O202" i="7"/>
  <c r="I202" i="7"/>
  <c r="G202" i="7"/>
  <c r="R201" i="7"/>
  <c r="T201" i="7" s="1"/>
  <c r="P201" i="7"/>
  <c r="O201" i="7"/>
  <c r="Q201" i="7" s="1"/>
  <c r="I201" i="7"/>
  <c r="G201" i="7"/>
  <c r="R200" i="7"/>
  <c r="Q200" i="7"/>
  <c r="P200" i="7"/>
  <c r="O200" i="7"/>
  <c r="I200" i="7"/>
  <c r="G200" i="7"/>
  <c r="R199" i="7"/>
  <c r="T199" i="7" s="1"/>
  <c r="Q199" i="7"/>
  <c r="P199" i="7"/>
  <c r="O199" i="7"/>
  <c r="I199" i="7"/>
  <c r="G199" i="7"/>
  <c r="R198" i="7"/>
  <c r="T198" i="7" s="1"/>
  <c r="P198" i="7"/>
  <c r="O198" i="7"/>
  <c r="Q198" i="7" s="1"/>
  <c r="I198" i="7"/>
  <c r="G198" i="7"/>
  <c r="R197" i="7"/>
  <c r="Q197" i="7"/>
  <c r="P197" i="7"/>
  <c r="O197" i="7"/>
  <c r="I197" i="7"/>
  <c r="G197" i="7"/>
  <c r="R196" i="7"/>
  <c r="T196" i="7" s="1"/>
  <c r="Q196" i="7"/>
  <c r="P196" i="7"/>
  <c r="O196" i="7"/>
  <c r="I196" i="7"/>
  <c r="G196" i="7"/>
  <c r="R195" i="7"/>
  <c r="T195" i="7" s="1"/>
  <c r="P195" i="7"/>
  <c r="O195" i="7"/>
  <c r="Q195" i="7" s="1"/>
  <c r="I195" i="7"/>
  <c r="G195" i="7"/>
  <c r="R194" i="7"/>
  <c r="Q194" i="7"/>
  <c r="P194" i="7"/>
  <c r="O194" i="7"/>
  <c r="I194" i="7"/>
  <c r="G194" i="7"/>
  <c r="R193" i="7"/>
  <c r="T193" i="7" s="1"/>
  <c r="Q193" i="7"/>
  <c r="P193" i="7"/>
  <c r="O193" i="7"/>
  <c r="I193" i="7"/>
  <c r="G193" i="7"/>
  <c r="R192" i="7"/>
  <c r="T192" i="7" s="1"/>
  <c r="P192" i="7"/>
  <c r="O192" i="7"/>
  <c r="Q192" i="7" s="1"/>
  <c r="I192" i="7"/>
  <c r="G192" i="7"/>
  <c r="R191" i="7"/>
  <c r="Q191" i="7"/>
  <c r="P191" i="7"/>
  <c r="O191" i="7"/>
  <c r="I191" i="7"/>
  <c r="G191" i="7"/>
  <c r="R190" i="7"/>
  <c r="T190" i="7" s="1"/>
  <c r="Q190" i="7"/>
  <c r="P190" i="7"/>
  <c r="O190" i="7"/>
  <c r="I190" i="7"/>
  <c r="G190" i="7"/>
  <c r="R189" i="7"/>
  <c r="T189" i="7" s="1"/>
  <c r="P189" i="7"/>
  <c r="O189" i="7"/>
  <c r="Q189" i="7" s="1"/>
  <c r="I189" i="7"/>
  <c r="G189" i="7"/>
  <c r="R188" i="7"/>
  <c r="Q188" i="7"/>
  <c r="P188" i="7"/>
  <c r="O188" i="7"/>
  <c r="I188" i="7"/>
  <c r="G188" i="7"/>
  <c r="R187" i="7"/>
  <c r="T187" i="7" s="1"/>
  <c r="Q187" i="7"/>
  <c r="P187" i="7"/>
  <c r="O187" i="7"/>
  <c r="I187" i="7"/>
  <c r="G187" i="7"/>
  <c r="R186" i="7"/>
  <c r="T186" i="7" s="1"/>
  <c r="P186" i="7"/>
  <c r="O186" i="7"/>
  <c r="Q186" i="7" s="1"/>
  <c r="I186" i="7"/>
  <c r="G186" i="7"/>
  <c r="R185" i="7"/>
  <c r="Q185" i="7"/>
  <c r="P185" i="7"/>
  <c r="O185" i="7"/>
  <c r="I185" i="7"/>
  <c r="G185" i="7"/>
  <c r="R184" i="7"/>
  <c r="T184" i="7" s="1"/>
  <c r="Q184" i="7"/>
  <c r="P184" i="7"/>
  <c r="O184" i="7"/>
  <c r="I184" i="7"/>
  <c r="G184" i="7"/>
  <c r="R183" i="7"/>
  <c r="T183" i="7" s="1"/>
  <c r="P183" i="7"/>
  <c r="O183" i="7"/>
  <c r="Q183" i="7" s="1"/>
  <c r="I183" i="7"/>
  <c r="G183" i="7"/>
  <c r="R182" i="7"/>
  <c r="Q182" i="7"/>
  <c r="P182" i="7"/>
  <c r="O182" i="7"/>
  <c r="I182" i="7"/>
  <c r="G182" i="7"/>
  <c r="R181" i="7"/>
  <c r="T181" i="7" s="1"/>
  <c r="Q181" i="7"/>
  <c r="P181" i="7"/>
  <c r="O181" i="7"/>
  <c r="I181" i="7"/>
  <c r="G181" i="7"/>
  <c r="R180" i="7"/>
  <c r="T180" i="7" s="1"/>
  <c r="P180" i="7"/>
  <c r="O180" i="7"/>
  <c r="Q180" i="7" s="1"/>
  <c r="I180" i="7"/>
  <c r="G180" i="7"/>
  <c r="R179" i="7"/>
  <c r="Q179" i="7"/>
  <c r="P179" i="7"/>
  <c r="O179" i="7"/>
  <c r="I179" i="7"/>
  <c r="G179" i="7"/>
  <c r="R178" i="7"/>
  <c r="T178" i="7" s="1"/>
  <c r="Q178" i="7"/>
  <c r="P178" i="7"/>
  <c r="O178" i="7"/>
  <c r="I178" i="7"/>
  <c r="G178" i="7"/>
  <c r="R177" i="7"/>
  <c r="T177" i="7" s="1"/>
  <c r="P177" i="7"/>
  <c r="O177" i="7"/>
  <c r="Q177" i="7" s="1"/>
  <c r="I177" i="7"/>
  <c r="G177" i="7"/>
  <c r="R176" i="7"/>
  <c r="Q176" i="7"/>
  <c r="P176" i="7"/>
  <c r="O176" i="7"/>
  <c r="I176" i="7"/>
  <c r="G176" i="7"/>
  <c r="R175" i="7"/>
  <c r="T175" i="7" s="1"/>
  <c r="Q175" i="7"/>
  <c r="P175" i="7"/>
  <c r="O175" i="7"/>
  <c r="I175" i="7"/>
  <c r="G175" i="7"/>
  <c r="R174" i="7"/>
  <c r="T174" i="7" s="1"/>
  <c r="P174" i="7"/>
  <c r="O174" i="7"/>
  <c r="Q174" i="7" s="1"/>
  <c r="I174" i="7"/>
  <c r="G174" i="7"/>
  <c r="R173" i="7"/>
  <c r="Q173" i="7"/>
  <c r="P173" i="7"/>
  <c r="O173" i="7"/>
  <c r="I173" i="7"/>
  <c r="G173" i="7"/>
  <c r="R172" i="7"/>
  <c r="T172" i="7" s="1"/>
  <c r="Q172" i="7"/>
  <c r="P172" i="7"/>
  <c r="O172" i="7"/>
  <c r="I172" i="7"/>
  <c r="G172" i="7"/>
  <c r="R171" i="7"/>
  <c r="T171" i="7" s="1"/>
  <c r="P171" i="7"/>
  <c r="O171" i="7"/>
  <c r="Q171" i="7" s="1"/>
  <c r="I171" i="7"/>
  <c r="G171" i="7"/>
  <c r="R170" i="7"/>
  <c r="Q170" i="7"/>
  <c r="P170" i="7"/>
  <c r="O170" i="7"/>
  <c r="I170" i="7"/>
  <c r="G170" i="7"/>
  <c r="R169" i="7"/>
  <c r="T169" i="7" s="1"/>
  <c r="Q169" i="7"/>
  <c r="P169" i="7"/>
  <c r="O169" i="7"/>
  <c r="I169" i="7"/>
  <c r="G169" i="7"/>
  <c r="R168" i="7"/>
  <c r="T168" i="7" s="1"/>
  <c r="P168" i="7"/>
  <c r="O168" i="7"/>
  <c r="Q168" i="7" s="1"/>
  <c r="I168" i="7"/>
  <c r="G168" i="7"/>
  <c r="R167" i="7"/>
  <c r="Q167" i="7"/>
  <c r="P167" i="7"/>
  <c r="O167" i="7"/>
  <c r="I167" i="7"/>
  <c r="G167" i="7"/>
  <c r="R166" i="7"/>
  <c r="T166" i="7" s="1"/>
  <c r="Q166" i="7"/>
  <c r="P166" i="7"/>
  <c r="O166" i="7"/>
  <c r="I166" i="7"/>
  <c r="G166" i="7"/>
  <c r="R165" i="7"/>
  <c r="T165" i="7" s="1"/>
  <c r="P165" i="7"/>
  <c r="O165" i="7"/>
  <c r="Q165" i="7" s="1"/>
  <c r="I165" i="7"/>
  <c r="G165" i="7"/>
  <c r="R164" i="7"/>
  <c r="Q164" i="7"/>
  <c r="P164" i="7"/>
  <c r="O164" i="7"/>
  <c r="I164" i="7"/>
  <c r="G164" i="7"/>
  <c r="R163" i="7"/>
  <c r="T163" i="7" s="1"/>
  <c r="Q163" i="7"/>
  <c r="P163" i="7"/>
  <c r="O163" i="7"/>
  <c r="I163" i="7"/>
  <c r="G163" i="7"/>
  <c r="R162" i="7"/>
  <c r="T162" i="7" s="1"/>
  <c r="P162" i="7"/>
  <c r="O162" i="7"/>
  <c r="Q162" i="7" s="1"/>
  <c r="I162" i="7"/>
  <c r="G162" i="7"/>
  <c r="R161" i="7"/>
  <c r="Q161" i="7"/>
  <c r="P161" i="7"/>
  <c r="O161" i="7"/>
  <c r="I161" i="7"/>
  <c r="G161" i="7"/>
  <c r="R160" i="7"/>
  <c r="T160" i="7" s="1"/>
  <c r="Q160" i="7"/>
  <c r="P160" i="7"/>
  <c r="O160" i="7"/>
  <c r="I160" i="7"/>
  <c r="G160" i="7"/>
  <c r="R159" i="7"/>
  <c r="T159" i="7" s="1"/>
  <c r="P159" i="7"/>
  <c r="O159" i="7"/>
  <c r="Q159" i="7" s="1"/>
  <c r="I159" i="7"/>
  <c r="G159" i="7"/>
  <c r="R158" i="7"/>
  <c r="Q158" i="7"/>
  <c r="P158" i="7"/>
  <c r="O158" i="7"/>
  <c r="I158" i="7"/>
  <c r="G158" i="7"/>
  <c r="R157" i="7"/>
  <c r="T157" i="7" s="1"/>
  <c r="Q157" i="7"/>
  <c r="P157" i="7"/>
  <c r="O157" i="7"/>
  <c r="I157" i="7"/>
  <c r="G157" i="7"/>
  <c r="R156" i="7"/>
  <c r="T156" i="7" s="1"/>
  <c r="P156" i="7"/>
  <c r="O156" i="7"/>
  <c r="Q156" i="7" s="1"/>
  <c r="I156" i="7"/>
  <c r="G156" i="7"/>
  <c r="R155" i="7"/>
  <c r="Q155" i="7"/>
  <c r="P155" i="7"/>
  <c r="O155" i="7"/>
  <c r="I155" i="7"/>
  <c r="G155" i="7"/>
  <c r="R154" i="7"/>
  <c r="Q154" i="7"/>
  <c r="P154" i="7"/>
  <c r="O154" i="7"/>
  <c r="I154" i="7"/>
  <c r="G154" i="7"/>
  <c r="R153" i="7"/>
  <c r="P153" i="7"/>
  <c r="O153" i="7"/>
  <c r="Q153" i="7" s="1"/>
  <c r="I153" i="7"/>
  <c r="G153" i="7"/>
  <c r="R152" i="7"/>
  <c r="Q152" i="7"/>
  <c r="P152" i="7"/>
  <c r="O152" i="7"/>
  <c r="I152" i="7"/>
  <c r="G152" i="7"/>
  <c r="R151" i="7"/>
  <c r="Q151" i="7"/>
  <c r="P151" i="7"/>
  <c r="O151" i="7"/>
  <c r="I151" i="7"/>
  <c r="G151" i="7"/>
  <c r="R150" i="7"/>
  <c r="P150" i="7"/>
  <c r="O150" i="7"/>
  <c r="Q150" i="7" s="1"/>
  <c r="I150" i="7"/>
  <c r="G150" i="7"/>
  <c r="R149" i="7"/>
  <c r="Q149" i="7"/>
  <c r="P149" i="7"/>
  <c r="O149" i="7"/>
  <c r="I149" i="7"/>
  <c r="G149" i="7"/>
  <c r="R148" i="7"/>
  <c r="Q148" i="7"/>
  <c r="P148" i="7"/>
  <c r="O148" i="7"/>
  <c r="I148" i="7"/>
  <c r="G148" i="7"/>
  <c r="R147" i="7"/>
  <c r="P147" i="7"/>
  <c r="O147" i="7"/>
  <c r="Q147" i="7" s="1"/>
  <c r="I147" i="7"/>
  <c r="G147" i="7"/>
  <c r="R146" i="7"/>
  <c r="Q146" i="7"/>
  <c r="P146" i="7"/>
  <c r="O146" i="7"/>
  <c r="I146" i="7"/>
  <c r="G146" i="7"/>
  <c r="R145" i="7"/>
  <c r="Q145" i="7"/>
  <c r="P145" i="7"/>
  <c r="O145" i="7"/>
  <c r="I145" i="7"/>
  <c r="G145" i="7"/>
  <c r="R144" i="7"/>
  <c r="P144" i="7"/>
  <c r="O144" i="7"/>
  <c r="Q144" i="7" s="1"/>
  <c r="I144" i="7"/>
  <c r="G144" i="7"/>
  <c r="R143" i="7"/>
  <c r="Q143" i="7"/>
  <c r="P143" i="7"/>
  <c r="O143" i="7"/>
  <c r="I143" i="7"/>
  <c r="G143" i="7"/>
  <c r="R142" i="7"/>
  <c r="Q142" i="7"/>
  <c r="P142" i="7"/>
  <c r="O142" i="7"/>
  <c r="I142" i="7"/>
  <c r="G142" i="7"/>
  <c r="R141" i="7"/>
  <c r="P141" i="7"/>
  <c r="O141" i="7"/>
  <c r="Q141" i="7" s="1"/>
  <c r="I141" i="7"/>
  <c r="G141" i="7"/>
  <c r="R140" i="7"/>
  <c r="Q140" i="7"/>
  <c r="P140" i="7"/>
  <c r="O140" i="7"/>
  <c r="I140" i="7"/>
  <c r="G140" i="7"/>
  <c r="R139" i="7"/>
  <c r="Q139" i="7"/>
  <c r="P139" i="7"/>
  <c r="O139" i="7"/>
  <c r="I139" i="7"/>
  <c r="G139" i="7"/>
  <c r="R138" i="7"/>
  <c r="P138" i="7"/>
  <c r="O138" i="7"/>
  <c r="Q138" i="7" s="1"/>
  <c r="I138" i="7"/>
  <c r="G138" i="7"/>
  <c r="R137" i="7"/>
  <c r="Q137" i="7"/>
  <c r="P137" i="7"/>
  <c r="O137" i="7"/>
  <c r="I137" i="7"/>
  <c r="G137" i="7"/>
  <c r="R136" i="7"/>
  <c r="Q136" i="7"/>
  <c r="P136" i="7"/>
  <c r="O136" i="7"/>
  <c r="I136" i="7"/>
  <c r="G136" i="7"/>
  <c r="R135" i="7"/>
  <c r="P135" i="7"/>
  <c r="O135" i="7"/>
  <c r="Q135" i="7" s="1"/>
  <c r="I135" i="7"/>
  <c r="G135" i="7"/>
  <c r="R134" i="7"/>
  <c r="Q134" i="7"/>
  <c r="P134" i="7"/>
  <c r="O134" i="7"/>
  <c r="I134" i="7"/>
  <c r="G134" i="7"/>
  <c r="R133" i="7"/>
  <c r="Q133" i="7"/>
  <c r="P133" i="7"/>
  <c r="O133" i="7"/>
  <c r="I133" i="7"/>
  <c r="G133" i="7"/>
  <c r="R132" i="7"/>
  <c r="P132" i="7"/>
  <c r="O132" i="7"/>
  <c r="Q132" i="7" s="1"/>
  <c r="I132" i="7"/>
  <c r="G132" i="7"/>
  <c r="R131" i="7"/>
  <c r="Q131" i="7"/>
  <c r="P131" i="7"/>
  <c r="O131" i="7"/>
  <c r="I131" i="7"/>
  <c r="G131" i="7"/>
  <c r="R130" i="7"/>
  <c r="Q130" i="7"/>
  <c r="P130" i="7"/>
  <c r="O130" i="7"/>
  <c r="I130" i="7"/>
  <c r="G130" i="7"/>
  <c r="R129" i="7"/>
  <c r="P129" i="7"/>
  <c r="O129" i="7"/>
  <c r="Q129" i="7" s="1"/>
  <c r="I129" i="7"/>
  <c r="G129" i="7"/>
  <c r="R128" i="7"/>
  <c r="Q128" i="7"/>
  <c r="P128" i="7"/>
  <c r="O128" i="7"/>
  <c r="I128" i="7"/>
  <c r="G128" i="7"/>
  <c r="R127" i="7"/>
  <c r="Q127" i="7"/>
  <c r="P127" i="7"/>
  <c r="O127" i="7"/>
  <c r="I127" i="7"/>
  <c r="G127" i="7"/>
  <c r="R126" i="7"/>
  <c r="P126" i="7"/>
  <c r="O126" i="7"/>
  <c r="Q126" i="7" s="1"/>
  <c r="I126" i="7"/>
  <c r="G126" i="7"/>
  <c r="R125" i="7"/>
  <c r="Q125" i="7"/>
  <c r="P125" i="7"/>
  <c r="O125" i="7"/>
  <c r="I125" i="7"/>
  <c r="G125" i="7"/>
  <c r="R124" i="7"/>
  <c r="Q124" i="7"/>
  <c r="P124" i="7"/>
  <c r="O124" i="7"/>
  <c r="I124" i="7"/>
  <c r="G124" i="7"/>
  <c r="R123" i="7"/>
  <c r="P123" i="7"/>
  <c r="O123" i="7"/>
  <c r="Q123" i="7" s="1"/>
  <c r="I123" i="7"/>
  <c r="G123" i="7"/>
  <c r="R122" i="7"/>
  <c r="Q122" i="7"/>
  <c r="P122" i="7"/>
  <c r="O122" i="7"/>
  <c r="I122" i="7"/>
  <c r="G122" i="7"/>
  <c r="R121" i="7"/>
  <c r="Q121" i="7"/>
  <c r="P121" i="7"/>
  <c r="O121" i="7"/>
  <c r="I121" i="7"/>
  <c r="G121" i="7"/>
  <c r="R120" i="7"/>
  <c r="P120" i="7"/>
  <c r="O120" i="7"/>
  <c r="Q120" i="7" s="1"/>
  <c r="I120" i="7"/>
  <c r="G120" i="7"/>
  <c r="R119" i="7"/>
  <c r="Q119" i="7"/>
  <c r="P119" i="7"/>
  <c r="O119" i="7"/>
  <c r="I119" i="7"/>
  <c r="G119" i="7"/>
  <c r="R118" i="7"/>
  <c r="Q118" i="7"/>
  <c r="P118" i="7"/>
  <c r="O118" i="7"/>
  <c r="I118" i="7"/>
  <c r="G118" i="7"/>
  <c r="R117" i="7"/>
  <c r="P117" i="7"/>
  <c r="O117" i="7"/>
  <c r="Q117" i="7" s="1"/>
  <c r="I117" i="7"/>
  <c r="G117" i="7"/>
  <c r="R116" i="7"/>
  <c r="Q116" i="7"/>
  <c r="P116" i="7"/>
  <c r="O116" i="7"/>
  <c r="I116" i="7"/>
  <c r="G116" i="7"/>
  <c r="R115" i="7"/>
  <c r="Q115" i="7"/>
  <c r="P115" i="7"/>
  <c r="O115" i="7"/>
  <c r="I115" i="7"/>
  <c r="G115" i="7"/>
  <c r="R114" i="7"/>
  <c r="P114" i="7"/>
  <c r="O114" i="7"/>
  <c r="Q114" i="7" s="1"/>
  <c r="I114" i="7"/>
  <c r="G114" i="7"/>
  <c r="R113" i="7"/>
  <c r="Q113" i="7"/>
  <c r="P113" i="7"/>
  <c r="O113" i="7"/>
  <c r="I113" i="7"/>
  <c r="G113" i="7"/>
  <c r="R112" i="7"/>
  <c r="Q112" i="7"/>
  <c r="P112" i="7"/>
  <c r="O112" i="7"/>
  <c r="I112" i="7"/>
  <c r="G112" i="7"/>
  <c r="R111" i="7"/>
  <c r="P111" i="7"/>
  <c r="O111" i="7"/>
  <c r="Q111" i="7" s="1"/>
  <c r="I111" i="7"/>
  <c r="G111" i="7"/>
  <c r="R110" i="7"/>
  <c r="Q110" i="7"/>
  <c r="P110" i="7"/>
  <c r="O110" i="7"/>
  <c r="I110" i="7"/>
  <c r="G110" i="7"/>
  <c r="R109" i="7"/>
  <c r="Q109" i="7"/>
  <c r="P109" i="7"/>
  <c r="O109" i="7"/>
  <c r="I109" i="7"/>
  <c r="G109" i="7"/>
  <c r="R108" i="7"/>
  <c r="P108" i="7"/>
  <c r="O108" i="7"/>
  <c r="Q108" i="7" s="1"/>
  <c r="I108" i="7"/>
  <c r="G108" i="7"/>
  <c r="R107" i="7"/>
  <c r="Q107" i="7"/>
  <c r="P107" i="7"/>
  <c r="O107" i="7"/>
  <c r="I107" i="7"/>
  <c r="G107" i="7"/>
  <c r="R106" i="7"/>
  <c r="Q106" i="7"/>
  <c r="P106" i="7"/>
  <c r="O106" i="7"/>
  <c r="I106" i="7"/>
  <c r="G106" i="7"/>
  <c r="R105" i="7"/>
  <c r="P105" i="7"/>
  <c r="O105" i="7"/>
  <c r="Q105" i="7" s="1"/>
  <c r="I105" i="7"/>
  <c r="G105" i="7"/>
  <c r="R104" i="7"/>
  <c r="Q104" i="7"/>
  <c r="P104" i="7"/>
  <c r="O104" i="7"/>
  <c r="I104" i="7"/>
  <c r="G104" i="7"/>
  <c r="R103" i="7"/>
  <c r="Q103" i="7"/>
  <c r="P103" i="7"/>
  <c r="O103" i="7"/>
  <c r="I103" i="7"/>
  <c r="G103" i="7"/>
  <c r="R102" i="7"/>
  <c r="P102" i="7"/>
  <c r="O102" i="7"/>
  <c r="Q102" i="7" s="1"/>
  <c r="I102" i="7"/>
  <c r="G102" i="7"/>
  <c r="R101" i="7"/>
  <c r="Q101" i="7"/>
  <c r="P101" i="7"/>
  <c r="O101" i="7"/>
  <c r="I101" i="7"/>
  <c r="G101" i="7"/>
  <c r="R100" i="7"/>
  <c r="Q100" i="7"/>
  <c r="P100" i="7"/>
  <c r="O100" i="7"/>
  <c r="I100" i="7"/>
  <c r="G100" i="7"/>
  <c r="R99" i="7"/>
  <c r="P99" i="7"/>
  <c r="O99" i="7"/>
  <c r="Q99" i="7" s="1"/>
  <c r="I99" i="7"/>
  <c r="G99" i="7"/>
  <c r="R98" i="7"/>
  <c r="Q98" i="7"/>
  <c r="P98" i="7"/>
  <c r="O98" i="7"/>
  <c r="I98" i="7"/>
  <c r="G98" i="7"/>
  <c r="R97" i="7"/>
  <c r="Q97" i="7"/>
  <c r="P97" i="7"/>
  <c r="O97" i="7"/>
  <c r="I97" i="7"/>
  <c r="G97" i="7"/>
  <c r="R96" i="7"/>
  <c r="P96" i="7"/>
  <c r="O96" i="7"/>
  <c r="Q96" i="7" s="1"/>
  <c r="I96" i="7"/>
  <c r="G96" i="7"/>
  <c r="R95" i="7"/>
  <c r="Q95" i="7"/>
  <c r="P95" i="7"/>
  <c r="O95" i="7"/>
  <c r="I95" i="7"/>
  <c r="G95" i="7"/>
  <c r="R94" i="7"/>
  <c r="Q94" i="7"/>
  <c r="P94" i="7"/>
  <c r="O94" i="7"/>
  <c r="I94" i="7"/>
  <c r="G94" i="7"/>
  <c r="R93" i="7"/>
  <c r="P93" i="7"/>
  <c r="O93" i="7"/>
  <c r="Q93" i="7" s="1"/>
  <c r="I93" i="7"/>
  <c r="G93" i="7"/>
  <c r="R92" i="7"/>
  <c r="Q92" i="7"/>
  <c r="P92" i="7"/>
  <c r="O92" i="7"/>
  <c r="I92" i="7"/>
  <c r="G92" i="7"/>
  <c r="R91" i="7"/>
  <c r="Q91" i="7"/>
  <c r="P91" i="7"/>
  <c r="O91" i="7"/>
  <c r="I91" i="7"/>
  <c r="G91" i="7"/>
  <c r="R90" i="7"/>
  <c r="P90" i="7"/>
  <c r="O90" i="7"/>
  <c r="Q90" i="7" s="1"/>
  <c r="I90" i="7"/>
  <c r="G90" i="7"/>
  <c r="R89" i="7"/>
  <c r="Q89" i="7"/>
  <c r="P89" i="7"/>
  <c r="O89" i="7"/>
  <c r="I89" i="7"/>
  <c r="G89" i="7"/>
  <c r="R88" i="7"/>
  <c r="Q88" i="7"/>
  <c r="P88" i="7"/>
  <c r="O88" i="7"/>
  <c r="I88" i="7"/>
  <c r="G88" i="7"/>
  <c r="R87" i="7"/>
  <c r="P87" i="7"/>
  <c r="O87" i="7"/>
  <c r="Q87" i="7" s="1"/>
  <c r="I87" i="7"/>
  <c r="G87" i="7"/>
  <c r="R86" i="7"/>
  <c r="Q86" i="7"/>
  <c r="P86" i="7"/>
  <c r="O86" i="7"/>
  <c r="I86" i="7"/>
  <c r="G86" i="7"/>
  <c r="R85" i="7"/>
  <c r="Q85" i="7"/>
  <c r="P85" i="7"/>
  <c r="O85" i="7"/>
  <c r="I85" i="7"/>
  <c r="G85" i="7"/>
  <c r="R84" i="7"/>
  <c r="P84" i="7"/>
  <c r="O84" i="7"/>
  <c r="Q84" i="7" s="1"/>
  <c r="I84" i="7"/>
  <c r="G84" i="7"/>
  <c r="R83" i="7"/>
  <c r="Q83" i="7"/>
  <c r="P83" i="7"/>
  <c r="O83" i="7"/>
  <c r="I83" i="7"/>
  <c r="G83" i="7"/>
  <c r="R82" i="7"/>
  <c r="Q82" i="7"/>
  <c r="P82" i="7"/>
  <c r="O82" i="7"/>
  <c r="I82" i="7"/>
  <c r="G82" i="7"/>
  <c r="R81" i="7"/>
  <c r="P81" i="7"/>
  <c r="O81" i="7"/>
  <c r="Q81" i="7" s="1"/>
  <c r="I81" i="7"/>
  <c r="G81" i="7"/>
  <c r="R80" i="7"/>
  <c r="Q80" i="7"/>
  <c r="P80" i="7"/>
  <c r="O80" i="7"/>
  <c r="I80" i="7"/>
  <c r="G80" i="7"/>
  <c r="R79" i="7"/>
  <c r="Q79" i="7"/>
  <c r="P79" i="7"/>
  <c r="O79" i="7"/>
  <c r="I79" i="7"/>
  <c r="G79" i="7"/>
  <c r="R78" i="7"/>
  <c r="P78" i="7"/>
  <c r="O78" i="7"/>
  <c r="Q78" i="7" s="1"/>
  <c r="I78" i="7"/>
  <c r="G78" i="7"/>
  <c r="R77" i="7"/>
  <c r="Q77" i="7"/>
  <c r="P77" i="7"/>
  <c r="O77" i="7"/>
  <c r="I77" i="7"/>
  <c r="G77" i="7"/>
  <c r="R76" i="7"/>
  <c r="Q76" i="7"/>
  <c r="P76" i="7"/>
  <c r="O76" i="7"/>
  <c r="I76" i="7"/>
  <c r="G76" i="7"/>
  <c r="R75" i="7"/>
  <c r="T75" i="7" s="1"/>
  <c r="P75" i="7"/>
  <c r="O75" i="7"/>
  <c r="Q75" i="7" s="1"/>
  <c r="I75" i="7"/>
  <c r="G75" i="7"/>
  <c r="T74" i="7"/>
  <c r="R74" i="7"/>
  <c r="S74" i="7" s="1"/>
  <c r="P74" i="7"/>
  <c r="O74" i="7"/>
  <c r="Q74" i="7" s="1"/>
  <c r="I74" i="7"/>
  <c r="G74" i="7"/>
  <c r="R73" i="7"/>
  <c r="Q73" i="7"/>
  <c r="P73" i="7"/>
  <c r="O73" i="7"/>
  <c r="I73" i="7"/>
  <c r="G73" i="7"/>
  <c r="R72" i="7"/>
  <c r="T72" i="7" s="1"/>
  <c r="P72" i="7"/>
  <c r="O72" i="7"/>
  <c r="Q72" i="7" s="1"/>
  <c r="I72" i="7"/>
  <c r="G72" i="7"/>
  <c r="T71" i="7"/>
  <c r="R71" i="7"/>
  <c r="S71" i="7" s="1"/>
  <c r="P71" i="7"/>
  <c r="O71" i="7"/>
  <c r="Q71" i="7" s="1"/>
  <c r="I71" i="7"/>
  <c r="G71" i="7"/>
  <c r="R70" i="7"/>
  <c r="Q70" i="7"/>
  <c r="P70" i="7"/>
  <c r="O70" i="7"/>
  <c r="I70" i="7"/>
  <c r="G70" i="7"/>
  <c r="R69" i="7"/>
  <c r="T69" i="7" s="1"/>
  <c r="P69" i="7"/>
  <c r="O69" i="7"/>
  <c r="Q69" i="7" s="1"/>
  <c r="I69" i="7"/>
  <c r="G69" i="7"/>
  <c r="T68" i="7"/>
  <c r="R68" i="7"/>
  <c r="S68" i="7" s="1"/>
  <c r="Q68" i="7"/>
  <c r="P68" i="7"/>
  <c r="O68" i="7"/>
  <c r="I68" i="7"/>
  <c r="G68" i="7"/>
  <c r="R67" i="7"/>
  <c r="Q67" i="7"/>
  <c r="P67" i="7"/>
  <c r="O67" i="7"/>
  <c r="I67" i="7"/>
  <c r="G67" i="7"/>
  <c r="R66" i="7"/>
  <c r="P66" i="7"/>
  <c r="O66" i="7"/>
  <c r="Q66" i="7" s="1"/>
  <c r="I66" i="7"/>
  <c r="G66" i="7"/>
  <c r="R65" i="7"/>
  <c r="S65" i="7" s="1"/>
  <c r="P65" i="7"/>
  <c r="O65" i="7"/>
  <c r="Q65" i="7" s="1"/>
  <c r="I65" i="7"/>
  <c r="G65" i="7"/>
  <c r="S64" i="7"/>
  <c r="R64" i="7"/>
  <c r="T64" i="7" s="1"/>
  <c r="Q64" i="7"/>
  <c r="P64" i="7"/>
  <c r="O64" i="7"/>
  <c r="I64" i="7"/>
  <c r="G64" i="7"/>
  <c r="R63" i="7"/>
  <c r="T63" i="7" s="1"/>
  <c r="P63" i="7"/>
  <c r="O63" i="7"/>
  <c r="Q63" i="7" s="1"/>
  <c r="I63" i="7"/>
  <c r="G63" i="7"/>
  <c r="T62" i="7"/>
  <c r="R62" i="7"/>
  <c r="S62" i="7" s="1"/>
  <c r="Q62" i="7"/>
  <c r="P62" i="7"/>
  <c r="O62" i="7"/>
  <c r="I62" i="7"/>
  <c r="G62" i="7"/>
  <c r="S61" i="7"/>
  <c r="R61" i="7"/>
  <c r="T61" i="7" s="1"/>
  <c r="Q61" i="7"/>
  <c r="P61" i="7"/>
  <c r="O61" i="7"/>
  <c r="I61" i="7"/>
  <c r="G61" i="7"/>
  <c r="S60" i="7"/>
  <c r="R60" i="7"/>
  <c r="T60" i="7" s="1"/>
  <c r="P60" i="7"/>
  <c r="O60" i="7"/>
  <c r="Q60" i="7" s="1"/>
  <c r="I60" i="7"/>
  <c r="G60" i="7"/>
  <c r="R59" i="7"/>
  <c r="S59" i="7" s="1"/>
  <c r="Q59" i="7"/>
  <c r="P59" i="7"/>
  <c r="O59" i="7"/>
  <c r="I59" i="7"/>
  <c r="G59" i="7"/>
  <c r="R58" i="7"/>
  <c r="T58" i="7" s="1"/>
  <c r="Q58" i="7"/>
  <c r="P58" i="7"/>
  <c r="O58" i="7"/>
  <c r="I58" i="7"/>
  <c r="G58" i="7"/>
  <c r="R57" i="7"/>
  <c r="P57" i="7"/>
  <c r="O57" i="7"/>
  <c r="Q57" i="7" s="1"/>
  <c r="I57" i="7"/>
  <c r="G57" i="7"/>
  <c r="R56" i="7"/>
  <c r="S56" i="7" s="1"/>
  <c r="P56" i="7"/>
  <c r="O56" i="7"/>
  <c r="Q56" i="7" s="1"/>
  <c r="I56" i="7"/>
  <c r="G56" i="7"/>
  <c r="S55" i="7"/>
  <c r="R55" i="7"/>
  <c r="T55" i="7" s="1"/>
  <c r="Q55" i="7"/>
  <c r="P55" i="7"/>
  <c r="O55" i="7"/>
  <c r="I55" i="7"/>
  <c r="G55" i="7"/>
  <c r="R54" i="7"/>
  <c r="T54" i="7" s="1"/>
  <c r="Q54" i="7"/>
  <c r="P54" i="7"/>
  <c r="O54" i="7"/>
  <c r="I54" i="7"/>
  <c r="G54" i="7"/>
  <c r="T53" i="7"/>
  <c r="S53" i="7"/>
  <c r="R53" i="7"/>
  <c r="P53" i="7"/>
  <c r="O53" i="7"/>
  <c r="Q53" i="7" s="1"/>
  <c r="I53" i="7"/>
  <c r="G53" i="7"/>
  <c r="S52" i="7"/>
  <c r="R52" i="7"/>
  <c r="T52" i="7" s="1"/>
  <c r="Q52" i="7"/>
  <c r="P52" i="7"/>
  <c r="O52" i="7"/>
  <c r="I52" i="7"/>
  <c r="G52" i="7"/>
  <c r="R51" i="7"/>
  <c r="T51" i="7" s="1"/>
  <c r="P51" i="7"/>
  <c r="O51" i="7"/>
  <c r="Q51" i="7" s="1"/>
  <c r="I51" i="7"/>
  <c r="G51" i="7"/>
  <c r="T50" i="7"/>
  <c r="S50" i="7"/>
  <c r="R50" i="7"/>
  <c r="Q50" i="7"/>
  <c r="P50" i="7"/>
  <c r="O50" i="7"/>
  <c r="I50" i="7"/>
  <c r="G50" i="7"/>
  <c r="R49" i="7"/>
  <c r="T49" i="7" s="1"/>
  <c r="P49" i="7"/>
  <c r="O49" i="7"/>
  <c r="Q49" i="7" s="1"/>
  <c r="I49" i="7"/>
  <c r="G49" i="7"/>
  <c r="T48" i="7"/>
  <c r="R48" i="7"/>
  <c r="S48" i="7" s="1"/>
  <c r="Q48" i="7"/>
  <c r="P48" i="7"/>
  <c r="O48" i="7"/>
  <c r="I48" i="7"/>
  <c r="G48" i="7"/>
  <c r="T47" i="7"/>
  <c r="S47" i="7"/>
  <c r="R47" i="7"/>
  <c r="Q47" i="7"/>
  <c r="P47" i="7"/>
  <c r="O47" i="7"/>
  <c r="I47" i="7"/>
  <c r="G47" i="7"/>
  <c r="R46" i="7"/>
  <c r="T46" i="7" s="1"/>
  <c r="Q46" i="7"/>
  <c r="P46" i="7"/>
  <c r="O46" i="7"/>
  <c r="I46" i="7"/>
  <c r="G46" i="7"/>
  <c r="T45" i="7"/>
  <c r="R45" i="7"/>
  <c r="S45" i="7" s="1"/>
  <c r="Q45" i="7"/>
  <c r="P45" i="7"/>
  <c r="O45" i="7"/>
  <c r="I45" i="7"/>
  <c r="G45" i="7"/>
  <c r="T44" i="7"/>
  <c r="S44" i="7"/>
  <c r="R44" i="7"/>
  <c r="Q44" i="7"/>
  <c r="P44" i="7"/>
  <c r="O44" i="7"/>
  <c r="I44" i="7"/>
  <c r="G44" i="7"/>
  <c r="R43" i="7"/>
  <c r="T43" i="7" s="1"/>
  <c r="Q43" i="7"/>
  <c r="P43" i="7"/>
  <c r="O43" i="7"/>
  <c r="I43" i="7"/>
  <c r="G43" i="7"/>
  <c r="T42" i="7"/>
  <c r="R42" i="7"/>
  <c r="S42" i="7" s="1"/>
  <c r="Q42" i="7"/>
  <c r="P42" i="7"/>
  <c r="O42" i="7"/>
  <c r="I42" i="7"/>
  <c r="G42" i="7"/>
  <c r="T41" i="7"/>
  <c r="S41" i="7"/>
  <c r="R41" i="7"/>
  <c r="Q41" i="7"/>
  <c r="P41" i="7"/>
  <c r="O41" i="7"/>
  <c r="I41" i="7"/>
  <c r="G41" i="7"/>
  <c r="R40" i="7"/>
  <c r="T40" i="7" s="1"/>
  <c r="P40" i="7"/>
  <c r="O40" i="7"/>
  <c r="Q40" i="7" s="1"/>
  <c r="I40" i="7"/>
  <c r="G40" i="7"/>
  <c r="T39" i="7"/>
  <c r="R39" i="7"/>
  <c r="S39" i="7" s="1"/>
  <c r="Q39" i="7"/>
  <c r="P39" i="7"/>
  <c r="O39" i="7"/>
  <c r="I39" i="7"/>
  <c r="G39" i="7"/>
  <c r="T38" i="7"/>
  <c r="S38" i="7"/>
  <c r="R38" i="7"/>
  <c r="Q38" i="7"/>
  <c r="P38" i="7"/>
  <c r="O38" i="7"/>
  <c r="I38" i="7"/>
  <c r="G38" i="7"/>
  <c r="R37" i="7"/>
  <c r="T37" i="7" s="1"/>
  <c r="P37" i="7"/>
  <c r="O37" i="7"/>
  <c r="Q37" i="7" s="1"/>
  <c r="I37" i="7"/>
  <c r="G37" i="7"/>
  <c r="T36" i="7"/>
  <c r="R36" i="7"/>
  <c r="S36" i="7" s="1"/>
  <c r="Q36" i="7"/>
  <c r="P36" i="7"/>
  <c r="O36" i="7"/>
  <c r="I36" i="7"/>
  <c r="G36" i="7"/>
  <c r="T35" i="7"/>
  <c r="S35" i="7"/>
  <c r="R35" i="7"/>
  <c r="Q35" i="7"/>
  <c r="P35" i="7"/>
  <c r="O35" i="7"/>
  <c r="I35" i="7"/>
  <c r="G35" i="7"/>
  <c r="R34" i="7"/>
  <c r="T34" i="7" s="1"/>
  <c r="Q34" i="7"/>
  <c r="P34" i="7"/>
  <c r="O34" i="7"/>
  <c r="I34" i="7"/>
  <c r="G34" i="7"/>
  <c r="T33" i="7"/>
  <c r="R33" i="7"/>
  <c r="S33" i="7" s="1"/>
  <c r="Q33" i="7"/>
  <c r="P33" i="7"/>
  <c r="O33" i="7"/>
  <c r="I33" i="7"/>
  <c r="G33" i="7"/>
  <c r="T32" i="7"/>
  <c r="S32" i="7"/>
  <c r="R32" i="7"/>
  <c r="Q32" i="7"/>
  <c r="P32" i="7"/>
  <c r="O32" i="7"/>
  <c r="I32" i="7"/>
  <c r="G32" i="7"/>
  <c r="R31" i="7"/>
  <c r="T31" i="7" s="1"/>
  <c r="Q31" i="7"/>
  <c r="P31" i="7"/>
  <c r="O31" i="7"/>
  <c r="I31" i="7"/>
  <c r="G31" i="7"/>
  <c r="T30" i="7"/>
  <c r="R30" i="7"/>
  <c r="S30" i="7" s="1"/>
  <c r="Q30" i="7"/>
  <c r="P30" i="7"/>
  <c r="O30" i="7"/>
  <c r="I30" i="7"/>
  <c r="G30" i="7"/>
  <c r="T29" i="7"/>
  <c r="S29" i="7"/>
  <c r="R29" i="7"/>
  <c r="Q29" i="7"/>
  <c r="P29" i="7"/>
  <c r="O29" i="7"/>
  <c r="I29" i="7"/>
  <c r="G29" i="7"/>
  <c r="R28" i="7"/>
  <c r="T28" i="7" s="1"/>
  <c r="P28" i="7"/>
  <c r="O28" i="7"/>
  <c r="Q28" i="7" s="1"/>
  <c r="I28" i="7"/>
  <c r="G28" i="7"/>
  <c r="T27" i="7"/>
  <c r="R27" i="7"/>
  <c r="S27" i="7" s="1"/>
  <c r="Q27" i="7"/>
  <c r="P27" i="7"/>
  <c r="O27" i="7"/>
  <c r="I27" i="7"/>
  <c r="G27" i="7"/>
  <c r="T26" i="7"/>
  <c r="S26" i="7"/>
  <c r="R26" i="7"/>
  <c r="Q26" i="7"/>
  <c r="P26" i="7"/>
  <c r="O26" i="7"/>
  <c r="I26" i="7"/>
  <c r="G26" i="7"/>
  <c r="R25" i="7"/>
  <c r="T25" i="7" s="1"/>
  <c r="P25" i="7"/>
  <c r="O25" i="7"/>
  <c r="Q25" i="7" s="1"/>
  <c r="I25" i="7"/>
  <c r="G25" i="7"/>
  <c r="T24" i="7"/>
  <c r="R24" i="7"/>
  <c r="S24" i="7" s="1"/>
  <c r="Q24" i="7"/>
  <c r="P24" i="7"/>
  <c r="O24" i="7"/>
  <c r="I24" i="7"/>
  <c r="G24" i="7"/>
  <c r="T23" i="7"/>
  <c r="S23" i="7"/>
  <c r="R23" i="7"/>
  <c r="Q23" i="7"/>
  <c r="P23" i="7"/>
  <c r="O23" i="7"/>
  <c r="I23" i="7"/>
  <c r="G23" i="7"/>
  <c r="R22" i="7"/>
  <c r="T22" i="7" s="1"/>
  <c r="Q22" i="7"/>
  <c r="P22" i="7"/>
  <c r="O22" i="7"/>
  <c r="I22" i="7"/>
  <c r="G22" i="7"/>
  <c r="T21" i="7"/>
  <c r="R21" i="7"/>
  <c r="S21" i="7" s="1"/>
  <c r="Q21" i="7"/>
  <c r="P21" i="7"/>
  <c r="O21" i="7"/>
  <c r="I21" i="7"/>
  <c r="G21" i="7"/>
  <c r="T20" i="7"/>
  <c r="S20" i="7"/>
  <c r="R20" i="7"/>
  <c r="Q20" i="7"/>
  <c r="P20" i="7"/>
  <c r="O20" i="7"/>
  <c r="I20" i="7"/>
  <c r="G20" i="7"/>
  <c r="R19" i="7"/>
  <c r="T19" i="7" s="1"/>
  <c r="Q19" i="7"/>
  <c r="P19" i="7"/>
  <c r="O19" i="7"/>
  <c r="I19" i="7"/>
  <c r="G19" i="7"/>
  <c r="T18" i="7"/>
  <c r="R18" i="7"/>
  <c r="S18" i="7" s="1"/>
  <c r="Q18" i="7"/>
  <c r="P18" i="7"/>
  <c r="O18" i="7"/>
  <c r="I18" i="7"/>
  <c r="G18" i="7"/>
  <c r="T17" i="7"/>
  <c r="S17" i="7"/>
  <c r="R17" i="7"/>
  <c r="Q17" i="7"/>
  <c r="P17" i="7"/>
  <c r="O17" i="7"/>
  <c r="I17" i="7"/>
  <c r="G17" i="7"/>
  <c r="R16" i="7"/>
  <c r="T16" i="7" s="1"/>
  <c r="P16" i="7"/>
  <c r="O16" i="7"/>
  <c r="Q16" i="7" s="1"/>
  <c r="I16" i="7"/>
  <c r="G16" i="7"/>
  <c r="T15" i="7"/>
  <c r="R15" i="7"/>
  <c r="S15" i="7" s="1"/>
  <c r="Q15" i="7"/>
  <c r="P15" i="7"/>
  <c r="O15" i="7"/>
  <c r="I15" i="7"/>
  <c r="G15" i="7"/>
  <c r="T14" i="7"/>
  <c r="S14" i="7"/>
  <c r="R14" i="7"/>
  <c r="Q14" i="7"/>
  <c r="P14" i="7"/>
  <c r="O14" i="7"/>
  <c r="I14" i="7"/>
  <c r="G14" i="7"/>
  <c r="R13" i="7"/>
  <c r="T13" i="7" s="1"/>
  <c r="P13" i="7"/>
  <c r="O13" i="7"/>
  <c r="Q13" i="7" s="1"/>
  <c r="I13" i="7"/>
  <c r="G13" i="7"/>
  <c r="T12" i="7"/>
  <c r="R12" i="7"/>
  <c r="S12" i="7" s="1"/>
  <c r="Q12" i="7"/>
  <c r="P12" i="7"/>
  <c r="O12" i="7"/>
  <c r="I12" i="7"/>
  <c r="G12" i="7"/>
  <c r="T11" i="7"/>
  <c r="S11" i="7"/>
  <c r="R11" i="7"/>
  <c r="Q11" i="7"/>
  <c r="P11" i="7"/>
  <c r="O11" i="7"/>
  <c r="I11" i="7"/>
  <c r="G11" i="7"/>
  <c r="R10" i="7"/>
  <c r="T10" i="7" s="1"/>
  <c r="Q10" i="7"/>
  <c r="P10" i="7"/>
  <c r="O10" i="7"/>
  <c r="I10" i="7"/>
  <c r="G10" i="7"/>
  <c r="T9" i="7"/>
  <c r="R9" i="7"/>
  <c r="S9" i="7" s="1"/>
  <c r="Q9" i="7"/>
  <c r="P9" i="7"/>
  <c r="O9" i="7"/>
  <c r="I9" i="7"/>
  <c r="G9" i="7"/>
  <c r="T8" i="7"/>
  <c r="S8" i="7"/>
  <c r="R8" i="7"/>
  <c r="Q8" i="7"/>
  <c r="P8" i="7"/>
  <c r="O8" i="7"/>
  <c r="I8" i="7"/>
  <c r="G8" i="7"/>
  <c r="R7" i="7"/>
  <c r="T7" i="7" s="1"/>
  <c r="Q7" i="7"/>
  <c r="P7" i="7"/>
  <c r="O7" i="7"/>
  <c r="I7" i="7"/>
  <c r="G7" i="7"/>
  <c r="T6" i="7"/>
  <c r="R6" i="7"/>
  <c r="S6" i="7" s="1"/>
  <c r="Q6" i="7"/>
  <c r="P6" i="7"/>
  <c r="O6" i="7"/>
  <c r="I6" i="7"/>
  <c r="G6" i="7"/>
  <c r="T5" i="7"/>
  <c r="S5" i="7"/>
  <c r="R5" i="7"/>
  <c r="Q5" i="7"/>
  <c r="P5" i="7"/>
  <c r="O5" i="7"/>
  <c r="I5" i="7"/>
  <c r="G5" i="7"/>
  <c r="R4" i="7"/>
  <c r="T4" i="7" s="1"/>
  <c r="P4" i="7"/>
  <c r="O4" i="7"/>
  <c r="I4" i="7"/>
  <c r="G4" i="7"/>
  <c r="M1" i="7"/>
  <c r="E1" i="7"/>
  <c r="Q1" i="7" s="1"/>
  <c r="R304" i="6"/>
  <c r="O304" i="6"/>
  <c r="Q304" i="6" s="1"/>
  <c r="I304" i="6"/>
  <c r="H304" i="6"/>
  <c r="R303" i="6"/>
  <c r="O303" i="6"/>
  <c r="P303" i="6" s="1"/>
  <c r="I303" i="6"/>
  <c r="H303" i="6"/>
  <c r="R302" i="6"/>
  <c r="O302" i="6"/>
  <c r="I302" i="6"/>
  <c r="H302" i="6"/>
  <c r="R301" i="6"/>
  <c r="O301" i="6"/>
  <c r="P301" i="6" s="1"/>
  <c r="I301" i="6"/>
  <c r="H301" i="6"/>
  <c r="R300" i="6"/>
  <c r="O300" i="6"/>
  <c r="I300" i="6"/>
  <c r="H300" i="6"/>
  <c r="R299" i="6"/>
  <c r="O299" i="6"/>
  <c r="I299" i="6"/>
  <c r="J299" i="6" s="1"/>
  <c r="K299" i="6" s="1"/>
  <c r="H299" i="6"/>
  <c r="R298" i="6"/>
  <c r="O298" i="6"/>
  <c r="P298" i="6" s="1"/>
  <c r="I298" i="6"/>
  <c r="J298" i="6" s="1"/>
  <c r="L298" i="6" s="1"/>
  <c r="H298" i="6"/>
  <c r="R297" i="6"/>
  <c r="O297" i="6"/>
  <c r="I297" i="6"/>
  <c r="J297" i="6" s="1"/>
  <c r="H297" i="6"/>
  <c r="Q297" i="6" s="1"/>
  <c r="R296" i="6"/>
  <c r="O296" i="6"/>
  <c r="P296" i="6" s="1"/>
  <c r="I296" i="6"/>
  <c r="H296" i="6"/>
  <c r="R295" i="6"/>
  <c r="O295" i="6"/>
  <c r="Q295" i="6" s="1"/>
  <c r="I295" i="6"/>
  <c r="H295" i="6"/>
  <c r="R294" i="6"/>
  <c r="Q294" i="6"/>
  <c r="O294" i="6"/>
  <c r="I294" i="6"/>
  <c r="H294" i="6"/>
  <c r="R293" i="6"/>
  <c r="O293" i="6"/>
  <c r="I293" i="6"/>
  <c r="H293" i="6"/>
  <c r="R292" i="6"/>
  <c r="O292" i="6"/>
  <c r="I292" i="6"/>
  <c r="J292" i="6" s="1"/>
  <c r="H292" i="6"/>
  <c r="R291" i="6"/>
  <c r="O291" i="6"/>
  <c r="I291" i="6"/>
  <c r="H291" i="6"/>
  <c r="R290" i="6"/>
  <c r="O290" i="6"/>
  <c r="P290" i="6" s="1"/>
  <c r="I290" i="6"/>
  <c r="J290" i="6" s="1"/>
  <c r="L290" i="6" s="1"/>
  <c r="H290" i="6"/>
  <c r="R289" i="6"/>
  <c r="O289" i="6"/>
  <c r="I289" i="6"/>
  <c r="J289" i="6" s="1"/>
  <c r="H289" i="6"/>
  <c r="Q289" i="6" s="1"/>
  <c r="R288" i="6"/>
  <c r="O288" i="6"/>
  <c r="Q288" i="6" s="1"/>
  <c r="I288" i="6"/>
  <c r="H288" i="6"/>
  <c r="R287" i="6"/>
  <c r="O287" i="6"/>
  <c r="P287" i="6" s="1"/>
  <c r="I287" i="6"/>
  <c r="H287" i="6"/>
  <c r="R286" i="6"/>
  <c r="O286" i="6"/>
  <c r="I286" i="6"/>
  <c r="H286" i="6"/>
  <c r="R285" i="6"/>
  <c r="O285" i="6"/>
  <c r="I285" i="6"/>
  <c r="H285" i="6"/>
  <c r="R284" i="6"/>
  <c r="O284" i="6"/>
  <c r="I284" i="6"/>
  <c r="H284" i="6"/>
  <c r="R283" i="6"/>
  <c r="O283" i="6"/>
  <c r="I283" i="6"/>
  <c r="J283" i="6" s="1"/>
  <c r="K283" i="6" s="1"/>
  <c r="H283" i="6"/>
  <c r="R282" i="6"/>
  <c r="O282" i="6"/>
  <c r="P282" i="6" s="1"/>
  <c r="I282" i="6"/>
  <c r="J282" i="6" s="1"/>
  <c r="L282" i="6" s="1"/>
  <c r="H282" i="6"/>
  <c r="R281" i="6"/>
  <c r="O281" i="6"/>
  <c r="I281" i="6"/>
  <c r="J281" i="6" s="1"/>
  <c r="H281" i="6"/>
  <c r="Q281" i="6" s="1"/>
  <c r="R280" i="6"/>
  <c r="O280" i="6"/>
  <c r="P280" i="6" s="1"/>
  <c r="I280" i="6"/>
  <c r="H280" i="6"/>
  <c r="R279" i="6"/>
  <c r="O279" i="6"/>
  <c r="Q279" i="6" s="1"/>
  <c r="I279" i="6"/>
  <c r="H279" i="6"/>
  <c r="R278" i="6"/>
  <c r="Q278" i="6"/>
  <c r="O278" i="6"/>
  <c r="P278" i="6" s="1"/>
  <c r="I278" i="6"/>
  <c r="H278" i="6"/>
  <c r="R277" i="6"/>
  <c r="O277" i="6"/>
  <c r="I277" i="6"/>
  <c r="H277" i="6"/>
  <c r="R276" i="6"/>
  <c r="O276" i="6"/>
  <c r="I276" i="6"/>
  <c r="J276" i="6" s="1"/>
  <c r="H276" i="6"/>
  <c r="R275" i="6"/>
  <c r="O275" i="6"/>
  <c r="I275" i="6"/>
  <c r="H275" i="6"/>
  <c r="R274" i="6"/>
  <c r="O274" i="6"/>
  <c r="P274" i="6" s="1"/>
  <c r="I274" i="6"/>
  <c r="J274" i="6" s="1"/>
  <c r="H274" i="6"/>
  <c r="R273" i="6"/>
  <c r="O273" i="6"/>
  <c r="I273" i="6"/>
  <c r="H273" i="6"/>
  <c r="Q273" i="6" s="1"/>
  <c r="R272" i="6"/>
  <c r="O272" i="6"/>
  <c r="P272" i="6" s="1"/>
  <c r="I272" i="6"/>
  <c r="H272" i="6"/>
  <c r="Q272" i="6" s="1"/>
  <c r="R271" i="6"/>
  <c r="O271" i="6"/>
  <c r="P271" i="6" s="1"/>
  <c r="I271" i="6"/>
  <c r="H271" i="6"/>
  <c r="R270" i="6"/>
  <c r="O270" i="6"/>
  <c r="I270" i="6"/>
  <c r="H270" i="6"/>
  <c r="R269" i="6"/>
  <c r="O269" i="6"/>
  <c r="I269" i="6"/>
  <c r="H269" i="6"/>
  <c r="R268" i="6"/>
  <c r="O268" i="6"/>
  <c r="I268" i="6"/>
  <c r="H268" i="6"/>
  <c r="R267" i="6"/>
  <c r="O267" i="6"/>
  <c r="I267" i="6"/>
  <c r="J267" i="6" s="1"/>
  <c r="K267" i="6" s="1"/>
  <c r="H267" i="6"/>
  <c r="R266" i="6"/>
  <c r="O266" i="6"/>
  <c r="P266" i="6" s="1"/>
  <c r="I266" i="6"/>
  <c r="J266" i="6" s="1"/>
  <c r="L266" i="6" s="1"/>
  <c r="H266" i="6"/>
  <c r="R265" i="6"/>
  <c r="O265" i="6"/>
  <c r="I265" i="6"/>
  <c r="J265" i="6" s="1"/>
  <c r="H265" i="6"/>
  <c r="R264" i="6"/>
  <c r="O264" i="6"/>
  <c r="P264" i="6" s="1"/>
  <c r="I264" i="6"/>
  <c r="H264" i="6"/>
  <c r="R263" i="6"/>
  <c r="O263" i="6"/>
  <c r="Q263" i="6" s="1"/>
  <c r="I263" i="6"/>
  <c r="H263" i="6"/>
  <c r="R262" i="6"/>
  <c r="Q262" i="6"/>
  <c r="O262" i="6"/>
  <c r="P262" i="6" s="1"/>
  <c r="I262" i="6"/>
  <c r="H262" i="6"/>
  <c r="R261" i="6"/>
  <c r="O261" i="6"/>
  <c r="Q261" i="6" s="1"/>
  <c r="I261" i="6"/>
  <c r="H261" i="6"/>
  <c r="R260" i="6"/>
  <c r="O260" i="6"/>
  <c r="I260" i="6"/>
  <c r="J260" i="6" s="1"/>
  <c r="H260" i="6"/>
  <c r="R259" i="6"/>
  <c r="O259" i="6"/>
  <c r="I259" i="6"/>
  <c r="H259" i="6"/>
  <c r="R258" i="6"/>
  <c r="O258" i="6"/>
  <c r="P258" i="6" s="1"/>
  <c r="I258" i="6"/>
  <c r="J258" i="6" s="1"/>
  <c r="L258" i="6" s="1"/>
  <c r="H258" i="6"/>
  <c r="R257" i="6"/>
  <c r="O257" i="6"/>
  <c r="I257" i="6"/>
  <c r="J257" i="6" s="1"/>
  <c r="H257" i="6"/>
  <c r="R256" i="6"/>
  <c r="O256" i="6"/>
  <c r="Q256" i="6" s="1"/>
  <c r="I256" i="6"/>
  <c r="H256" i="6"/>
  <c r="R255" i="6"/>
  <c r="O255" i="6"/>
  <c r="P255" i="6" s="1"/>
  <c r="I255" i="6"/>
  <c r="H255" i="6"/>
  <c r="R254" i="6"/>
  <c r="O254" i="6"/>
  <c r="I254" i="6"/>
  <c r="H254" i="6"/>
  <c r="R253" i="6"/>
  <c r="O253" i="6"/>
  <c r="Q253" i="6" s="1"/>
  <c r="I253" i="6"/>
  <c r="H253" i="6"/>
  <c r="R252" i="6"/>
  <c r="O252" i="6"/>
  <c r="I252" i="6"/>
  <c r="H252" i="6"/>
  <c r="R251" i="6"/>
  <c r="O251" i="6"/>
  <c r="I251" i="6"/>
  <c r="J251" i="6" s="1"/>
  <c r="K251" i="6" s="1"/>
  <c r="H251" i="6"/>
  <c r="R250" i="6"/>
  <c r="O250" i="6"/>
  <c r="P250" i="6" s="1"/>
  <c r="I250" i="6"/>
  <c r="J250" i="6" s="1"/>
  <c r="L250" i="6" s="1"/>
  <c r="H250" i="6"/>
  <c r="R249" i="6"/>
  <c r="O249" i="6"/>
  <c r="I249" i="6"/>
  <c r="J249" i="6" s="1"/>
  <c r="H249" i="6"/>
  <c r="R248" i="6"/>
  <c r="O248" i="6"/>
  <c r="P248" i="6" s="1"/>
  <c r="I248" i="6"/>
  <c r="H248" i="6"/>
  <c r="R247" i="6"/>
  <c r="O247" i="6"/>
  <c r="Q247" i="6" s="1"/>
  <c r="I247" i="6"/>
  <c r="H247" i="6"/>
  <c r="R246" i="6"/>
  <c r="Q246" i="6"/>
  <c r="O246" i="6"/>
  <c r="I246" i="6"/>
  <c r="H246" i="6"/>
  <c r="R245" i="6"/>
  <c r="O245" i="6"/>
  <c r="Q245" i="6" s="1"/>
  <c r="I245" i="6"/>
  <c r="H245" i="6"/>
  <c r="R244" i="6"/>
  <c r="O244" i="6"/>
  <c r="I244" i="6"/>
  <c r="J244" i="6" s="1"/>
  <c r="H244" i="6"/>
  <c r="R243" i="6"/>
  <c r="O243" i="6"/>
  <c r="I243" i="6"/>
  <c r="H243" i="6"/>
  <c r="R242" i="6"/>
  <c r="O242" i="6"/>
  <c r="P242" i="6" s="1"/>
  <c r="I242" i="6"/>
  <c r="J242" i="6" s="1"/>
  <c r="L242" i="6" s="1"/>
  <c r="H242" i="6"/>
  <c r="R241" i="6"/>
  <c r="O241" i="6"/>
  <c r="I241" i="6"/>
  <c r="J241" i="6" s="1"/>
  <c r="H241" i="6"/>
  <c r="R240" i="6"/>
  <c r="O240" i="6"/>
  <c r="Q240" i="6" s="1"/>
  <c r="I240" i="6"/>
  <c r="H240" i="6"/>
  <c r="R239" i="6"/>
  <c r="O239" i="6"/>
  <c r="P239" i="6" s="1"/>
  <c r="I239" i="6"/>
  <c r="H239" i="6"/>
  <c r="R238" i="6"/>
  <c r="O238" i="6"/>
  <c r="I238" i="6"/>
  <c r="H238" i="6"/>
  <c r="R237" i="6"/>
  <c r="O237" i="6"/>
  <c r="Q237" i="6" s="1"/>
  <c r="I237" i="6"/>
  <c r="H237" i="6"/>
  <c r="R236" i="6"/>
  <c r="O236" i="6"/>
  <c r="I236" i="6"/>
  <c r="H236" i="6"/>
  <c r="R235" i="6"/>
  <c r="O235" i="6"/>
  <c r="I235" i="6"/>
  <c r="J235" i="6" s="1"/>
  <c r="L235" i="6" s="1"/>
  <c r="H235" i="6"/>
  <c r="R234" i="6"/>
  <c r="O234" i="6"/>
  <c r="I234" i="6"/>
  <c r="J234" i="6" s="1"/>
  <c r="H234" i="6"/>
  <c r="Q234" i="6" s="1"/>
  <c r="R233" i="6"/>
  <c r="O233" i="6"/>
  <c r="I233" i="6"/>
  <c r="J233" i="6" s="1"/>
  <c r="H233" i="6"/>
  <c r="R232" i="6"/>
  <c r="Q232" i="6"/>
  <c r="P232" i="6"/>
  <c r="O232" i="6"/>
  <c r="I232" i="6"/>
  <c r="H232" i="6"/>
  <c r="R231" i="6"/>
  <c r="Q231" i="6"/>
  <c r="O231" i="6"/>
  <c r="P231" i="6" s="1"/>
  <c r="I231" i="6"/>
  <c r="H231" i="6"/>
  <c r="R230" i="6"/>
  <c r="Q230" i="6"/>
  <c r="O230" i="6"/>
  <c r="I230" i="6"/>
  <c r="H230" i="6"/>
  <c r="R229" i="6"/>
  <c r="O229" i="6"/>
  <c r="I229" i="6"/>
  <c r="J229" i="6" s="1"/>
  <c r="K229" i="6" s="1"/>
  <c r="H229" i="6"/>
  <c r="R228" i="6"/>
  <c r="O228" i="6"/>
  <c r="Q228" i="6" s="1"/>
  <c r="I228" i="6"/>
  <c r="J228" i="6" s="1"/>
  <c r="H228" i="6"/>
  <c r="R227" i="6"/>
  <c r="O227" i="6"/>
  <c r="Q227" i="6" s="1"/>
  <c r="I227" i="6"/>
  <c r="J227" i="6" s="1"/>
  <c r="K227" i="6" s="1"/>
  <c r="H227" i="6"/>
  <c r="R226" i="6"/>
  <c r="O226" i="6"/>
  <c r="I226" i="6"/>
  <c r="H226" i="6"/>
  <c r="R225" i="6"/>
  <c r="O225" i="6"/>
  <c r="I225" i="6"/>
  <c r="H225" i="6"/>
  <c r="R224" i="6"/>
  <c r="Q224" i="6"/>
  <c r="P224" i="6"/>
  <c r="O224" i="6"/>
  <c r="I224" i="6"/>
  <c r="J224" i="6" s="1"/>
  <c r="H224" i="6"/>
  <c r="R223" i="6"/>
  <c r="O223" i="6"/>
  <c r="I223" i="6"/>
  <c r="H223" i="6"/>
  <c r="R222" i="6"/>
  <c r="O222" i="6"/>
  <c r="I222" i="6"/>
  <c r="H222" i="6"/>
  <c r="Q222" i="6" s="1"/>
  <c r="R221" i="6"/>
  <c r="O221" i="6"/>
  <c r="I221" i="6"/>
  <c r="H221" i="6"/>
  <c r="R220" i="6"/>
  <c r="Q220" i="6"/>
  <c r="P220" i="6"/>
  <c r="O220" i="6"/>
  <c r="I220" i="6"/>
  <c r="H220" i="6"/>
  <c r="R219" i="6"/>
  <c r="O219" i="6"/>
  <c r="Q219" i="6" s="1"/>
  <c r="I219" i="6"/>
  <c r="J219" i="6" s="1"/>
  <c r="L219" i="6" s="1"/>
  <c r="H219" i="6"/>
  <c r="R218" i="6"/>
  <c r="O218" i="6"/>
  <c r="I218" i="6"/>
  <c r="H218" i="6"/>
  <c r="R217" i="6"/>
  <c r="O217" i="6"/>
  <c r="I217" i="6"/>
  <c r="H217" i="6"/>
  <c r="R216" i="6"/>
  <c r="Q216" i="6"/>
  <c r="P216" i="6"/>
  <c r="O216" i="6"/>
  <c r="I216" i="6"/>
  <c r="H216" i="6"/>
  <c r="R215" i="6"/>
  <c r="O215" i="6"/>
  <c r="I215" i="6"/>
  <c r="H215" i="6"/>
  <c r="R214" i="6"/>
  <c r="O214" i="6"/>
  <c r="I214" i="6"/>
  <c r="H214" i="6"/>
  <c r="R213" i="6"/>
  <c r="O213" i="6"/>
  <c r="I213" i="6"/>
  <c r="H213" i="6"/>
  <c r="R212" i="6"/>
  <c r="Q212" i="6"/>
  <c r="P212" i="6"/>
  <c r="O212" i="6"/>
  <c r="I212" i="6"/>
  <c r="H212" i="6"/>
  <c r="R211" i="6"/>
  <c r="O211" i="6"/>
  <c r="I211" i="6"/>
  <c r="J211" i="6" s="1"/>
  <c r="H211" i="6"/>
  <c r="R210" i="6"/>
  <c r="O210" i="6"/>
  <c r="I210" i="6"/>
  <c r="J210" i="6" s="1"/>
  <c r="H210" i="6"/>
  <c r="R209" i="6"/>
  <c r="P209" i="6"/>
  <c r="O209" i="6"/>
  <c r="I209" i="6"/>
  <c r="H209" i="6"/>
  <c r="R208" i="6"/>
  <c r="Q208" i="6"/>
  <c r="O208" i="6"/>
  <c r="P208" i="6" s="1"/>
  <c r="I208" i="6"/>
  <c r="H208" i="6"/>
  <c r="R207" i="6"/>
  <c r="O207" i="6"/>
  <c r="Q207" i="6" s="1"/>
  <c r="I207" i="6"/>
  <c r="H207" i="6"/>
  <c r="R206" i="6"/>
  <c r="O206" i="6"/>
  <c r="Q206" i="6" s="1"/>
  <c r="I206" i="6"/>
  <c r="J206" i="6" s="1"/>
  <c r="H206" i="6"/>
  <c r="R205" i="6"/>
  <c r="O205" i="6"/>
  <c r="Q205" i="6" s="1"/>
  <c r="I205" i="6"/>
  <c r="J205" i="6" s="1"/>
  <c r="H205" i="6"/>
  <c r="R204" i="6"/>
  <c r="O204" i="6"/>
  <c r="Q204" i="6" s="1"/>
  <c r="I204" i="6"/>
  <c r="J204" i="6" s="1"/>
  <c r="H204" i="6"/>
  <c r="R203" i="6"/>
  <c r="O203" i="6"/>
  <c r="I203" i="6"/>
  <c r="H203" i="6"/>
  <c r="P203" i="6" s="1"/>
  <c r="R202" i="6"/>
  <c r="O202" i="6"/>
  <c r="I202" i="6"/>
  <c r="H202" i="6"/>
  <c r="R201" i="6"/>
  <c r="O201" i="6"/>
  <c r="I201" i="6"/>
  <c r="J201" i="6" s="1"/>
  <c r="K201" i="6" s="1"/>
  <c r="H201" i="6"/>
  <c r="R200" i="6"/>
  <c r="O200" i="6"/>
  <c r="Q200" i="6" s="1"/>
  <c r="I200" i="6"/>
  <c r="J200" i="6" s="1"/>
  <c r="H200" i="6"/>
  <c r="R199" i="6"/>
  <c r="O199" i="6"/>
  <c r="I199" i="6"/>
  <c r="J199" i="6" s="1"/>
  <c r="H199" i="6"/>
  <c r="R198" i="6"/>
  <c r="O198" i="6"/>
  <c r="I198" i="6"/>
  <c r="H198" i="6"/>
  <c r="R197" i="6"/>
  <c r="O197" i="6"/>
  <c r="Q197" i="6" s="1"/>
  <c r="I197" i="6"/>
  <c r="H197" i="6"/>
  <c r="R196" i="6"/>
  <c r="O196" i="6"/>
  <c r="P196" i="6" s="1"/>
  <c r="I196" i="6"/>
  <c r="J196" i="6" s="1"/>
  <c r="H196" i="6"/>
  <c r="R195" i="6"/>
  <c r="O195" i="6"/>
  <c r="I195" i="6"/>
  <c r="H195" i="6"/>
  <c r="R194" i="6"/>
  <c r="O194" i="6"/>
  <c r="I194" i="6"/>
  <c r="J194" i="6" s="1"/>
  <c r="H194" i="6"/>
  <c r="R193" i="6"/>
  <c r="O193" i="6"/>
  <c r="I193" i="6"/>
  <c r="H193" i="6"/>
  <c r="R192" i="6"/>
  <c r="O192" i="6"/>
  <c r="I192" i="6"/>
  <c r="H192" i="6"/>
  <c r="R191" i="6"/>
  <c r="O191" i="6"/>
  <c r="I191" i="6"/>
  <c r="J191" i="6" s="1"/>
  <c r="H191" i="6"/>
  <c r="R190" i="6"/>
  <c r="O190" i="6"/>
  <c r="P190" i="6" s="1"/>
  <c r="I190" i="6"/>
  <c r="H190" i="6"/>
  <c r="R189" i="6"/>
  <c r="O189" i="6"/>
  <c r="P189" i="6" s="1"/>
  <c r="I189" i="6"/>
  <c r="J189" i="6" s="1"/>
  <c r="H189" i="6"/>
  <c r="R188" i="6"/>
  <c r="O188" i="6"/>
  <c r="P188" i="6" s="1"/>
  <c r="I188" i="6"/>
  <c r="J188" i="6" s="1"/>
  <c r="L188" i="6" s="1"/>
  <c r="H188" i="6"/>
  <c r="R187" i="6"/>
  <c r="O187" i="6"/>
  <c r="I187" i="6"/>
  <c r="J187" i="6" s="1"/>
  <c r="H187" i="6"/>
  <c r="R186" i="6"/>
  <c r="O186" i="6"/>
  <c r="I186" i="6"/>
  <c r="H186" i="6"/>
  <c r="Q186" i="6" s="1"/>
  <c r="R185" i="6"/>
  <c r="O185" i="6"/>
  <c r="I185" i="6"/>
  <c r="H185" i="6"/>
  <c r="R184" i="6"/>
  <c r="O184" i="6"/>
  <c r="Q184" i="6" s="1"/>
  <c r="I184" i="6"/>
  <c r="J184" i="6" s="1"/>
  <c r="K184" i="6" s="1"/>
  <c r="H184" i="6"/>
  <c r="R183" i="6"/>
  <c r="O183" i="6"/>
  <c r="I183" i="6"/>
  <c r="H183" i="6"/>
  <c r="R182" i="6"/>
  <c r="O182" i="6"/>
  <c r="I182" i="6"/>
  <c r="H182" i="6"/>
  <c r="Q182" i="6" s="1"/>
  <c r="R181" i="6"/>
  <c r="Q181" i="6"/>
  <c r="P181" i="6"/>
  <c r="O181" i="6"/>
  <c r="I181" i="6"/>
  <c r="H181" i="6"/>
  <c r="R180" i="6"/>
  <c r="O180" i="6"/>
  <c r="I180" i="6"/>
  <c r="H180" i="6"/>
  <c r="R179" i="6"/>
  <c r="O179" i="6"/>
  <c r="I179" i="6"/>
  <c r="J179" i="6" s="1"/>
  <c r="H179" i="6"/>
  <c r="R178" i="6"/>
  <c r="O178" i="6"/>
  <c r="P178" i="6" s="1"/>
  <c r="I178" i="6"/>
  <c r="H178" i="6"/>
  <c r="Q178" i="6" s="1"/>
  <c r="R177" i="6"/>
  <c r="O177" i="6"/>
  <c r="Q177" i="6" s="1"/>
  <c r="I177" i="6"/>
  <c r="H177" i="6"/>
  <c r="R176" i="6"/>
  <c r="O176" i="6"/>
  <c r="I176" i="6"/>
  <c r="H176" i="6"/>
  <c r="P176" i="6" s="1"/>
  <c r="R175" i="6"/>
  <c r="O175" i="6"/>
  <c r="I175" i="6"/>
  <c r="J175" i="6" s="1"/>
  <c r="H175" i="6"/>
  <c r="R174" i="6"/>
  <c r="O174" i="6"/>
  <c r="I174" i="6"/>
  <c r="J174" i="6" s="1"/>
  <c r="H174" i="6"/>
  <c r="Q174" i="6" s="1"/>
  <c r="R173" i="6"/>
  <c r="O173" i="6"/>
  <c r="Q173" i="6" s="1"/>
  <c r="I173" i="6"/>
  <c r="J173" i="6" s="1"/>
  <c r="H173" i="6"/>
  <c r="P173" i="6" s="1"/>
  <c r="R172" i="6"/>
  <c r="O172" i="6"/>
  <c r="I172" i="6"/>
  <c r="J172" i="6" s="1"/>
  <c r="H172" i="6"/>
  <c r="P172" i="6" s="1"/>
  <c r="R171" i="6"/>
  <c r="O171" i="6"/>
  <c r="I171" i="6"/>
  <c r="H171" i="6"/>
  <c r="R170" i="6"/>
  <c r="O170" i="6"/>
  <c r="P170" i="6" s="1"/>
  <c r="I170" i="6"/>
  <c r="J170" i="6" s="1"/>
  <c r="H170" i="6"/>
  <c r="R169" i="6"/>
  <c r="O169" i="6"/>
  <c r="Q169" i="6" s="1"/>
  <c r="I169" i="6"/>
  <c r="J169" i="6" s="1"/>
  <c r="L169" i="6" s="1"/>
  <c r="H169" i="6"/>
  <c r="R168" i="6"/>
  <c r="O168" i="6"/>
  <c r="I168" i="6"/>
  <c r="H168" i="6"/>
  <c r="P168" i="6" s="1"/>
  <c r="R167" i="6"/>
  <c r="O167" i="6"/>
  <c r="I167" i="6"/>
  <c r="H167" i="6"/>
  <c r="R166" i="6"/>
  <c r="O166" i="6"/>
  <c r="P166" i="6" s="1"/>
  <c r="I166" i="6"/>
  <c r="J166" i="6" s="1"/>
  <c r="H166" i="6"/>
  <c r="R165" i="6"/>
  <c r="O165" i="6"/>
  <c r="I165" i="6"/>
  <c r="H165" i="6"/>
  <c r="R164" i="6"/>
  <c r="O164" i="6"/>
  <c r="I164" i="6"/>
  <c r="J164" i="6" s="1"/>
  <c r="H164" i="6"/>
  <c r="P164" i="6" s="1"/>
  <c r="R163" i="6"/>
  <c r="O163" i="6"/>
  <c r="I163" i="6"/>
  <c r="J163" i="6" s="1"/>
  <c r="L163" i="6" s="1"/>
  <c r="H163" i="6"/>
  <c r="R162" i="6"/>
  <c r="P162" i="6"/>
  <c r="O162" i="6"/>
  <c r="I162" i="6"/>
  <c r="H162" i="6"/>
  <c r="R161" i="6"/>
  <c r="Q161" i="6"/>
  <c r="P161" i="6"/>
  <c r="O161" i="6"/>
  <c r="I161" i="6"/>
  <c r="H161" i="6"/>
  <c r="R160" i="6"/>
  <c r="O160" i="6"/>
  <c r="I160" i="6"/>
  <c r="J160" i="6" s="1"/>
  <c r="H160" i="6"/>
  <c r="R159" i="6"/>
  <c r="O159" i="6"/>
  <c r="I159" i="6"/>
  <c r="J159" i="6" s="1"/>
  <c r="H159" i="6"/>
  <c r="R158" i="6"/>
  <c r="O158" i="6"/>
  <c r="P158" i="6" s="1"/>
  <c r="I158" i="6"/>
  <c r="H158" i="6"/>
  <c r="Q158" i="6" s="1"/>
  <c r="R157" i="6"/>
  <c r="O157" i="6"/>
  <c r="I157" i="6"/>
  <c r="H157" i="6"/>
  <c r="Q157" i="6" s="1"/>
  <c r="R156" i="6"/>
  <c r="P156" i="6"/>
  <c r="O156" i="6"/>
  <c r="I156" i="6"/>
  <c r="H156" i="6"/>
  <c r="R155" i="6"/>
  <c r="O155" i="6"/>
  <c r="I155" i="6"/>
  <c r="H155" i="6"/>
  <c r="R154" i="6"/>
  <c r="O154" i="6"/>
  <c r="P154" i="6" s="1"/>
  <c r="I154" i="6"/>
  <c r="J154" i="6" s="1"/>
  <c r="H154" i="6"/>
  <c r="R153" i="6"/>
  <c r="O153" i="6"/>
  <c r="Q153" i="6" s="1"/>
  <c r="I153" i="6"/>
  <c r="J153" i="6" s="1"/>
  <c r="L153" i="6" s="1"/>
  <c r="H153" i="6"/>
  <c r="R152" i="6"/>
  <c r="O152" i="6"/>
  <c r="I152" i="6"/>
  <c r="J152" i="6" s="1"/>
  <c r="H152" i="6"/>
  <c r="R151" i="6"/>
  <c r="O151" i="6"/>
  <c r="I151" i="6"/>
  <c r="J151" i="6" s="1"/>
  <c r="L151" i="6" s="1"/>
  <c r="H151" i="6"/>
  <c r="R150" i="6"/>
  <c r="P150" i="6"/>
  <c r="O150" i="6"/>
  <c r="I150" i="6"/>
  <c r="H150" i="6"/>
  <c r="R149" i="6"/>
  <c r="Q149" i="6"/>
  <c r="P149" i="6"/>
  <c r="O149" i="6"/>
  <c r="I149" i="6"/>
  <c r="H149" i="6"/>
  <c r="R148" i="6"/>
  <c r="O148" i="6"/>
  <c r="I148" i="6"/>
  <c r="J148" i="6" s="1"/>
  <c r="H148" i="6"/>
  <c r="R147" i="6"/>
  <c r="O147" i="6"/>
  <c r="I147" i="6"/>
  <c r="J147" i="6" s="1"/>
  <c r="H147" i="6"/>
  <c r="R146" i="6"/>
  <c r="O146" i="6"/>
  <c r="P146" i="6" s="1"/>
  <c r="I146" i="6"/>
  <c r="H146" i="6"/>
  <c r="Q146" i="6" s="1"/>
  <c r="R145" i="6"/>
  <c r="O145" i="6"/>
  <c r="P145" i="6" s="1"/>
  <c r="I145" i="6"/>
  <c r="H145" i="6"/>
  <c r="Q145" i="6" s="1"/>
  <c r="R144" i="6"/>
  <c r="P144" i="6"/>
  <c r="O144" i="6"/>
  <c r="Q144" i="6" s="1"/>
  <c r="I144" i="6"/>
  <c r="H144" i="6"/>
  <c r="R143" i="6"/>
  <c r="O143" i="6"/>
  <c r="I143" i="6"/>
  <c r="H143" i="6"/>
  <c r="R142" i="6"/>
  <c r="O142" i="6"/>
  <c r="P142" i="6" s="1"/>
  <c r="I142" i="6"/>
  <c r="J142" i="6" s="1"/>
  <c r="H142" i="6"/>
  <c r="R141" i="6"/>
  <c r="O141" i="6"/>
  <c r="P141" i="6" s="1"/>
  <c r="I141" i="6"/>
  <c r="J141" i="6" s="1"/>
  <c r="L141" i="6" s="1"/>
  <c r="H141" i="6"/>
  <c r="R140" i="6"/>
  <c r="O140" i="6"/>
  <c r="I140" i="6"/>
  <c r="J140" i="6" s="1"/>
  <c r="H140" i="6"/>
  <c r="R139" i="6"/>
  <c r="O139" i="6"/>
  <c r="I139" i="6"/>
  <c r="J139" i="6" s="1"/>
  <c r="L139" i="6" s="1"/>
  <c r="H139" i="6"/>
  <c r="R138" i="6"/>
  <c r="P138" i="6"/>
  <c r="O138" i="6"/>
  <c r="I138" i="6"/>
  <c r="H138" i="6"/>
  <c r="Q138" i="6" s="1"/>
  <c r="R137" i="6"/>
  <c r="Q137" i="6"/>
  <c r="P137" i="6"/>
  <c r="O137" i="6"/>
  <c r="I137" i="6"/>
  <c r="H137" i="6"/>
  <c r="R136" i="6"/>
  <c r="O136" i="6"/>
  <c r="I136" i="6"/>
  <c r="J136" i="6" s="1"/>
  <c r="L136" i="6" s="1"/>
  <c r="H136" i="6"/>
  <c r="R135" i="6"/>
  <c r="O135" i="6"/>
  <c r="I135" i="6"/>
  <c r="J135" i="6" s="1"/>
  <c r="H135" i="6"/>
  <c r="R134" i="6"/>
  <c r="O134" i="6"/>
  <c r="I134" i="6"/>
  <c r="H134" i="6"/>
  <c r="Q134" i="6" s="1"/>
  <c r="R133" i="6"/>
  <c r="O133" i="6"/>
  <c r="P133" i="6" s="1"/>
  <c r="I133" i="6"/>
  <c r="H133" i="6"/>
  <c r="Q133" i="6" s="1"/>
  <c r="R132" i="6"/>
  <c r="Q132" i="6"/>
  <c r="O132" i="6"/>
  <c r="P132" i="6" s="1"/>
  <c r="I132" i="6"/>
  <c r="H132" i="6"/>
  <c r="R131" i="6"/>
  <c r="O131" i="6"/>
  <c r="P131" i="6" s="1"/>
  <c r="I131" i="6"/>
  <c r="H131" i="6"/>
  <c r="R130" i="6"/>
  <c r="O130" i="6"/>
  <c r="I130" i="6"/>
  <c r="J130" i="6" s="1"/>
  <c r="H130" i="6"/>
  <c r="Q130" i="6" s="1"/>
  <c r="R129" i="6"/>
  <c r="O129" i="6"/>
  <c r="I129" i="6"/>
  <c r="H129" i="6"/>
  <c r="R128" i="6"/>
  <c r="O128" i="6"/>
  <c r="I128" i="6"/>
  <c r="H128" i="6"/>
  <c r="R127" i="6"/>
  <c r="O127" i="6"/>
  <c r="P127" i="6" s="1"/>
  <c r="I127" i="6"/>
  <c r="H127" i="6"/>
  <c r="R126" i="6"/>
  <c r="O126" i="6"/>
  <c r="P126" i="6" s="1"/>
  <c r="I126" i="6"/>
  <c r="J126" i="6" s="1"/>
  <c r="H126" i="6"/>
  <c r="R125" i="6"/>
  <c r="O125" i="6"/>
  <c r="Q125" i="6" s="1"/>
  <c r="I125" i="6"/>
  <c r="J125" i="6" s="1"/>
  <c r="L125" i="6" s="1"/>
  <c r="H125" i="6"/>
  <c r="R124" i="6"/>
  <c r="O124" i="6"/>
  <c r="I124" i="6"/>
  <c r="J124" i="6" s="1"/>
  <c r="H124" i="6"/>
  <c r="R123" i="6"/>
  <c r="O123" i="6"/>
  <c r="I123" i="6"/>
  <c r="H123" i="6"/>
  <c r="R122" i="6"/>
  <c r="O122" i="6"/>
  <c r="I122" i="6"/>
  <c r="J122" i="6" s="1"/>
  <c r="H122" i="6"/>
  <c r="R121" i="6"/>
  <c r="O121" i="6"/>
  <c r="I121" i="6"/>
  <c r="J121" i="6" s="1"/>
  <c r="L121" i="6" s="1"/>
  <c r="H121" i="6"/>
  <c r="R120" i="6"/>
  <c r="O120" i="6"/>
  <c r="I120" i="6"/>
  <c r="J120" i="6" s="1"/>
  <c r="H120" i="6"/>
  <c r="R119" i="6"/>
  <c r="O119" i="6"/>
  <c r="I119" i="6"/>
  <c r="H119" i="6"/>
  <c r="Q119" i="6" s="1"/>
  <c r="R118" i="6"/>
  <c r="O118" i="6"/>
  <c r="P118" i="6" s="1"/>
  <c r="I118" i="6"/>
  <c r="J118" i="6" s="1"/>
  <c r="H118" i="6"/>
  <c r="R117" i="6"/>
  <c r="O117" i="6"/>
  <c r="I117" i="6"/>
  <c r="J117" i="6" s="1"/>
  <c r="L117" i="6" s="1"/>
  <c r="H117" i="6"/>
  <c r="R116" i="6"/>
  <c r="O116" i="6"/>
  <c r="I116" i="6"/>
  <c r="J116" i="6" s="1"/>
  <c r="L116" i="6" s="1"/>
  <c r="H116" i="6"/>
  <c r="R115" i="6"/>
  <c r="O115" i="6"/>
  <c r="I115" i="6"/>
  <c r="J115" i="6" s="1"/>
  <c r="H115" i="6"/>
  <c r="Q115" i="6" s="1"/>
  <c r="R114" i="6"/>
  <c r="O114" i="6"/>
  <c r="I114" i="6"/>
  <c r="H114" i="6"/>
  <c r="Q114" i="6" s="1"/>
  <c r="R113" i="6"/>
  <c r="Q113" i="6"/>
  <c r="P113" i="6"/>
  <c r="O113" i="6"/>
  <c r="I113" i="6"/>
  <c r="H113" i="6"/>
  <c r="R112" i="6"/>
  <c r="O112" i="6"/>
  <c r="Q112" i="6" s="1"/>
  <c r="I112" i="6"/>
  <c r="J112" i="6" s="1"/>
  <c r="L112" i="6" s="1"/>
  <c r="H112" i="6"/>
  <c r="R111" i="6"/>
  <c r="O111" i="6"/>
  <c r="I111" i="6"/>
  <c r="H111" i="6"/>
  <c r="Q111" i="6" s="1"/>
  <c r="R110" i="6"/>
  <c r="O110" i="6"/>
  <c r="P110" i="6" s="1"/>
  <c r="I110" i="6"/>
  <c r="H110" i="6"/>
  <c r="Q110" i="6" s="1"/>
  <c r="R109" i="6"/>
  <c r="Q109" i="6"/>
  <c r="P109" i="6"/>
  <c r="O109" i="6"/>
  <c r="I109" i="6"/>
  <c r="H109" i="6"/>
  <c r="R108" i="6"/>
  <c r="O108" i="6"/>
  <c r="Q108" i="6" s="1"/>
  <c r="I108" i="6"/>
  <c r="H108" i="6"/>
  <c r="R107" i="6"/>
  <c r="O107" i="6"/>
  <c r="I107" i="6"/>
  <c r="J107" i="6" s="1"/>
  <c r="H107" i="6"/>
  <c r="Q107" i="6" s="1"/>
  <c r="R106" i="6"/>
  <c r="O106" i="6"/>
  <c r="I106" i="6"/>
  <c r="J106" i="6" s="1"/>
  <c r="H106" i="6"/>
  <c r="R105" i="6"/>
  <c r="Q105" i="6"/>
  <c r="O105" i="6"/>
  <c r="P105" i="6" s="1"/>
  <c r="I105" i="6"/>
  <c r="H105" i="6"/>
  <c r="R104" i="6"/>
  <c r="O104" i="6"/>
  <c r="I104" i="6"/>
  <c r="H104" i="6"/>
  <c r="R103" i="6"/>
  <c r="O103" i="6"/>
  <c r="I103" i="6"/>
  <c r="J103" i="6" s="1"/>
  <c r="H103" i="6"/>
  <c r="Q103" i="6" s="1"/>
  <c r="R102" i="6"/>
  <c r="O102" i="6"/>
  <c r="P102" i="6" s="1"/>
  <c r="I102" i="6"/>
  <c r="J102" i="6" s="1"/>
  <c r="H102" i="6"/>
  <c r="Q102" i="6" s="1"/>
  <c r="R101" i="6"/>
  <c r="O101" i="6"/>
  <c r="P101" i="6" s="1"/>
  <c r="I101" i="6"/>
  <c r="H101" i="6"/>
  <c r="R100" i="6"/>
  <c r="O100" i="6"/>
  <c r="Q100" i="6" s="1"/>
  <c r="I100" i="6"/>
  <c r="H100" i="6"/>
  <c r="R99" i="6"/>
  <c r="O99" i="6"/>
  <c r="I99" i="6"/>
  <c r="H99" i="6"/>
  <c r="Q99" i="6" s="1"/>
  <c r="R98" i="6"/>
  <c r="O98" i="6"/>
  <c r="I98" i="6"/>
  <c r="J98" i="6" s="1"/>
  <c r="H98" i="6"/>
  <c r="R97" i="6"/>
  <c r="O97" i="6"/>
  <c r="Q97" i="6" s="1"/>
  <c r="I97" i="6"/>
  <c r="H97" i="6"/>
  <c r="R96" i="6"/>
  <c r="O96" i="6"/>
  <c r="I96" i="6"/>
  <c r="J96" i="6" s="1"/>
  <c r="H96" i="6"/>
  <c r="R95" i="6"/>
  <c r="O95" i="6"/>
  <c r="P95" i="6" s="1"/>
  <c r="I95" i="6"/>
  <c r="H95" i="6"/>
  <c r="R94" i="6"/>
  <c r="O94" i="6"/>
  <c r="P94" i="6" s="1"/>
  <c r="I94" i="6"/>
  <c r="J94" i="6" s="1"/>
  <c r="H94" i="6"/>
  <c r="R93" i="6"/>
  <c r="P93" i="6"/>
  <c r="O93" i="6"/>
  <c r="Q93" i="6" s="1"/>
  <c r="I93" i="6"/>
  <c r="H93" i="6"/>
  <c r="R92" i="6"/>
  <c r="O92" i="6"/>
  <c r="I92" i="6"/>
  <c r="J92" i="6" s="1"/>
  <c r="H92" i="6"/>
  <c r="R91" i="6"/>
  <c r="O91" i="6"/>
  <c r="I91" i="6"/>
  <c r="J91" i="6" s="1"/>
  <c r="L91" i="6" s="1"/>
  <c r="H91" i="6"/>
  <c r="Q91" i="6" s="1"/>
  <c r="R90" i="6"/>
  <c r="O90" i="6"/>
  <c r="I90" i="6"/>
  <c r="H90" i="6"/>
  <c r="R89" i="6"/>
  <c r="O89" i="6"/>
  <c r="I89" i="6"/>
  <c r="J89" i="6" s="1"/>
  <c r="L89" i="6" s="1"/>
  <c r="H89" i="6"/>
  <c r="R88" i="6"/>
  <c r="O88" i="6"/>
  <c r="I88" i="6"/>
  <c r="J88" i="6" s="1"/>
  <c r="H88" i="6"/>
  <c r="R87" i="6"/>
  <c r="O87" i="6"/>
  <c r="I87" i="6"/>
  <c r="J87" i="6" s="1"/>
  <c r="H87" i="6"/>
  <c r="Q87" i="6" s="1"/>
  <c r="R86" i="6"/>
  <c r="O86" i="6"/>
  <c r="I86" i="6"/>
  <c r="H86" i="6"/>
  <c r="Q86" i="6" s="1"/>
  <c r="R85" i="6"/>
  <c r="Q85" i="6"/>
  <c r="P85" i="6"/>
  <c r="O85" i="6"/>
  <c r="I85" i="6"/>
  <c r="H85" i="6"/>
  <c r="R84" i="6"/>
  <c r="O84" i="6"/>
  <c r="I84" i="6"/>
  <c r="J84" i="6" s="1"/>
  <c r="H84" i="6"/>
  <c r="R83" i="6"/>
  <c r="O83" i="6"/>
  <c r="I83" i="6"/>
  <c r="J83" i="6" s="1"/>
  <c r="H83" i="6"/>
  <c r="Q83" i="6" s="1"/>
  <c r="R82" i="6"/>
  <c r="O82" i="6"/>
  <c r="Q82" i="6" s="1"/>
  <c r="I82" i="6"/>
  <c r="J82" i="6" s="1"/>
  <c r="H82" i="6"/>
  <c r="P82" i="6" s="1"/>
  <c r="R81" i="6"/>
  <c r="O81" i="6"/>
  <c r="I81" i="6"/>
  <c r="H81" i="6"/>
  <c r="R80" i="6"/>
  <c r="O80" i="6"/>
  <c r="Q80" i="6" s="1"/>
  <c r="I80" i="6"/>
  <c r="H80" i="6"/>
  <c r="R79" i="6"/>
  <c r="Q79" i="6"/>
  <c r="O79" i="6"/>
  <c r="I79" i="6"/>
  <c r="H79" i="6"/>
  <c r="R78" i="6"/>
  <c r="P78" i="6"/>
  <c r="O78" i="6"/>
  <c r="I78" i="6"/>
  <c r="H78" i="6"/>
  <c r="Q78" i="6" s="1"/>
  <c r="R77" i="6"/>
  <c r="O77" i="6"/>
  <c r="P77" i="6" s="1"/>
  <c r="I77" i="6"/>
  <c r="H77" i="6"/>
  <c r="R76" i="6"/>
  <c r="O76" i="6"/>
  <c r="I76" i="6"/>
  <c r="J76" i="6" s="1"/>
  <c r="H76" i="6"/>
  <c r="R75" i="6"/>
  <c r="O75" i="6"/>
  <c r="I75" i="6"/>
  <c r="J75" i="6" s="1"/>
  <c r="H75" i="6"/>
  <c r="Q75" i="6" s="1"/>
  <c r="R74" i="6"/>
  <c r="O74" i="6"/>
  <c r="I74" i="6"/>
  <c r="H74" i="6"/>
  <c r="R73" i="6"/>
  <c r="O73" i="6"/>
  <c r="Q73" i="6" s="1"/>
  <c r="I73" i="6"/>
  <c r="H73" i="6"/>
  <c r="R72" i="6"/>
  <c r="O72" i="6"/>
  <c r="I72" i="6"/>
  <c r="H72" i="6"/>
  <c r="R71" i="6"/>
  <c r="O71" i="6"/>
  <c r="Q71" i="6" s="1"/>
  <c r="I71" i="6"/>
  <c r="J71" i="6" s="1"/>
  <c r="L71" i="6" s="1"/>
  <c r="H71" i="6"/>
  <c r="R70" i="6"/>
  <c r="O70" i="6"/>
  <c r="I70" i="6"/>
  <c r="J70" i="6" s="1"/>
  <c r="H70" i="6"/>
  <c r="R69" i="6"/>
  <c r="O69" i="6"/>
  <c r="I69" i="6"/>
  <c r="J69" i="6" s="1"/>
  <c r="H69" i="6"/>
  <c r="R68" i="6"/>
  <c r="O68" i="6"/>
  <c r="I68" i="6"/>
  <c r="H68" i="6"/>
  <c r="Q68" i="6" s="1"/>
  <c r="R67" i="6"/>
  <c r="O67" i="6"/>
  <c r="I67" i="6"/>
  <c r="H67" i="6"/>
  <c r="R66" i="6"/>
  <c r="O66" i="6"/>
  <c r="Q66" i="6" s="1"/>
  <c r="I66" i="6"/>
  <c r="H66" i="6"/>
  <c r="R65" i="6"/>
  <c r="O65" i="6"/>
  <c r="I65" i="6"/>
  <c r="J65" i="6" s="1"/>
  <c r="H65" i="6"/>
  <c r="R64" i="6"/>
  <c r="O64" i="6"/>
  <c r="I64" i="6"/>
  <c r="H64" i="6"/>
  <c r="R63" i="6"/>
  <c r="O63" i="6"/>
  <c r="I63" i="6"/>
  <c r="H63" i="6"/>
  <c r="P63" i="6" s="1"/>
  <c r="R62" i="6"/>
  <c r="Q62" i="6"/>
  <c r="P62" i="6"/>
  <c r="O62" i="6"/>
  <c r="I62" i="6"/>
  <c r="H62" i="6"/>
  <c r="R61" i="6"/>
  <c r="O61" i="6"/>
  <c r="I61" i="6"/>
  <c r="H61" i="6"/>
  <c r="R60" i="6"/>
  <c r="O60" i="6"/>
  <c r="P60" i="6" s="1"/>
  <c r="I60" i="6"/>
  <c r="J60" i="6" s="1"/>
  <c r="H60" i="6"/>
  <c r="R59" i="6"/>
  <c r="O59" i="6"/>
  <c r="I59" i="6"/>
  <c r="H59" i="6"/>
  <c r="P59" i="6" s="1"/>
  <c r="R58" i="6"/>
  <c r="O58" i="6"/>
  <c r="Q58" i="6" s="1"/>
  <c r="I58" i="6"/>
  <c r="J58" i="6" s="1"/>
  <c r="H58" i="6"/>
  <c r="R57" i="6"/>
  <c r="O57" i="6"/>
  <c r="Q57" i="6" s="1"/>
  <c r="I57" i="6"/>
  <c r="J57" i="6" s="1"/>
  <c r="H57" i="6"/>
  <c r="R56" i="6"/>
  <c r="Q56" i="6"/>
  <c r="O56" i="6"/>
  <c r="P56" i="6" s="1"/>
  <c r="I56" i="6"/>
  <c r="H56" i="6"/>
  <c r="R55" i="6"/>
  <c r="O55" i="6"/>
  <c r="I55" i="6"/>
  <c r="H55" i="6"/>
  <c r="R54" i="6"/>
  <c r="O54" i="6"/>
  <c r="Q54" i="6" s="1"/>
  <c r="I54" i="6"/>
  <c r="H54" i="6"/>
  <c r="R53" i="6"/>
  <c r="O53" i="6"/>
  <c r="I53" i="6"/>
  <c r="J53" i="6" s="1"/>
  <c r="H53" i="6"/>
  <c r="R52" i="6"/>
  <c r="O52" i="6"/>
  <c r="I52" i="6"/>
  <c r="H52" i="6"/>
  <c r="R51" i="6"/>
  <c r="O51" i="6"/>
  <c r="I51" i="6"/>
  <c r="H51" i="6"/>
  <c r="P51" i="6" s="1"/>
  <c r="R50" i="6"/>
  <c r="Q50" i="6"/>
  <c r="P50" i="6"/>
  <c r="O50" i="6"/>
  <c r="I50" i="6"/>
  <c r="H50" i="6"/>
  <c r="R49" i="6"/>
  <c r="O49" i="6"/>
  <c r="Q49" i="6" s="1"/>
  <c r="I49" i="6"/>
  <c r="H49" i="6"/>
  <c r="R48" i="6"/>
  <c r="O48" i="6"/>
  <c r="P48" i="6" s="1"/>
  <c r="I48" i="6"/>
  <c r="J48" i="6" s="1"/>
  <c r="H48" i="6"/>
  <c r="R47" i="6"/>
  <c r="O47" i="6"/>
  <c r="I47" i="6"/>
  <c r="H47" i="6"/>
  <c r="P47" i="6" s="1"/>
  <c r="R46" i="6"/>
  <c r="O46" i="6"/>
  <c r="I46" i="6"/>
  <c r="J46" i="6" s="1"/>
  <c r="H46" i="6"/>
  <c r="R45" i="6"/>
  <c r="O45" i="6"/>
  <c r="I45" i="6"/>
  <c r="J45" i="6" s="1"/>
  <c r="H45" i="6"/>
  <c r="R44" i="6"/>
  <c r="Q44" i="6"/>
  <c r="O44" i="6"/>
  <c r="P44" i="6" s="1"/>
  <c r="I44" i="6"/>
  <c r="H44" i="6"/>
  <c r="R43" i="6"/>
  <c r="O43" i="6"/>
  <c r="I43" i="6"/>
  <c r="H43" i="6"/>
  <c r="R42" i="6"/>
  <c r="O42" i="6"/>
  <c r="Q42" i="6" s="1"/>
  <c r="I42" i="6"/>
  <c r="H42" i="6"/>
  <c r="R41" i="6"/>
  <c r="O41" i="6"/>
  <c r="I41" i="6"/>
  <c r="J41" i="6" s="1"/>
  <c r="H41" i="6"/>
  <c r="R40" i="6"/>
  <c r="O40" i="6"/>
  <c r="I40" i="6"/>
  <c r="H40" i="6"/>
  <c r="R39" i="6"/>
  <c r="O39" i="6"/>
  <c r="I39" i="6"/>
  <c r="H39" i="6"/>
  <c r="P39" i="6" s="1"/>
  <c r="R38" i="6"/>
  <c r="Q38" i="6"/>
  <c r="P38" i="6"/>
  <c r="O38" i="6"/>
  <c r="I38" i="6"/>
  <c r="H38" i="6"/>
  <c r="R37" i="6"/>
  <c r="O37" i="6"/>
  <c r="I37" i="6"/>
  <c r="H37" i="6"/>
  <c r="R36" i="6"/>
  <c r="O36" i="6"/>
  <c r="P36" i="6" s="1"/>
  <c r="I36" i="6"/>
  <c r="J36" i="6" s="1"/>
  <c r="H36" i="6"/>
  <c r="R35" i="6"/>
  <c r="O35" i="6"/>
  <c r="I35" i="6"/>
  <c r="H35" i="6"/>
  <c r="P35" i="6" s="1"/>
  <c r="R34" i="6"/>
  <c r="O34" i="6"/>
  <c r="I34" i="6"/>
  <c r="J34" i="6" s="1"/>
  <c r="H34" i="6"/>
  <c r="R33" i="6"/>
  <c r="O33" i="6"/>
  <c r="I33" i="6"/>
  <c r="J33" i="6" s="1"/>
  <c r="H33" i="6"/>
  <c r="R32" i="6"/>
  <c r="Q32" i="6"/>
  <c r="O32" i="6"/>
  <c r="P32" i="6" s="1"/>
  <c r="I32" i="6"/>
  <c r="H32" i="6"/>
  <c r="R31" i="6"/>
  <c r="O31" i="6"/>
  <c r="I31" i="6"/>
  <c r="H31" i="6"/>
  <c r="R30" i="6"/>
  <c r="O30" i="6"/>
  <c r="Q30" i="6" s="1"/>
  <c r="I30" i="6"/>
  <c r="H30" i="6"/>
  <c r="R29" i="6"/>
  <c r="O29" i="6"/>
  <c r="I29" i="6"/>
  <c r="J29" i="6" s="1"/>
  <c r="H29" i="6"/>
  <c r="R28" i="6"/>
  <c r="O28" i="6"/>
  <c r="I28" i="6"/>
  <c r="H28" i="6"/>
  <c r="R27" i="6"/>
  <c r="O27" i="6"/>
  <c r="I27" i="6"/>
  <c r="H27" i="6"/>
  <c r="P27" i="6" s="1"/>
  <c r="R26" i="6"/>
  <c r="Q26" i="6"/>
  <c r="P26" i="6"/>
  <c r="O26" i="6"/>
  <c r="I26" i="6"/>
  <c r="H26" i="6"/>
  <c r="R25" i="6"/>
  <c r="O25" i="6"/>
  <c r="Q25" i="6" s="1"/>
  <c r="I25" i="6"/>
  <c r="H25" i="6"/>
  <c r="R24" i="6"/>
  <c r="O24" i="6"/>
  <c r="P24" i="6" s="1"/>
  <c r="I24" i="6"/>
  <c r="J24" i="6" s="1"/>
  <c r="H24" i="6"/>
  <c r="R23" i="6"/>
  <c r="O23" i="6"/>
  <c r="I23" i="6"/>
  <c r="H23" i="6"/>
  <c r="P23" i="6" s="1"/>
  <c r="R22" i="6"/>
  <c r="O22" i="6"/>
  <c r="Q22" i="6" s="1"/>
  <c r="I22" i="6"/>
  <c r="J22" i="6" s="1"/>
  <c r="H22" i="6"/>
  <c r="R21" i="6"/>
  <c r="O21" i="6"/>
  <c r="Q21" i="6" s="1"/>
  <c r="I21" i="6"/>
  <c r="J21" i="6" s="1"/>
  <c r="H21" i="6"/>
  <c r="R20" i="6"/>
  <c r="Q20" i="6"/>
  <c r="O20" i="6"/>
  <c r="P20" i="6" s="1"/>
  <c r="I20" i="6"/>
  <c r="H20" i="6"/>
  <c r="R19" i="6"/>
  <c r="O19" i="6"/>
  <c r="I19" i="6"/>
  <c r="H19" i="6"/>
  <c r="R18" i="6"/>
  <c r="O18" i="6"/>
  <c r="Q18" i="6" s="1"/>
  <c r="I18" i="6"/>
  <c r="H18" i="6"/>
  <c r="R17" i="6"/>
  <c r="O17" i="6"/>
  <c r="I17" i="6"/>
  <c r="J17" i="6" s="1"/>
  <c r="H17" i="6"/>
  <c r="R16" i="6"/>
  <c r="O16" i="6"/>
  <c r="I16" i="6"/>
  <c r="H16" i="6"/>
  <c r="R15" i="6"/>
  <c r="O15" i="6"/>
  <c r="I15" i="6"/>
  <c r="H15" i="6"/>
  <c r="R14" i="6"/>
  <c r="Q14" i="6"/>
  <c r="P14" i="6"/>
  <c r="O14" i="6"/>
  <c r="I14" i="6"/>
  <c r="H14" i="6"/>
  <c r="R13" i="6"/>
  <c r="O13" i="6"/>
  <c r="I13" i="6"/>
  <c r="H13" i="6"/>
  <c r="R12" i="6"/>
  <c r="O12" i="6"/>
  <c r="P12" i="6" s="1"/>
  <c r="I12" i="6"/>
  <c r="J12" i="6" s="1"/>
  <c r="H12" i="6"/>
  <c r="R11" i="6"/>
  <c r="O11" i="6"/>
  <c r="I11" i="6"/>
  <c r="H11" i="6"/>
  <c r="P11" i="6" s="1"/>
  <c r="R10" i="6"/>
  <c r="O10" i="6"/>
  <c r="I10" i="6"/>
  <c r="J10" i="6" s="1"/>
  <c r="H10" i="6"/>
  <c r="R9" i="6"/>
  <c r="O9" i="6"/>
  <c r="I9" i="6"/>
  <c r="J9" i="6" s="1"/>
  <c r="H9" i="6"/>
  <c r="R8" i="6"/>
  <c r="Q8" i="6"/>
  <c r="O8" i="6"/>
  <c r="P8" i="6" s="1"/>
  <c r="I8" i="6"/>
  <c r="H8" i="6"/>
  <c r="R7" i="6"/>
  <c r="O7" i="6"/>
  <c r="I7" i="6"/>
  <c r="H7" i="6"/>
  <c r="R6" i="6"/>
  <c r="O6" i="6"/>
  <c r="Q6" i="6" s="1"/>
  <c r="I6" i="6"/>
  <c r="H6" i="6"/>
  <c r="R5" i="6"/>
  <c r="O5" i="6"/>
  <c r="I5" i="6"/>
  <c r="J5" i="6" s="1"/>
  <c r="H5" i="6"/>
  <c r="D3" i="6"/>
  <c r="U304" i="5"/>
  <c r="R304" i="5"/>
  <c r="N304" i="5"/>
  <c r="Q304" i="5" s="1"/>
  <c r="S304" i="5" s="1"/>
  <c r="T304" i="5" s="1"/>
  <c r="L304" i="5"/>
  <c r="H304" i="5"/>
  <c r="P304" i="5" s="1"/>
  <c r="U303" i="5"/>
  <c r="R303" i="5"/>
  <c r="P303" i="5"/>
  <c r="N303" i="5"/>
  <c r="L303" i="5"/>
  <c r="Q303" i="5" s="1"/>
  <c r="S303" i="5" s="1"/>
  <c r="T303" i="5" s="1"/>
  <c r="H303" i="5"/>
  <c r="U302" i="5"/>
  <c r="R302" i="5"/>
  <c r="N302" i="5"/>
  <c r="L302" i="5"/>
  <c r="Q302" i="5" s="1"/>
  <c r="S302" i="5" s="1"/>
  <c r="T302" i="5" s="1"/>
  <c r="H302" i="5"/>
  <c r="P302" i="5" s="1"/>
  <c r="U301" i="5"/>
  <c r="R301" i="5"/>
  <c r="N301" i="5"/>
  <c r="L301" i="5"/>
  <c r="Q301" i="5" s="1"/>
  <c r="S301" i="5" s="1"/>
  <c r="T301" i="5" s="1"/>
  <c r="H301" i="5"/>
  <c r="P301" i="5" s="1"/>
  <c r="U300" i="5"/>
  <c r="R300" i="5"/>
  <c r="N300" i="5"/>
  <c r="Q300" i="5" s="1"/>
  <c r="S300" i="5" s="1"/>
  <c r="T300" i="5" s="1"/>
  <c r="L300" i="5"/>
  <c r="H300" i="5"/>
  <c r="P300" i="5" s="1"/>
  <c r="U299" i="5"/>
  <c r="R299" i="5"/>
  <c r="N299" i="5"/>
  <c r="L299" i="5"/>
  <c r="Q299" i="5" s="1"/>
  <c r="S299" i="5" s="1"/>
  <c r="T299" i="5" s="1"/>
  <c r="H299" i="5"/>
  <c r="P299" i="5" s="1"/>
  <c r="U298" i="5"/>
  <c r="R298" i="5"/>
  <c r="N298" i="5"/>
  <c r="L298" i="5"/>
  <c r="H298" i="5"/>
  <c r="P298" i="5" s="1"/>
  <c r="U297" i="5"/>
  <c r="R297" i="5"/>
  <c r="N297" i="5"/>
  <c r="L297" i="5"/>
  <c r="H297" i="5"/>
  <c r="P297" i="5" s="1"/>
  <c r="U296" i="5"/>
  <c r="R296" i="5"/>
  <c r="P296" i="5"/>
  <c r="N296" i="5"/>
  <c r="L296" i="5"/>
  <c r="H296" i="5"/>
  <c r="U295" i="5"/>
  <c r="R295" i="5"/>
  <c r="N295" i="5"/>
  <c r="L295" i="5"/>
  <c r="H295" i="5"/>
  <c r="P295" i="5" s="1"/>
  <c r="U294" i="5"/>
  <c r="R294" i="5"/>
  <c r="N294" i="5"/>
  <c r="L294" i="5"/>
  <c r="H294" i="5"/>
  <c r="P294" i="5" s="1"/>
  <c r="U293" i="5"/>
  <c r="R293" i="5"/>
  <c r="N293" i="5"/>
  <c r="L293" i="5"/>
  <c r="H293" i="5"/>
  <c r="P293" i="5" s="1"/>
  <c r="U292" i="5"/>
  <c r="R292" i="5"/>
  <c r="P292" i="5"/>
  <c r="N292" i="5"/>
  <c r="L292" i="5"/>
  <c r="H292" i="5"/>
  <c r="U291" i="5"/>
  <c r="R291" i="5"/>
  <c r="N291" i="5"/>
  <c r="L291" i="5"/>
  <c r="H291" i="5"/>
  <c r="P291" i="5" s="1"/>
  <c r="U290" i="5"/>
  <c r="R290" i="5"/>
  <c r="N290" i="5"/>
  <c r="L290" i="5"/>
  <c r="Q290" i="5" s="1"/>
  <c r="S290" i="5" s="1"/>
  <c r="T290" i="5" s="1"/>
  <c r="H290" i="5"/>
  <c r="P290" i="5" s="1"/>
  <c r="U289" i="5"/>
  <c r="R289" i="5"/>
  <c r="N289" i="5"/>
  <c r="L289" i="5"/>
  <c r="H289" i="5"/>
  <c r="P289" i="5" s="1"/>
  <c r="U288" i="5"/>
  <c r="R288" i="5"/>
  <c r="N288" i="5"/>
  <c r="L288" i="5"/>
  <c r="H288" i="5"/>
  <c r="P288" i="5" s="1"/>
  <c r="U287" i="5"/>
  <c r="R287" i="5"/>
  <c r="N287" i="5"/>
  <c r="L287" i="5"/>
  <c r="H287" i="5"/>
  <c r="P287" i="5" s="1"/>
  <c r="U286" i="5"/>
  <c r="R286" i="5"/>
  <c r="N286" i="5"/>
  <c r="L286" i="5"/>
  <c r="Q286" i="5" s="1"/>
  <c r="H286" i="5"/>
  <c r="P286" i="5" s="1"/>
  <c r="U285" i="5"/>
  <c r="R285" i="5"/>
  <c r="N285" i="5"/>
  <c r="L285" i="5"/>
  <c r="Q285" i="5" s="1"/>
  <c r="H285" i="5"/>
  <c r="P285" i="5" s="1"/>
  <c r="U284" i="5"/>
  <c r="R284" i="5"/>
  <c r="N284" i="5"/>
  <c r="Q284" i="5" s="1"/>
  <c r="L284" i="5"/>
  <c r="H284" i="5"/>
  <c r="P284" i="5" s="1"/>
  <c r="U283" i="5"/>
  <c r="R283" i="5"/>
  <c r="P283" i="5"/>
  <c r="N283" i="5"/>
  <c r="L283" i="5"/>
  <c r="Q283" i="5" s="1"/>
  <c r="H283" i="5"/>
  <c r="U282" i="5"/>
  <c r="R282" i="5"/>
  <c r="N282" i="5"/>
  <c r="L282" i="5"/>
  <c r="Q282" i="5" s="1"/>
  <c r="H282" i="5"/>
  <c r="P282" i="5" s="1"/>
  <c r="U281" i="5"/>
  <c r="R281" i="5"/>
  <c r="N281" i="5"/>
  <c r="L281" i="5"/>
  <c r="Q281" i="5" s="1"/>
  <c r="S281" i="5" s="1"/>
  <c r="T281" i="5" s="1"/>
  <c r="H281" i="5"/>
  <c r="P281" i="5" s="1"/>
  <c r="U280" i="5"/>
  <c r="R280" i="5"/>
  <c r="N280" i="5"/>
  <c r="Q280" i="5" s="1"/>
  <c r="S280" i="5" s="1"/>
  <c r="T280" i="5" s="1"/>
  <c r="L280" i="5"/>
  <c r="H280" i="5"/>
  <c r="P280" i="5" s="1"/>
  <c r="U279" i="5"/>
  <c r="R279" i="5"/>
  <c r="P279" i="5"/>
  <c r="N279" i="5"/>
  <c r="L279" i="5"/>
  <c r="Q279" i="5" s="1"/>
  <c r="S279" i="5" s="1"/>
  <c r="T279" i="5" s="1"/>
  <c r="H279" i="5"/>
  <c r="U278" i="5"/>
  <c r="R278" i="5"/>
  <c r="N278" i="5"/>
  <c r="L278" i="5"/>
  <c r="Q278" i="5" s="1"/>
  <c r="S278" i="5" s="1"/>
  <c r="T278" i="5" s="1"/>
  <c r="H278" i="5"/>
  <c r="P278" i="5" s="1"/>
  <c r="U277" i="5"/>
  <c r="R277" i="5"/>
  <c r="N277" i="5"/>
  <c r="L277" i="5"/>
  <c r="Q277" i="5" s="1"/>
  <c r="S277" i="5" s="1"/>
  <c r="T277" i="5" s="1"/>
  <c r="H277" i="5"/>
  <c r="P277" i="5" s="1"/>
  <c r="U276" i="5"/>
  <c r="R276" i="5"/>
  <c r="N276" i="5"/>
  <c r="Q276" i="5" s="1"/>
  <c r="S276" i="5" s="1"/>
  <c r="T276" i="5" s="1"/>
  <c r="L276" i="5"/>
  <c r="H276" i="5"/>
  <c r="P276" i="5" s="1"/>
  <c r="U275" i="5"/>
  <c r="R275" i="5"/>
  <c r="N275" i="5"/>
  <c r="L275" i="5"/>
  <c r="Q275" i="5" s="1"/>
  <c r="S275" i="5" s="1"/>
  <c r="T275" i="5" s="1"/>
  <c r="H275" i="5"/>
  <c r="P275" i="5" s="1"/>
  <c r="U274" i="5"/>
  <c r="R274" i="5"/>
  <c r="N274" i="5"/>
  <c r="L274" i="5"/>
  <c r="H274" i="5"/>
  <c r="P274" i="5" s="1"/>
  <c r="U273" i="5"/>
  <c r="R273" i="5"/>
  <c r="N273" i="5"/>
  <c r="L273" i="5"/>
  <c r="H273" i="5"/>
  <c r="P273" i="5" s="1"/>
  <c r="U272" i="5"/>
  <c r="R272" i="5"/>
  <c r="P272" i="5"/>
  <c r="N272" i="5"/>
  <c r="L272" i="5"/>
  <c r="H272" i="5"/>
  <c r="U271" i="5"/>
  <c r="R271" i="5"/>
  <c r="N271" i="5"/>
  <c r="L271" i="5"/>
  <c r="H271" i="5"/>
  <c r="P271" i="5" s="1"/>
  <c r="U270" i="5"/>
  <c r="R270" i="5"/>
  <c r="N270" i="5"/>
  <c r="L270" i="5"/>
  <c r="H270" i="5"/>
  <c r="P270" i="5" s="1"/>
  <c r="U269" i="5"/>
  <c r="R269" i="5"/>
  <c r="N269" i="5"/>
  <c r="L269" i="5"/>
  <c r="H269" i="5"/>
  <c r="P269" i="5" s="1"/>
  <c r="U268" i="5"/>
  <c r="R268" i="5"/>
  <c r="P268" i="5"/>
  <c r="N268" i="5"/>
  <c r="L268" i="5"/>
  <c r="H268" i="5"/>
  <c r="U267" i="5"/>
  <c r="R267" i="5"/>
  <c r="N267" i="5"/>
  <c r="L267" i="5"/>
  <c r="H267" i="5"/>
  <c r="P267" i="5" s="1"/>
  <c r="U266" i="5"/>
  <c r="R266" i="5"/>
  <c r="N266" i="5"/>
  <c r="L266" i="5"/>
  <c r="Q266" i="5" s="1"/>
  <c r="S266" i="5" s="1"/>
  <c r="T266" i="5" s="1"/>
  <c r="H266" i="5"/>
  <c r="P266" i="5" s="1"/>
  <c r="U265" i="5"/>
  <c r="R265" i="5"/>
  <c r="N265" i="5"/>
  <c r="L265" i="5"/>
  <c r="H265" i="5"/>
  <c r="P265" i="5" s="1"/>
  <c r="U264" i="5"/>
  <c r="R264" i="5"/>
  <c r="N264" i="5"/>
  <c r="L264" i="5"/>
  <c r="H264" i="5"/>
  <c r="P264" i="5" s="1"/>
  <c r="U263" i="5"/>
  <c r="R263" i="5"/>
  <c r="N263" i="5"/>
  <c r="L263" i="5"/>
  <c r="H263" i="5"/>
  <c r="P263" i="5" s="1"/>
  <c r="U262" i="5"/>
  <c r="R262" i="5"/>
  <c r="N262" i="5"/>
  <c r="L262" i="5"/>
  <c r="Q262" i="5" s="1"/>
  <c r="H262" i="5"/>
  <c r="P262" i="5" s="1"/>
  <c r="U261" i="5"/>
  <c r="R261" i="5"/>
  <c r="N261" i="5"/>
  <c r="L261" i="5"/>
  <c r="Q261" i="5" s="1"/>
  <c r="H261" i="5"/>
  <c r="P261" i="5" s="1"/>
  <c r="U260" i="5"/>
  <c r="R260" i="5"/>
  <c r="N260" i="5"/>
  <c r="Q260" i="5" s="1"/>
  <c r="L260" i="5"/>
  <c r="H260" i="5"/>
  <c r="P260" i="5" s="1"/>
  <c r="U259" i="5"/>
  <c r="R259" i="5"/>
  <c r="Q259" i="5"/>
  <c r="S259" i="5" s="1"/>
  <c r="T259" i="5" s="1"/>
  <c r="N259" i="5"/>
  <c r="L259" i="5"/>
  <c r="H259" i="5"/>
  <c r="P259" i="5" s="1"/>
  <c r="U258" i="5"/>
  <c r="R258" i="5"/>
  <c r="N258" i="5"/>
  <c r="L258" i="5"/>
  <c r="H258" i="5"/>
  <c r="P258" i="5" s="1"/>
  <c r="U257" i="5"/>
  <c r="R257" i="5"/>
  <c r="P257" i="5"/>
  <c r="N257" i="5"/>
  <c r="L257" i="5"/>
  <c r="H257" i="5"/>
  <c r="U256" i="5"/>
  <c r="R256" i="5"/>
  <c r="N256" i="5"/>
  <c r="Q256" i="5" s="1"/>
  <c r="S256" i="5" s="1"/>
  <c r="T256" i="5" s="1"/>
  <c r="L256" i="5"/>
  <c r="H256" i="5"/>
  <c r="P256" i="5" s="1"/>
  <c r="U255" i="5"/>
  <c r="R255" i="5"/>
  <c r="Q255" i="5"/>
  <c r="S255" i="5" s="1"/>
  <c r="T255" i="5" s="1"/>
  <c r="N255" i="5"/>
  <c r="L255" i="5"/>
  <c r="H255" i="5"/>
  <c r="P255" i="5" s="1"/>
  <c r="U254" i="5"/>
  <c r="R254" i="5"/>
  <c r="N254" i="5"/>
  <c r="L254" i="5"/>
  <c r="H254" i="5"/>
  <c r="P254" i="5" s="1"/>
  <c r="U253" i="5"/>
  <c r="R253" i="5"/>
  <c r="P253" i="5"/>
  <c r="N253" i="5"/>
  <c r="L253" i="5"/>
  <c r="H253" i="5"/>
  <c r="U252" i="5"/>
  <c r="R252" i="5"/>
  <c r="N252" i="5"/>
  <c r="L252" i="5"/>
  <c r="H252" i="5"/>
  <c r="P252" i="5" s="1"/>
  <c r="U251" i="5"/>
  <c r="R251" i="5"/>
  <c r="P251" i="5"/>
  <c r="N251" i="5"/>
  <c r="L251" i="5"/>
  <c r="H251" i="5"/>
  <c r="U250" i="5"/>
  <c r="R250" i="5"/>
  <c r="N250" i="5"/>
  <c r="L250" i="5"/>
  <c r="H250" i="5"/>
  <c r="P250" i="5" s="1"/>
  <c r="U249" i="5"/>
  <c r="R249" i="5"/>
  <c r="P249" i="5"/>
  <c r="N249" i="5"/>
  <c r="L249" i="5"/>
  <c r="H249" i="5"/>
  <c r="U248" i="5"/>
  <c r="R248" i="5"/>
  <c r="Q248" i="5"/>
  <c r="S248" i="5" s="1"/>
  <c r="T248" i="5" s="1"/>
  <c r="N248" i="5"/>
  <c r="L248" i="5"/>
  <c r="H248" i="5"/>
  <c r="P248" i="5" s="1"/>
  <c r="U247" i="5"/>
  <c r="R247" i="5"/>
  <c r="Q247" i="5"/>
  <c r="P247" i="5"/>
  <c r="N247" i="5"/>
  <c r="L247" i="5"/>
  <c r="H247" i="5"/>
  <c r="U246" i="5"/>
  <c r="R246" i="5"/>
  <c r="N246" i="5"/>
  <c r="L246" i="5"/>
  <c r="H246" i="5"/>
  <c r="P246" i="5" s="1"/>
  <c r="U245" i="5"/>
  <c r="R245" i="5"/>
  <c r="P245" i="5"/>
  <c r="N245" i="5"/>
  <c r="L245" i="5"/>
  <c r="Q245" i="5" s="1"/>
  <c r="H245" i="5"/>
  <c r="U244" i="5"/>
  <c r="R244" i="5"/>
  <c r="N244" i="5"/>
  <c r="Q244" i="5" s="1"/>
  <c r="S244" i="5" s="1"/>
  <c r="T244" i="5" s="1"/>
  <c r="L244" i="5"/>
  <c r="H244" i="5"/>
  <c r="P244" i="5" s="1"/>
  <c r="U243" i="5"/>
  <c r="R243" i="5"/>
  <c r="P243" i="5"/>
  <c r="N243" i="5"/>
  <c r="L243" i="5"/>
  <c r="Q243" i="5" s="1"/>
  <c r="H243" i="5"/>
  <c r="U242" i="5"/>
  <c r="R242" i="5"/>
  <c r="N242" i="5"/>
  <c r="L242" i="5"/>
  <c r="H242" i="5"/>
  <c r="P242" i="5" s="1"/>
  <c r="U241" i="5"/>
  <c r="R241" i="5"/>
  <c r="P241" i="5"/>
  <c r="N241" i="5"/>
  <c r="L241" i="5"/>
  <c r="H241" i="5"/>
  <c r="U240" i="5"/>
  <c r="R240" i="5"/>
  <c r="Q240" i="5"/>
  <c r="S240" i="5" s="1"/>
  <c r="T240" i="5" s="1"/>
  <c r="N240" i="5"/>
  <c r="L240" i="5"/>
  <c r="H240" i="5"/>
  <c r="P240" i="5" s="1"/>
  <c r="U239" i="5"/>
  <c r="R239" i="5"/>
  <c r="Q239" i="5"/>
  <c r="P239" i="5"/>
  <c r="N239" i="5"/>
  <c r="L239" i="5"/>
  <c r="H239" i="5"/>
  <c r="U238" i="5"/>
  <c r="R238" i="5"/>
  <c r="N238" i="5"/>
  <c r="L238" i="5"/>
  <c r="H238" i="5"/>
  <c r="P238" i="5" s="1"/>
  <c r="U237" i="5"/>
  <c r="R237" i="5"/>
  <c r="P237" i="5"/>
  <c r="N237" i="5"/>
  <c r="L237" i="5"/>
  <c r="H237" i="5"/>
  <c r="U236" i="5"/>
  <c r="R236" i="5"/>
  <c r="N236" i="5"/>
  <c r="Q236" i="5" s="1"/>
  <c r="S236" i="5" s="1"/>
  <c r="T236" i="5" s="1"/>
  <c r="L236" i="5"/>
  <c r="H236" i="5"/>
  <c r="P236" i="5" s="1"/>
  <c r="U235" i="5"/>
  <c r="R235" i="5"/>
  <c r="P235" i="5"/>
  <c r="N235" i="5"/>
  <c r="L235" i="5"/>
  <c r="Q235" i="5" s="1"/>
  <c r="S235" i="5" s="1"/>
  <c r="T235" i="5" s="1"/>
  <c r="H235" i="5"/>
  <c r="U234" i="5"/>
  <c r="R234" i="5"/>
  <c r="N234" i="5"/>
  <c r="L234" i="5"/>
  <c r="H234" i="5"/>
  <c r="P234" i="5" s="1"/>
  <c r="U233" i="5"/>
  <c r="R233" i="5"/>
  <c r="N233" i="5"/>
  <c r="L233" i="5"/>
  <c r="H233" i="5"/>
  <c r="P233" i="5" s="1"/>
  <c r="U232" i="5"/>
  <c r="R232" i="5"/>
  <c r="N232" i="5"/>
  <c r="L232" i="5"/>
  <c r="Q232" i="5" s="1"/>
  <c r="S232" i="5" s="1"/>
  <c r="T232" i="5" s="1"/>
  <c r="H232" i="5"/>
  <c r="P232" i="5" s="1"/>
  <c r="U231" i="5"/>
  <c r="R231" i="5"/>
  <c r="P231" i="5"/>
  <c r="N231" i="5"/>
  <c r="Q231" i="5" s="1"/>
  <c r="L231" i="5"/>
  <c r="H231" i="5"/>
  <c r="U230" i="5"/>
  <c r="R230" i="5"/>
  <c r="N230" i="5"/>
  <c r="L230" i="5"/>
  <c r="Q230" i="5" s="1"/>
  <c r="S230" i="5" s="1"/>
  <c r="T230" i="5" s="1"/>
  <c r="H230" i="5"/>
  <c r="P230" i="5" s="1"/>
  <c r="U229" i="5"/>
  <c r="R229" i="5"/>
  <c r="P229" i="5"/>
  <c r="N229" i="5"/>
  <c r="L229" i="5"/>
  <c r="H229" i="5"/>
  <c r="U228" i="5"/>
  <c r="R228" i="5"/>
  <c r="N228" i="5"/>
  <c r="Q228" i="5" s="1"/>
  <c r="S228" i="5" s="1"/>
  <c r="T228" i="5" s="1"/>
  <c r="L228" i="5"/>
  <c r="H228" i="5"/>
  <c r="P228" i="5" s="1"/>
  <c r="U227" i="5"/>
  <c r="R227" i="5"/>
  <c r="P227" i="5"/>
  <c r="N227" i="5"/>
  <c r="Q227" i="5" s="1"/>
  <c r="S227" i="5" s="1"/>
  <c r="T227" i="5" s="1"/>
  <c r="L227" i="5"/>
  <c r="H227" i="5"/>
  <c r="U226" i="5"/>
  <c r="R226" i="5"/>
  <c r="N226" i="5"/>
  <c r="L226" i="5"/>
  <c r="H226" i="5"/>
  <c r="P226" i="5" s="1"/>
  <c r="U225" i="5"/>
  <c r="R225" i="5"/>
  <c r="P225" i="5"/>
  <c r="N225" i="5"/>
  <c r="L225" i="5"/>
  <c r="Q225" i="5" s="1"/>
  <c r="H225" i="5"/>
  <c r="U224" i="5"/>
  <c r="R224" i="5"/>
  <c r="N224" i="5"/>
  <c r="L224" i="5"/>
  <c r="Q224" i="5" s="1"/>
  <c r="S224" i="5" s="1"/>
  <c r="T224" i="5" s="1"/>
  <c r="H224" i="5"/>
  <c r="P224" i="5" s="1"/>
  <c r="U223" i="5"/>
  <c r="R223" i="5"/>
  <c r="P223" i="5"/>
  <c r="N223" i="5"/>
  <c r="L223" i="5"/>
  <c r="Q223" i="5" s="1"/>
  <c r="S223" i="5" s="1"/>
  <c r="T223" i="5" s="1"/>
  <c r="H223" i="5"/>
  <c r="U222" i="5"/>
  <c r="R222" i="5"/>
  <c r="N222" i="5"/>
  <c r="L222" i="5"/>
  <c r="H222" i="5"/>
  <c r="P222" i="5" s="1"/>
  <c r="U221" i="5"/>
  <c r="R221" i="5"/>
  <c r="N221" i="5"/>
  <c r="L221" i="5"/>
  <c r="H221" i="5"/>
  <c r="P221" i="5" s="1"/>
  <c r="U220" i="5"/>
  <c r="R220" i="5"/>
  <c r="N220" i="5"/>
  <c r="L220" i="5"/>
  <c r="Q220" i="5" s="1"/>
  <c r="S220" i="5" s="1"/>
  <c r="T220" i="5" s="1"/>
  <c r="H220" i="5"/>
  <c r="P220" i="5" s="1"/>
  <c r="U219" i="5"/>
  <c r="R219" i="5"/>
  <c r="P219" i="5"/>
  <c r="N219" i="5"/>
  <c r="Q219" i="5" s="1"/>
  <c r="L219" i="5"/>
  <c r="H219" i="5"/>
  <c r="U218" i="5"/>
  <c r="R218" i="5"/>
  <c r="N218" i="5"/>
  <c r="L218" i="5"/>
  <c r="Q218" i="5" s="1"/>
  <c r="S218" i="5" s="1"/>
  <c r="T218" i="5" s="1"/>
  <c r="H218" i="5"/>
  <c r="P218" i="5" s="1"/>
  <c r="U217" i="5"/>
  <c r="R217" i="5"/>
  <c r="P217" i="5"/>
  <c r="N217" i="5"/>
  <c r="L217" i="5"/>
  <c r="H217" i="5"/>
  <c r="U216" i="5"/>
  <c r="R216" i="5"/>
  <c r="N216" i="5"/>
  <c r="Q216" i="5" s="1"/>
  <c r="S216" i="5" s="1"/>
  <c r="T216" i="5" s="1"/>
  <c r="L216" i="5"/>
  <c r="H216" i="5"/>
  <c r="P216" i="5" s="1"/>
  <c r="U215" i="5"/>
  <c r="R215" i="5"/>
  <c r="P215" i="5"/>
  <c r="N215" i="5"/>
  <c r="Q215" i="5" s="1"/>
  <c r="L215" i="5"/>
  <c r="H215" i="5"/>
  <c r="U214" i="5"/>
  <c r="R214" i="5"/>
  <c r="N214" i="5"/>
  <c r="Q214" i="5" s="1"/>
  <c r="S214" i="5" s="1"/>
  <c r="T214" i="5" s="1"/>
  <c r="L214" i="5"/>
  <c r="H214" i="5"/>
  <c r="P214" i="5" s="1"/>
  <c r="U213" i="5"/>
  <c r="R213" i="5"/>
  <c r="P213" i="5"/>
  <c r="N213" i="5"/>
  <c r="L213" i="5"/>
  <c r="H213" i="5"/>
  <c r="U212" i="5"/>
  <c r="R212" i="5"/>
  <c r="N212" i="5"/>
  <c r="L212" i="5"/>
  <c r="Q212" i="5" s="1"/>
  <c r="S212" i="5" s="1"/>
  <c r="T212" i="5" s="1"/>
  <c r="H212" i="5"/>
  <c r="P212" i="5" s="1"/>
  <c r="U211" i="5"/>
  <c r="R211" i="5"/>
  <c r="P211" i="5"/>
  <c r="N211" i="5"/>
  <c r="L211" i="5"/>
  <c r="Q211" i="5" s="1"/>
  <c r="S211" i="5" s="1"/>
  <c r="T211" i="5" s="1"/>
  <c r="H211" i="5"/>
  <c r="U210" i="5"/>
  <c r="R210" i="5"/>
  <c r="N210" i="5"/>
  <c r="L210" i="5"/>
  <c r="H210" i="5"/>
  <c r="P210" i="5" s="1"/>
  <c r="U209" i="5"/>
  <c r="R209" i="5"/>
  <c r="P209" i="5"/>
  <c r="N209" i="5"/>
  <c r="L209" i="5"/>
  <c r="Q209" i="5" s="1"/>
  <c r="S209" i="5" s="1"/>
  <c r="T209" i="5" s="1"/>
  <c r="H209" i="5"/>
  <c r="U208" i="5"/>
  <c r="R208" i="5"/>
  <c r="N208" i="5"/>
  <c r="L208" i="5"/>
  <c r="H208" i="5"/>
  <c r="P208" i="5" s="1"/>
  <c r="U207" i="5"/>
  <c r="R207" i="5"/>
  <c r="P207" i="5"/>
  <c r="N207" i="5"/>
  <c r="L207" i="5"/>
  <c r="Q207" i="5" s="1"/>
  <c r="S207" i="5" s="1"/>
  <c r="T207" i="5" s="1"/>
  <c r="H207" i="5"/>
  <c r="U206" i="5"/>
  <c r="R206" i="5"/>
  <c r="N206" i="5"/>
  <c r="L206" i="5"/>
  <c r="H206" i="5"/>
  <c r="P206" i="5" s="1"/>
  <c r="U205" i="5"/>
  <c r="R205" i="5"/>
  <c r="N205" i="5"/>
  <c r="L205" i="5"/>
  <c r="H205" i="5"/>
  <c r="P205" i="5" s="1"/>
  <c r="U204" i="5"/>
  <c r="R204" i="5"/>
  <c r="N204" i="5"/>
  <c r="L204" i="5"/>
  <c r="Q204" i="5" s="1"/>
  <c r="S204" i="5" s="1"/>
  <c r="T204" i="5" s="1"/>
  <c r="H204" i="5"/>
  <c r="P204" i="5" s="1"/>
  <c r="U203" i="5"/>
  <c r="R203" i="5"/>
  <c r="P203" i="5"/>
  <c r="N203" i="5"/>
  <c r="L203" i="5"/>
  <c r="Q203" i="5" s="1"/>
  <c r="S203" i="5" s="1"/>
  <c r="T203" i="5" s="1"/>
  <c r="H203" i="5"/>
  <c r="U202" i="5"/>
  <c r="R202" i="5"/>
  <c r="N202" i="5"/>
  <c r="L202" i="5"/>
  <c r="H202" i="5"/>
  <c r="P202" i="5" s="1"/>
  <c r="U201" i="5"/>
  <c r="R201" i="5"/>
  <c r="P201" i="5"/>
  <c r="N201" i="5"/>
  <c r="L201" i="5"/>
  <c r="Q201" i="5" s="1"/>
  <c r="S201" i="5" s="1"/>
  <c r="T201" i="5" s="1"/>
  <c r="H201" i="5"/>
  <c r="U200" i="5"/>
  <c r="R200" i="5"/>
  <c r="N200" i="5"/>
  <c r="L200" i="5"/>
  <c r="H200" i="5"/>
  <c r="P200" i="5" s="1"/>
  <c r="U199" i="5"/>
  <c r="R199" i="5"/>
  <c r="P199" i="5"/>
  <c r="N199" i="5"/>
  <c r="L199" i="5"/>
  <c r="Q199" i="5" s="1"/>
  <c r="S199" i="5" s="1"/>
  <c r="T199" i="5" s="1"/>
  <c r="H199" i="5"/>
  <c r="U198" i="5"/>
  <c r="R198" i="5"/>
  <c r="N198" i="5"/>
  <c r="L198" i="5"/>
  <c r="H198" i="5"/>
  <c r="P198" i="5" s="1"/>
  <c r="U197" i="5"/>
  <c r="R197" i="5"/>
  <c r="P197" i="5"/>
  <c r="N197" i="5"/>
  <c r="L197" i="5"/>
  <c r="Q197" i="5" s="1"/>
  <c r="S197" i="5" s="1"/>
  <c r="T197" i="5" s="1"/>
  <c r="H197" i="5"/>
  <c r="U196" i="5"/>
  <c r="R196" i="5"/>
  <c r="N196" i="5"/>
  <c r="L196" i="5"/>
  <c r="Q196" i="5" s="1"/>
  <c r="S196" i="5" s="1"/>
  <c r="T196" i="5" s="1"/>
  <c r="H196" i="5"/>
  <c r="P196" i="5" s="1"/>
  <c r="U195" i="5"/>
  <c r="R195" i="5"/>
  <c r="P195" i="5"/>
  <c r="N195" i="5"/>
  <c r="L195" i="5"/>
  <c r="Q195" i="5" s="1"/>
  <c r="S195" i="5" s="1"/>
  <c r="T195" i="5" s="1"/>
  <c r="H195" i="5"/>
  <c r="U194" i="5"/>
  <c r="R194" i="5"/>
  <c r="N194" i="5"/>
  <c r="L194" i="5"/>
  <c r="H194" i="5"/>
  <c r="P194" i="5" s="1"/>
  <c r="U193" i="5"/>
  <c r="R193" i="5"/>
  <c r="P193" i="5"/>
  <c r="N193" i="5"/>
  <c r="L193" i="5"/>
  <c r="Q193" i="5" s="1"/>
  <c r="S193" i="5" s="1"/>
  <c r="T193" i="5" s="1"/>
  <c r="H193" i="5"/>
  <c r="U192" i="5"/>
  <c r="R192" i="5"/>
  <c r="N192" i="5"/>
  <c r="L192" i="5"/>
  <c r="H192" i="5"/>
  <c r="P192" i="5" s="1"/>
  <c r="U191" i="5"/>
  <c r="R191" i="5"/>
  <c r="P191" i="5"/>
  <c r="N191" i="5"/>
  <c r="L191" i="5"/>
  <c r="Q191" i="5" s="1"/>
  <c r="H191" i="5"/>
  <c r="U190" i="5"/>
  <c r="R190" i="5"/>
  <c r="N190" i="5"/>
  <c r="L190" i="5"/>
  <c r="H190" i="5"/>
  <c r="P190" i="5" s="1"/>
  <c r="U189" i="5"/>
  <c r="R189" i="5"/>
  <c r="P189" i="5"/>
  <c r="N189" i="5"/>
  <c r="L189" i="5"/>
  <c r="Q189" i="5" s="1"/>
  <c r="S189" i="5" s="1"/>
  <c r="T189" i="5" s="1"/>
  <c r="H189" i="5"/>
  <c r="U188" i="5"/>
  <c r="R188" i="5"/>
  <c r="N188" i="5"/>
  <c r="L188" i="5"/>
  <c r="H188" i="5"/>
  <c r="P188" i="5" s="1"/>
  <c r="U187" i="5"/>
  <c r="R187" i="5"/>
  <c r="N187" i="5"/>
  <c r="L187" i="5"/>
  <c r="Q187" i="5" s="1"/>
  <c r="S187" i="5" s="1"/>
  <c r="T187" i="5" s="1"/>
  <c r="H187" i="5"/>
  <c r="P187" i="5" s="1"/>
  <c r="U186" i="5"/>
  <c r="R186" i="5"/>
  <c r="N186" i="5"/>
  <c r="L186" i="5"/>
  <c r="H186" i="5"/>
  <c r="P186" i="5" s="1"/>
  <c r="U185" i="5"/>
  <c r="R185" i="5"/>
  <c r="N185" i="5"/>
  <c r="L185" i="5"/>
  <c r="Q185" i="5" s="1"/>
  <c r="S185" i="5" s="1"/>
  <c r="T185" i="5" s="1"/>
  <c r="H185" i="5"/>
  <c r="P185" i="5" s="1"/>
  <c r="U184" i="5"/>
  <c r="R184" i="5"/>
  <c r="N184" i="5"/>
  <c r="L184" i="5"/>
  <c r="H184" i="5"/>
  <c r="P184" i="5" s="1"/>
  <c r="U183" i="5"/>
  <c r="R183" i="5"/>
  <c r="N183" i="5"/>
  <c r="L183" i="5"/>
  <c r="Q183" i="5" s="1"/>
  <c r="H183" i="5"/>
  <c r="P183" i="5" s="1"/>
  <c r="U182" i="5"/>
  <c r="R182" i="5"/>
  <c r="N182" i="5"/>
  <c r="L182" i="5"/>
  <c r="H182" i="5"/>
  <c r="P182" i="5" s="1"/>
  <c r="U181" i="5"/>
  <c r="R181" i="5"/>
  <c r="N181" i="5"/>
  <c r="L181" i="5"/>
  <c r="Q181" i="5" s="1"/>
  <c r="S181" i="5" s="1"/>
  <c r="T181" i="5" s="1"/>
  <c r="H181" i="5"/>
  <c r="P181" i="5" s="1"/>
  <c r="U180" i="5"/>
  <c r="R180" i="5"/>
  <c r="N180" i="5"/>
  <c r="L180" i="5"/>
  <c r="H180" i="5"/>
  <c r="P180" i="5" s="1"/>
  <c r="U179" i="5"/>
  <c r="R179" i="5"/>
  <c r="N179" i="5"/>
  <c r="L179" i="5"/>
  <c r="Q179" i="5" s="1"/>
  <c r="S179" i="5" s="1"/>
  <c r="T179" i="5" s="1"/>
  <c r="H179" i="5"/>
  <c r="P179" i="5" s="1"/>
  <c r="U178" i="5"/>
  <c r="R178" i="5"/>
  <c r="N178" i="5"/>
  <c r="L178" i="5"/>
  <c r="Q178" i="5" s="1"/>
  <c r="H178" i="5"/>
  <c r="P178" i="5" s="1"/>
  <c r="U177" i="5"/>
  <c r="R177" i="5"/>
  <c r="N177" i="5"/>
  <c r="L177" i="5"/>
  <c r="H177" i="5"/>
  <c r="P177" i="5" s="1"/>
  <c r="U176" i="5"/>
  <c r="R176" i="5"/>
  <c r="N176" i="5"/>
  <c r="Q176" i="5" s="1"/>
  <c r="S176" i="5" s="1"/>
  <c r="T176" i="5" s="1"/>
  <c r="L176" i="5"/>
  <c r="H176" i="5"/>
  <c r="P176" i="5" s="1"/>
  <c r="U175" i="5"/>
  <c r="R175" i="5"/>
  <c r="Q175" i="5"/>
  <c r="S175" i="5" s="1"/>
  <c r="T175" i="5" s="1"/>
  <c r="N175" i="5"/>
  <c r="L175" i="5"/>
  <c r="H175" i="5"/>
  <c r="P175" i="5" s="1"/>
  <c r="U174" i="5"/>
  <c r="R174" i="5"/>
  <c r="N174" i="5"/>
  <c r="Q174" i="5" s="1"/>
  <c r="S174" i="5" s="1"/>
  <c r="T174" i="5" s="1"/>
  <c r="L174" i="5"/>
  <c r="H174" i="5"/>
  <c r="P174" i="5" s="1"/>
  <c r="U173" i="5"/>
  <c r="R173" i="5"/>
  <c r="N173" i="5"/>
  <c r="L173" i="5"/>
  <c r="H173" i="5"/>
  <c r="P173" i="5" s="1"/>
  <c r="U172" i="5"/>
  <c r="R172" i="5"/>
  <c r="N172" i="5"/>
  <c r="Q172" i="5" s="1"/>
  <c r="S172" i="5" s="1"/>
  <c r="T172" i="5" s="1"/>
  <c r="L172" i="5"/>
  <c r="H172" i="5"/>
  <c r="P172" i="5" s="1"/>
  <c r="U171" i="5"/>
  <c r="R171" i="5"/>
  <c r="P171" i="5"/>
  <c r="N171" i="5"/>
  <c r="L171" i="5"/>
  <c r="Q171" i="5" s="1"/>
  <c r="S171" i="5" s="1"/>
  <c r="T171" i="5" s="1"/>
  <c r="H171" i="5"/>
  <c r="U170" i="5"/>
  <c r="R170" i="5"/>
  <c r="N170" i="5"/>
  <c r="L170" i="5"/>
  <c r="Q170" i="5" s="1"/>
  <c r="S170" i="5" s="1"/>
  <c r="T170" i="5" s="1"/>
  <c r="H170" i="5"/>
  <c r="P170" i="5" s="1"/>
  <c r="U169" i="5"/>
  <c r="R169" i="5"/>
  <c r="N169" i="5"/>
  <c r="L169" i="5"/>
  <c r="H169" i="5"/>
  <c r="P169" i="5" s="1"/>
  <c r="U168" i="5"/>
  <c r="R168" i="5"/>
  <c r="N168" i="5"/>
  <c r="L168" i="5"/>
  <c r="H168" i="5"/>
  <c r="P168" i="5" s="1"/>
  <c r="U167" i="5"/>
  <c r="R167" i="5"/>
  <c r="N167" i="5"/>
  <c r="L167" i="5"/>
  <c r="Q167" i="5" s="1"/>
  <c r="S167" i="5" s="1"/>
  <c r="T167" i="5" s="1"/>
  <c r="H167" i="5"/>
  <c r="P167" i="5" s="1"/>
  <c r="U166" i="5"/>
  <c r="R166" i="5"/>
  <c r="N166" i="5"/>
  <c r="L166" i="5"/>
  <c r="H166" i="5"/>
  <c r="P166" i="5" s="1"/>
  <c r="U165" i="5"/>
  <c r="R165" i="5"/>
  <c r="N165" i="5"/>
  <c r="L165" i="5"/>
  <c r="H165" i="5"/>
  <c r="P165" i="5" s="1"/>
  <c r="U164" i="5"/>
  <c r="R164" i="5"/>
  <c r="N164" i="5"/>
  <c r="L164" i="5"/>
  <c r="Q164" i="5" s="1"/>
  <c r="S164" i="5" s="1"/>
  <c r="T164" i="5" s="1"/>
  <c r="H164" i="5"/>
  <c r="P164" i="5" s="1"/>
  <c r="U163" i="5"/>
  <c r="R163" i="5"/>
  <c r="N163" i="5"/>
  <c r="L163" i="5"/>
  <c r="H163" i="5"/>
  <c r="P163" i="5" s="1"/>
  <c r="U162" i="5"/>
  <c r="R162" i="5"/>
  <c r="N162" i="5"/>
  <c r="L162" i="5"/>
  <c r="Q162" i="5" s="1"/>
  <c r="S162" i="5" s="1"/>
  <c r="T162" i="5" s="1"/>
  <c r="H162" i="5"/>
  <c r="P162" i="5" s="1"/>
  <c r="U161" i="5"/>
  <c r="R161" i="5"/>
  <c r="N161" i="5"/>
  <c r="L161" i="5"/>
  <c r="H161" i="5"/>
  <c r="P161" i="5" s="1"/>
  <c r="U160" i="5"/>
  <c r="R160" i="5"/>
  <c r="N160" i="5"/>
  <c r="L160" i="5"/>
  <c r="H160" i="5"/>
  <c r="P160" i="5" s="1"/>
  <c r="U159" i="5"/>
  <c r="R159" i="5"/>
  <c r="N159" i="5"/>
  <c r="L159" i="5"/>
  <c r="Q159" i="5" s="1"/>
  <c r="H159" i="5"/>
  <c r="P159" i="5" s="1"/>
  <c r="U158" i="5"/>
  <c r="R158" i="5"/>
  <c r="N158" i="5"/>
  <c r="L158" i="5"/>
  <c r="H158" i="5"/>
  <c r="P158" i="5" s="1"/>
  <c r="U157" i="5"/>
  <c r="R157" i="5"/>
  <c r="N157" i="5"/>
  <c r="L157" i="5"/>
  <c r="Q157" i="5" s="1"/>
  <c r="S157" i="5" s="1"/>
  <c r="T157" i="5" s="1"/>
  <c r="H157" i="5"/>
  <c r="P157" i="5" s="1"/>
  <c r="U156" i="5"/>
  <c r="R156" i="5"/>
  <c r="P156" i="5"/>
  <c r="N156" i="5"/>
  <c r="L156" i="5"/>
  <c r="Q156" i="5" s="1"/>
  <c r="S156" i="5" s="1"/>
  <c r="T156" i="5" s="1"/>
  <c r="H156" i="5"/>
  <c r="U155" i="5"/>
  <c r="R155" i="5"/>
  <c r="N155" i="5"/>
  <c r="L155" i="5"/>
  <c r="H155" i="5"/>
  <c r="P155" i="5" s="1"/>
  <c r="U154" i="5"/>
  <c r="R154" i="5"/>
  <c r="N154" i="5"/>
  <c r="L154" i="5"/>
  <c r="Q154" i="5" s="1"/>
  <c r="S154" i="5" s="1"/>
  <c r="T154" i="5" s="1"/>
  <c r="H154" i="5"/>
  <c r="P154" i="5" s="1"/>
  <c r="U153" i="5"/>
  <c r="R153" i="5"/>
  <c r="N153" i="5"/>
  <c r="L153" i="5"/>
  <c r="H153" i="5"/>
  <c r="P153" i="5" s="1"/>
  <c r="U152" i="5"/>
  <c r="R152" i="5"/>
  <c r="P152" i="5"/>
  <c r="N152" i="5"/>
  <c r="Q152" i="5" s="1"/>
  <c r="S152" i="5" s="1"/>
  <c r="T152" i="5" s="1"/>
  <c r="L152" i="5"/>
  <c r="H152" i="5"/>
  <c r="U151" i="5"/>
  <c r="R151" i="5"/>
  <c r="N151" i="5"/>
  <c r="L151" i="5"/>
  <c r="H151" i="5"/>
  <c r="P151" i="5" s="1"/>
  <c r="U150" i="5"/>
  <c r="R150" i="5"/>
  <c r="N150" i="5"/>
  <c r="L150" i="5"/>
  <c r="Q150" i="5" s="1"/>
  <c r="H150" i="5"/>
  <c r="P150" i="5" s="1"/>
  <c r="U149" i="5"/>
  <c r="R149" i="5"/>
  <c r="N149" i="5"/>
  <c r="L149" i="5"/>
  <c r="H149" i="5"/>
  <c r="P149" i="5" s="1"/>
  <c r="U148" i="5"/>
  <c r="R148" i="5"/>
  <c r="N148" i="5"/>
  <c r="L148" i="5"/>
  <c r="H148" i="5"/>
  <c r="P148" i="5" s="1"/>
  <c r="U147" i="5"/>
  <c r="R147" i="5"/>
  <c r="N147" i="5"/>
  <c r="L147" i="5"/>
  <c r="Q147" i="5" s="1"/>
  <c r="S147" i="5" s="1"/>
  <c r="T147" i="5" s="1"/>
  <c r="H147" i="5"/>
  <c r="P147" i="5" s="1"/>
  <c r="U146" i="5"/>
  <c r="R146" i="5"/>
  <c r="N146" i="5"/>
  <c r="L146" i="5"/>
  <c r="H146" i="5"/>
  <c r="P146" i="5" s="1"/>
  <c r="U145" i="5"/>
  <c r="R145" i="5"/>
  <c r="N145" i="5"/>
  <c r="L145" i="5"/>
  <c r="Q145" i="5" s="1"/>
  <c r="S145" i="5" s="1"/>
  <c r="T145" i="5" s="1"/>
  <c r="H145" i="5"/>
  <c r="P145" i="5" s="1"/>
  <c r="U144" i="5"/>
  <c r="R144" i="5"/>
  <c r="P144" i="5"/>
  <c r="N144" i="5"/>
  <c r="L144" i="5"/>
  <c r="Q144" i="5" s="1"/>
  <c r="H144" i="5"/>
  <c r="U143" i="5"/>
  <c r="R143" i="5"/>
  <c r="N143" i="5"/>
  <c r="L143" i="5"/>
  <c r="Q143" i="5" s="1"/>
  <c r="S143" i="5" s="1"/>
  <c r="T143" i="5" s="1"/>
  <c r="H143" i="5"/>
  <c r="P143" i="5" s="1"/>
  <c r="U142" i="5"/>
  <c r="R142" i="5"/>
  <c r="N142" i="5"/>
  <c r="L142" i="5"/>
  <c r="Q142" i="5" s="1"/>
  <c r="S142" i="5" s="1"/>
  <c r="T142" i="5" s="1"/>
  <c r="H142" i="5"/>
  <c r="P142" i="5" s="1"/>
  <c r="U141" i="5"/>
  <c r="R141" i="5"/>
  <c r="N141" i="5"/>
  <c r="L141" i="5"/>
  <c r="H141" i="5"/>
  <c r="P141" i="5" s="1"/>
  <c r="U140" i="5"/>
  <c r="R140" i="5"/>
  <c r="P140" i="5"/>
  <c r="N140" i="5"/>
  <c r="L140" i="5"/>
  <c r="Q140" i="5" s="1"/>
  <c r="S140" i="5" s="1"/>
  <c r="T140" i="5" s="1"/>
  <c r="H140" i="5"/>
  <c r="U139" i="5"/>
  <c r="R139" i="5"/>
  <c r="N139" i="5"/>
  <c r="L139" i="5"/>
  <c r="Q139" i="5" s="1"/>
  <c r="S139" i="5" s="1"/>
  <c r="T139" i="5" s="1"/>
  <c r="H139" i="5"/>
  <c r="P139" i="5" s="1"/>
  <c r="U138" i="5"/>
  <c r="R138" i="5"/>
  <c r="N138" i="5"/>
  <c r="L138" i="5"/>
  <c r="Q138" i="5" s="1"/>
  <c r="H138" i="5"/>
  <c r="P138" i="5" s="1"/>
  <c r="U137" i="5"/>
  <c r="R137" i="5"/>
  <c r="N137" i="5"/>
  <c r="L137" i="5"/>
  <c r="H137" i="5"/>
  <c r="P137" i="5" s="1"/>
  <c r="U136" i="5"/>
  <c r="R136" i="5"/>
  <c r="N136" i="5"/>
  <c r="L136" i="5"/>
  <c r="Q136" i="5" s="1"/>
  <c r="S136" i="5" s="1"/>
  <c r="T136" i="5" s="1"/>
  <c r="H136" i="5"/>
  <c r="P136" i="5" s="1"/>
  <c r="U135" i="5"/>
  <c r="R135" i="5"/>
  <c r="N135" i="5"/>
  <c r="L135" i="5"/>
  <c r="H135" i="5"/>
  <c r="P135" i="5" s="1"/>
  <c r="U134" i="5"/>
  <c r="R134" i="5"/>
  <c r="P134" i="5"/>
  <c r="N134" i="5"/>
  <c r="L134" i="5"/>
  <c r="Q134" i="5" s="1"/>
  <c r="S134" i="5" s="1"/>
  <c r="T134" i="5" s="1"/>
  <c r="H134" i="5"/>
  <c r="U133" i="5"/>
  <c r="R133" i="5"/>
  <c r="N133" i="5"/>
  <c r="L133" i="5"/>
  <c r="H133" i="5"/>
  <c r="P133" i="5" s="1"/>
  <c r="U132" i="5"/>
  <c r="R132" i="5"/>
  <c r="N132" i="5"/>
  <c r="L132" i="5"/>
  <c r="H132" i="5"/>
  <c r="P132" i="5" s="1"/>
  <c r="U131" i="5"/>
  <c r="R131" i="5"/>
  <c r="N131" i="5"/>
  <c r="L131" i="5"/>
  <c r="Q131" i="5" s="1"/>
  <c r="H131" i="5"/>
  <c r="P131" i="5" s="1"/>
  <c r="U130" i="5"/>
  <c r="R130" i="5"/>
  <c r="N130" i="5"/>
  <c r="L130" i="5"/>
  <c r="Q130" i="5" s="1"/>
  <c r="H130" i="5"/>
  <c r="P130" i="5" s="1"/>
  <c r="U129" i="5"/>
  <c r="R129" i="5"/>
  <c r="N129" i="5"/>
  <c r="L129" i="5"/>
  <c r="H129" i="5"/>
  <c r="P129" i="5" s="1"/>
  <c r="U128" i="5"/>
  <c r="R128" i="5"/>
  <c r="N128" i="5"/>
  <c r="L128" i="5"/>
  <c r="H128" i="5"/>
  <c r="P128" i="5" s="1"/>
  <c r="U127" i="5"/>
  <c r="R127" i="5"/>
  <c r="N127" i="5"/>
  <c r="L127" i="5"/>
  <c r="Q127" i="5" s="1"/>
  <c r="S127" i="5" s="1"/>
  <c r="T127" i="5" s="1"/>
  <c r="H127" i="5"/>
  <c r="P127" i="5" s="1"/>
  <c r="U126" i="5"/>
  <c r="R126" i="5"/>
  <c r="N126" i="5"/>
  <c r="L126" i="5"/>
  <c r="H126" i="5"/>
  <c r="P126" i="5" s="1"/>
  <c r="U125" i="5"/>
  <c r="R125" i="5"/>
  <c r="N125" i="5"/>
  <c r="L125" i="5"/>
  <c r="Q125" i="5" s="1"/>
  <c r="H125" i="5"/>
  <c r="P125" i="5" s="1"/>
  <c r="U124" i="5"/>
  <c r="R124" i="5"/>
  <c r="N124" i="5"/>
  <c r="L124" i="5"/>
  <c r="Q124" i="5" s="1"/>
  <c r="S124" i="5" s="1"/>
  <c r="T124" i="5" s="1"/>
  <c r="H124" i="5"/>
  <c r="P124" i="5" s="1"/>
  <c r="U123" i="5"/>
  <c r="R123" i="5"/>
  <c r="N123" i="5"/>
  <c r="L123" i="5"/>
  <c r="Q123" i="5" s="1"/>
  <c r="S123" i="5" s="1"/>
  <c r="T123" i="5" s="1"/>
  <c r="H123" i="5"/>
  <c r="P123" i="5" s="1"/>
  <c r="U122" i="5"/>
  <c r="R122" i="5"/>
  <c r="N122" i="5"/>
  <c r="L122" i="5"/>
  <c r="Q122" i="5" s="1"/>
  <c r="H122" i="5"/>
  <c r="P122" i="5" s="1"/>
  <c r="U121" i="5"/>
  <c r="R121" i="5"/>
  <c r="N121" i="5"/>
  <c r="L121" i="5"/>
  <c r="Q121" i="5" s="1"/>
  <c r="S121" i="5" s="1"/>
  <c r="T121" i="5" s="1"/>
  <c r="H121" i="5"/>
  <c r="P121" i="5" s="1"/>
  <c r="U120" i="5"/>
  <c r="R120" i="5"/>
  <c r="N120" i="5"/>
  <c r="L120" i="5"/>
  <c r="H120" i="5"/>
  <c r="P120" i="5" s="1"/>
  <c r="U119" i="5"/>
  <c r="R119" i="5"/>
  <c r="N119" i="5"/>
  <c r="Q119" i="5" s="1"/>
  <c r="L119" i="5"/>
  <c r="H119" i="5"/>
  <c r="P119" i="5" s="1"/>
  <c r="U118" i="5"/>
  <c r="R118" i="5"/>
  <c r="N118" i="5"/>
  <c r="L118" i="5"/>
  <c r="H118" i="5"/>
  <c r="P118" i="5" s="1"/>
  <c r="U117" i="5"/>
  <c r="R117" i="5"/>
  <c r="P117" i="5"/>
  <c r="N117" i="5"/>
  <c r="L117" i="5"/>
  <c r="H117" i="5"/>
  <c r="U116" i="5"/>
  <c r="S116" i="5"/>
  <c r="T116" i="5" s="1"/>
  <c r="R116" i="5"/>
  <c r="Q116" i="5"/>
  <c r="N116" i="5"/>
  <c r="L116" i="5"/>
  <c r="H116" i="5"/>
  <c r="P116" i="5" s="1"/>
  <c r="U115" i="5"/>
  <c r="R115" i="5"/>
  <c r="N115" i="5"/>
  <c r="L115" i="5"/>
  <c r="H115" i="5"/>
  <c r="P115" i="5" s="1"/>
  <c r="U114" i="5"/>
  <c r="S114" i="5"/>
  <c r="T114" i="5" s="1"/>
  <c r="R114" i="5"/>
  <c r="Q114" i="5"/>
  <c r="N114" i="5"/>
  <c r="L114" i="5"/>
  <c r="H114" i="5"/>
  <c r="P114" i="5" s="1"/>
  <c r="U113" i="5"/>
  <c r="R113" i="5"/>
  <c r="N113" i="5"/>
  <c r="L113" i="5"/>
  <c r="H113" i="5"/>
  <c r="P113" i="5" s="1"/>
  <c r="U112" i="5"/>
  <c r="R112" i="5"/>
  <c r="N112" i="5"/>
  <c r="L112" i="5"/>
  <c r="Q112" i="5" s="1"/>
  <c r="S112" i="5" s="1"/>
  <c r="T112" i="5" s="1"/>
  <c r="H112" i="5"/>
  <c r="P112" i="5" s="1"/>
  <c r="U111" i="5"/>
  <c r="R111" i="5"/>
  <c r="N111" i="5"/>
  <c r="L111" i="5"/>
  <c r="H111" i="5"/>
  <c r="P111" i="5" s="1"/>
  <c r="U110" i="5"/>
  <c r="R110" i="5"/>
  <c r="N110" i="5"/>
  <c r="L110" i="5"/>
  <c r="Q110" i="5" s="1"/>
  <c r="S110" i="5" s="1"/>
  <c r="T110" i="5" s="1"/>
  <c r="H110" i="5"/>
  <c r="P110" i="5" s="1"/>
  <c r="U109" i="5"/>
  <c r="R109" i="5"/>
  <c r="N109" i="5"/>
  <c r="L109" i="5"/>
  <c r="H109" i="5"/>
  <c r="P109" i="5" s="1"/>
  <c r="U108" i="5"/>
  <c r="R108" i="5"/>
  <c r="N108" i="5"/>
  <c r="L108" i="5"/>
  <c r="H108" i="5"/>
  <c r="P108" i="5" s="1"/>
  <c r="U107" i="5"/>
  <c r="R107" i="5"/>
  <c r="S107" i="5" s="1"/>
  <c r="T107" i="5" s="1"/>
  <c r="Q107" i="5"/>
  <c r="N107" i="5"/>
  <c r="L107" i="5"/>
  <c r="H107" i="5"/>
  <c r="P107" i="5" s="1"/>
  <c r="U106" i="5"/>
  <c r="R106" i="5"/>
  <c r="N106" i="5"/>
  <c r="Q106" i="5" s="1"/>
  <c r="S106" i="5" s="1"/>
  <c r="T106" i="5" s="1"/>
  <c r="L106" i="5"/>
  <c r="H106" i="5"/>
  <c r="P106" i="5" s="1"/>
  <c r="U105" i="5"/>
  <c r="R105" i="5"/>
  <c r="N105" i="5"/>
  <c r="L105" i="5"/>
  <c r="H105" i="5"/>
  <c r="P105" i="5" s="1"/>
  <c r="U104" i="5"/>
  <c r="R104" i="5"/>
  <c r="N104" i="5"/>
  <c r="Q104" i="5" s="1"/>
  <c r="S104" i="5" s="1"/>
  <c r="T104" i="5" s="1"/>
  <c r="L104" i="5"/>
  <c r="H104" i="5"/>
  <c r="P104" i="5" s="1"/>
  <c r="U103" i="5"/>
  <c r="R103" i="5"/>
  <c r="Q103" i="5"/>
  <c r="S103" i="5" s="1"/>
  <c r="T103" i="5" s="1"/>
  <c r="P103" i="5"/>
  <c r="N103" i="5"/>
  <c r="L103" i="5"/>
  <c r="H103" i="5"/>
  <c r="U102" i="5"/>
  <c r="R102" i="5"/>
  <c r="N102" i="5"/>
  <c r="L102" i="5"/>
  <c r="H102" i="5"/>
  <c r="P102" i="5" s="1"/>
  <c r="U101" i="5"/>
  <c r="R101" i="5"/>
  <c r="N101" i="5"/>
  <c r="L101" i="5"/>
  <c r="Q101" i="5" s="1"/>
  <c r="S101" i="5" s="1"/>
  <c r="T101" i="5" s="1"/>
  <c r="H101" i="5"/>
  <c r="P101" i="5" s="1"/>
  <c r="U100" i="5"/>
  <c r="R100" i="5"/>
  <c r="Q100" i="5"/>
  <c r="S100" i="5" s="1"/>
  <c r="T100" i="5" s="1"/>
  <c r="P100" i="5"/>
  <c r="N100" i="5"/>
  <c r="L100" i="5"/>
  <c r="H100" i="5"/>
  <c r="U99" i="5"/>
  <c r="R99" i="5"/>
  <c r="N99" i="5"/>
  <c r="Q99" i="5" s="1"/>
  <c r="S99" i="5" s="1"/>
  <c r="T99" i="5" s="1"/>
  <c r="L99" i="5"/>
  <c r="H99" i="5"/>
  <c r="P99" i="5" s="1"/>
  <c r="U98" i="5"/>
  <c r="R98" i="5"/>
  <c r="N98" i="5"/>
  <c r="L98" i="5"/>
  <c r="H98" i="5"/>
  <c r="P98" i="5" s="1"/>
  <c r="U97" i="5"/>
  <c r="R97" i="5"/>
  <c r="N97" i="5"/>
  <c r="L97" i="5"/>
  <c r="H97" i="5"/>
  <c r="P97" i="5" s="1"/>
  <c r="U96" i="5"/>
  <c r="R96" i="5"/>
  <c r="P96" i="5"/>
  <c r="N96" i="5"/>
  <c r="L96" i="5"/>
  <c r="H96" i="5"/>
  <c r="U95" i="5"/>
  <c r="R95" i="5"/>
  <c r="N95" i="5"/>
  <c r="L95" i="5"/>
  <c r="H95" i="5"/>
  <c r="P95" i="5" s="1"/>
  <c r="U94" i="5"/>
  <c r="R94" i="5"/>
  <c r="N94" i="5"/>
  <c r="L94" i="5"/>
  <c r="Q94" i="5" s="1"/>
  <c r="S94" i="5" s="1"/>
  <c r="T94" i="5" s="1"/>
  <c r="H94" i="5"/>
  <c r="P94" i="5" s="1"/>
  <c r="U93" i="5"/>
  <c r="R93" i="5"/>
  <c r="N93" i="5"/>
  <c r="L93" i="5"/>
  <c r="H93" i="5"/>
  <c r="P93" i="5" s="1"/>
  <c r="U92" i="5"/>
  <c r="R92" i="5"/>
  <c r="N92" i="5"/>
  <c r="Q92" i="5" s="1"/>
  <c r="S92" i="5" s="1"/>
  <c r="T92" i="5" s="1"/>
  <c r="L92" i="5"/>
  <c r="H92" i="5"/>
  <c r="P92" i="5" s="1"/>
  <c r="U91" i="5"/>
  <c r="R91" i="5"/>
  <c r="N91" i="5"/>
  <c r="L91" i="5"/>
  <c r="Q91" i="5" s="1"/>
  <c r="S91" i="5" s="1"/>
  <c r="T91" i="5" s="1"/>
  <c r="H91" i="5"/>
  <c r="P91" i="5" s="1"/>
  <c r="U90" i="5"/>
  <c r="R90" i="5"/>
  <c r="N90" i="5"/>
  <c r="Q90" i="5" s="1"/>
  <c r="S90" i="5" s="1"/>
  <c r="T90" i="5" s="1"/>
  <c r="L90" i="5"/>
  <c r="H90" i="5"/>
  <c r="P90" i="5" s="1"/>
  <c r="U89" i="5"/>
  <c r="R89" i="5"/>
  <c r="N89" i="5"/>
  <c r="L89" i="5"/>
  <c r="H89" i="5"/>
  <c r="P89" i="5" s="1"/>
  <c r="U88" i="5"/>
  <c r="R88" i="5"/>
  <c r="P88" i="5"/>
  <c r="N88" i="5"/>
  <c r="Q88" i="5" s="1"/>
  <c r="S88" i="5" s="1"/>
  <c r="T88" i="5" s="1"/>
  <c r="L88" i="5"/>
  <c r="H88" i="5"/>
  <c r="U87" i="5"/>
  <c r="R87" i="5"/>
  <c r="N87" i="5"/>
  <c r="L87" i="5"/>
  <c r="Q87" i="5" s="1"/>
  <c r="S87" i="5" s="1"/>
  <c r="T87" i="5" s="1"/>
  <c r="H87" i="5"/>
  <c r="P87" i="5" s="1"/>
  <c r="U86" i="5"/>
  <c r="R86" i="5"/>
  <c r="Q86" i="5"/>
  <c r="S86" i="5" s="1"/>
  <c r="T86" i="5" s="1"/>
  <c r="N86" i="5"/>
  <c r="L86" i="5"/>
  <c r="H86" i="5"/>
  <c r="P86" i="5" s="1"/>
  <c r="U85" i="5"/>
  <c r="R85" i="5"/>
  <c r="N85" i="5"/>
  <c r="L85" i="5"/>
  <c r="H85" i="5"/>
  <c r="P85" i="5" s="1"/>
  <c r="U84" i="5"/>
  <c r="R84" i="5"/>
  <c r="N84" i="5"/>
  <c r="L84" i="5"/>
  <c r="H84" i="5"/>
  <c r="P84" i="5" s="1"/>
  <c r="U83" i="5"/>
  <c r="R83" i="5"/>
  <c r="N83" i="5"/>
  <c r="Q83" i="5" s="1"/>
  <c r="S83" i="5" s="1"/>
  <c r="T83" i="5" s="1"/>
  <c r="L83" i="5"/>
  <c r="H83" i="5"/>
  <c r="P83" i="5" s="1"/>
  <c r="U82" i="5"/>
  <c r="R82" i="5"/>
  <c r="P82" i="5"/>
  <c r="N82" i="5"/>
  <c r="L82" i="5"/>
  <c r="H82" i="5"/>
  <c r="U81" i="5"/>
  <c r="R81" i="5"/>
  <c r="N81" i="5"/>
  <c r="L81" i="5"/>
  <c r="H81" i="5"/>
  <c r="P81" i="5" s="1"/>
  <c r="U80" i="5"/>
  <c r="R80" i="5"/>
  <c r="N80" i="5"/>
  <c r="L80" i="5"/>
  <c r="Q80" i="5" s="1"/>
  <c r="S80" i="5" s="1"/>
  <c r="T80" i="5" s="1"/>
  <c r="H80" i="5"/>
  <c r="P80" i="5" s="1"/>
  <c r="U79" i="5"/>
  <c r="R79" i="5"/>
  <c r="N79" i="5"/>
  <c r="L79" i="5"/>
  <c r="Q79" i="5" s="1"/>
  <c r="H79" i="5"/>
  <c r="P79" i="5" s="1"/>
  <c r="U78" i="5"/>
  <c r="R78" i="5"/>
  <c r="P78" i="5"/>
  <c r="N78" i="5"/>
  <c r="L78" i="5"/>
  <c r="Q78" i="5" s="1"/>
  <c r="S78" i="5" s="1"/>
  <c r="T78" i="5" s="1"/>
  <c r="H78" i="5"/>
  <c r="U77" i="5"/>
  <c r="R77" i="5"/>
  <c r="N77" i="5"/>
  <c r="L77" i="5"/>
  <c r="H77" i="5"/>
  <c r="P77" i="5" s="1"/>
  <c r="U76" i="5"/>
  <c r="R76" i="5"/>
  <c r="N76" i="5"/>
  <c r="L76" i="5"/>
  <c r="Q76" i="5" s="1"/>
  <c r="S76" i="5" s="1"/>
  <c r="T76" i="5" s="1"/>
  <c r="H76" i="5"/>
  <c r="P76" i="5" s="1"/>
  <c r="U75" i="5"/>
  <c r="R75" i="5"/>
  <c r="N75" i="5"/>
  <c r="L75" i="5"/>
  <c r="Q75" i="5" s="1"/>
  <c r="S75" i="5" s="1"/>
  <c r="T75" i="5" s="1"/>
  <c r="H75" i="5"/>
  <c r="P75" i="5" s="1"/>
  <c r="U74" i="5"/>
  <c r="R74" i="5"/>
  <c r="N74" i="5"/>
  <c r="L74" i="5"/>
  <c r="Q74" i="5" s="1"/>
  <c r="H74" i="5"/>
  <c r="P74" i="5" s="1"/>
  <c r="U73" i="5"/>
  <c r="R73" i="5"/>
  <c r="N73" i="5"/>
  <c r="L73" i="5"/>
  <c r="H73" i="5"/>
  <c r="P73" i="5" s="1"/>
  <c r="U72" i="5"/>
  <c r="R72" i="5"/>
  <c r="N72" i="5"/>
  <c r="L72" i="5"/>
  <c r="H72" i="5"/>
  <c r="P72" i="5" s="1"/>
  <c r="U71" i="5"/>
  <c r="S71" i="5"/>
  <c r="T71" i="5" s="1"/>
  <c r="R71" i="5"/>
  <c r="Q71" i="5"/>
  <c r="N71" i="5"/>
  <c r="L71" i="5"/>
  <c r="H71" i="5"/>
  <c r="P71" i="5" s="1"/>
  <c r="U70" i="5"/>
  <c r="R70" i="5"/>
  <c r="N70" i="5"/>
  <c r="L70" i="5"/>
  <c r="H70" i="5"/>
  <c r="P70" i="5" s="1"/>
  <c r="U69" i="5"/>
  <c r="R69" i="5"/>
  <c r="N69" i="5"/>
  <c r="Q69" i="5" s="1"/>
  <c r="S69" i="5" s="1"/>
  <c r="T69" i="5" s="1"/>
  <c r="L69" i="5"/>
  <c r="H69" i="5"/>
  <c r="P69" i="5" s="1"/>
  <c r="U68" i="5"/>
  <c r="R68" i="5"/>
  <c r="N68" i="5"/>
  <c r="L68" i="5"/>
  <c r="H68" i="5"/>
  <c r="P68" i="5" s="1"/>
  <c r="U67" i="5"/>
  <c r="R67" i="5"/>
  <c r="N67" i="5"/>
  <c r="Q67" i="5" s="1"/>
  <c r="S67" i="5" s="1"/>
  <c r="T67" i="5" s="1"/>
  <c r="L67" i="5"/>
  <c r="H67" i="5"/>
  <c r="P67" i="5" s="1"/>
  <c r="U66" i="5"/>
  <c r="R66" i="5"/>
  <c r="P66" i="5"/>
  <c r="N66" i="5"/>
  <c r="L66" i="5"/>
  <c r="H66" i="5"/>
  <c r="U65" i="5"/>
  <c r="R65" i="5"/>
  <c r="N65" i="5"/>
  <c r="L65" i="5"/>
  <c r="H65" i="5"/>
  <c r="P65" i="5" s="1"/>
  <c r="U64" i="5"/>
  <c r="R64" i="5"/>
  <c r="N64" i="5"/>
  <c r="L64" i="5"/>
  <c r="Q64" i="5" s="1"/>
  <c r="S64" i="5" s="1"/>
  <c r="T64" i="5" s="1"/>
  <c r="H64" i="5"/>
  <c r="P64" i="5" s="1"/>
  <c r="U63" i="5"/>
  <c r="R63" i="5"/>
  <c r="Q63" i="5"/>
  <c r="S63" i="5" s="1"/>
  <c r="T63" i="5" s="1"/>
  <c r="N63" i="5"/>
  <c r="L63" i="5"/>
  <c r="H63" i="5"/>
  <c r="P63" i="5" s="1"/>
  <c r="U62" i="5"/>
  <c r="R62" i="5"/>
  <c r="P62" i="5"/>
  <c r="N62" i="5"/>
  <c r="L62" i="5"/>
  <c r="H62" i="5"/>
  <c r="U61" i="5"/>
  <c r="R61" i="5"/>
  <c r="N61" i="5"/>
  <c r="Q61" i="5" s="1"/>
  <c r="L61" i="5"/>
  <c r="H61" i="5"/>
  <c r="P61" i="5" s="1"/>
  <c r="U60" i="5"/>
  <c r="R60" i="5"/>
  <c r="N60" i="5"/>
  <c r="L60" i="5"/>
  <c r="H60" i="5"/>
  <c r="P60" i="5" s="1"/>
  <c r="U59" i="5"/>
  <c r="R59" i="5"/>
  <c r="N59" i="5"/>
  <c r="Q59" i="5" s="1"/>
  <c r="S59" i="5" s="1"/>
  <c r="T59" i="5" s="1"/>
  <c r="L59" i="5"/>
  <c r="H59" i="5"/>
  <c r="P59" i="5" s="1"/>
  <c r="U58" i="5"/>
  <c r="R58" i="5"/>
  <c r="P58" i="5"/>
  <c r="N58" i="5"/>
  <c r="L58" i="5"/>
  <c r="H58" i="5"/>
  <c r="U57" i="5"/>
  <c r="R57" i="5"/>
  <c r="N57" i="5"/>
  <c r="L57" i="5"/>
  <c r="H57" i="5"/>
  <c r="P57" i="5" s="1"/>
  <c r="U56" i="5"/>
  <c r="R56" i="5"/>
  <c r="N56" i="5"/>
  <c r="L56" i="5"/>
  <c r="H56" i="5"/>
  <c r="P56" i="5" s="1"/>
  <c r="U55" i="5"/>
  <c r="R55" i="5"/>
  <c r="N55" i="5"/>
  <c r="L55" i="5"/>
  <c r="Q55" i="5" s="1"/>
  <c r="S55" i="5" s="1"/>
  <c r="T55" i="5" s="1"/>
  <c r="H55" i="5"/>
  <c r="P55" i="5" s="1"/>
  <c r="U54" i="5"/>
  <c r="R54" i="5"/>
  <c r="N54" i="5"/>
  <c r="L54" i="5"/>
  <c r="H54" i="5"/>
  <c r="P54" i="5" s="1"/>
  <c r="U53" i="5"/>
  <c r="R53" i="5"/>
  <c r="N53" i="5"/>
  <c r="L53" i="5"/>
  <c r="H53" i="5"/>
  <c r="P53" i="5" s="1"/>
  <c r="U52" i="5"/>
  <c r="R52" i="5"/>
  <c r="N52" i="5"/>
  <c r="L52" i="5"/>
  <c r="H52" i="5"/>
  <c r="P52" i="5" s="1"/>
  <c r="U51" i="5"/>
  <c r="R51" i="5"/>
  <c r="N51" i="5"/>
  <c r="L51" i="5"/>
  <c r="Q51" i="5" s="1"/>
  <c r="S51" i="5" s="1"/>
  <c r="T51" i="5" s="1"/>
  <c r="H51" i="5"/>
  <c r="P51" i="5" s="1"/>
  <c r="U50" i="5"/>
  <c r="R50" i="5"/>
  <c r="N50" i="5"/>
  <c r="L50" i="5"/>
  <c r="H50" i="5"/>
  <c r="P50" i="5" s="1"/>
  <c r="U49" i="5"/>
  <c r="R49" i="5"/>
  <c r="N49" i="5"/>
  <c r="L49" i="5"/>
  <c r="H49" i="5"/>
  <c r="P49" i="5" s="1"/>
  <c r="U48" i="5"/>
  <c r="R48" i="5"/>
  <c r="N48" i="5"/>
  <c r="L48" i="5"/>
  <c r="H48" i="5"/>
  <c r="P48" i="5" s="1"/>
  <c r="U47" i="5"/>
  <c r="R47" i="5"/>
  <c r="N47" i="5"/>
  <c r="L47" i="5"/>
  <c r="Q47" i="5" s="1"/>
  <c r="S47" i="5" s="1"/>
  <c r="T47" i="5" s="1"/>
  <c r="H47" i="5"/>
  <c r="P47" i="5" s="1"/>
  <c r="U46" i="5"/>
  <c r="R46" i="5"/>
  <c r="N46" i="5"/>
  <c r="L46" i="5"/>
  <c r="H46" i="5"/>
  <c r="P46" i="5" s="1"/>
  <c r="U45" i="5"/>
  <c r="R45" i="5"/>
  <c r="N45" i="5"/>
  <c r="L45" i="5"/>
  <c r="H45" i="5"/>
  <c r="P45" i="5" s="1"/>
  <c r="U44" i="5"/>
  <c r="R44" i="5"/>
  <c r="N44" i="5"/>
  <c r="L44" i="5"/>
  <c r="H44" i="5"/>
  <c r="P44" i="5" s="1"/>
  <c r="U43" i="5"/>
  <c r="R43" i="5"/>
  <c r="Q43" i="5"/>
  <c r="S43" i="5" s="1"/>
  <c r="T43" i="5" s="1"/>
  <c r="N43" i="5"/>
  <c r="L43" i="5"/>
  <c r="H43" i="5"/>
  <c r="P43" i="5" s="1"/>
  <c r="U42" i="5"/>
  <c r="R42" i="5"/>
  <c r="N42" i="5"/>
  <c r="L42" i="5"/>
  <c r="H42" i="5"/>
  <c r="P42" i="5" s="1"/>
  <c r="U41" i="5"/>
  <c r="R41" i="5"/>
  <c r="N41" i="5"/>
  <c r="Q41" i="5" s="1"/>
  <c r="L41" i="5"/>
  <c r="H41" i="5"/>
  <c r="P41" i="5" s="1"/>
  <c r="U40" i="5"/>
  <c r="R40" i="5"/>
  <c r="N40" i="5"/>
  <c r="L40" i="5"/>
  <c r="H40" i="5"/>
  <c r="P40" i="5" s="1"/>
  <c r="U39" i="5"/>
  <c r="R39" i="5"/>
  <c r="N39" i="5"/>
  <c r="Q39" i="5" s="1"/>
  <c r="S39" i="5" s="1"/>
  <c r="T39" i="5" s="1"/>
  <c r="L39" i="5"/>
  <c r="H39" i="5"/>
  <c r="P39" i="5" s="1"/>
  <c r="U38" i="5"/>
  <c r="R38" i="5"/>
  <c r="P38" i="5"/>
  <c r="N38" i="5"/>
  <c r="L38" i="5"/>
  <c r="H38" i="5"/>
  <c r="U37" i="5"/>
  <c r="R37" i="5"/>
  <c r="N37" i="5"/>
  <c r="L37" i="5"/>
  <c r="Q37" i="5" s="1"/>
  <c r="H37" i="5"/>
  <c r="P37" i="5" s="1"/>
  <c r="U36" i="5"/>
  <c r="R36" i="5"/>
  <c r="N36" i="5"/>
  <c r="L36" i="5"/>
  <c r="H36" i="5"/>
  <c r="P36" i="5" s="1"/>
  <c r="U35" i="5"/>
  <c r="R35" i="5"/>
  <c r="N35" i="5"/>
  <c r="L35" i="5"/>
  <c r="Q35" i="5" s="1"/>
  <c r="S35" i="5" s="1"/>
  <c r="T35" i="5" s="1"/>
  <c r="H35" i="5"/>
  <c r="P35" i="5" s="1"/>
  <c r="U34" i="5"/>
  <c r="R34" i="5"/>
  <c r="P34" i="5"/>
  <c r="N34" i="5"/>
  <c r="L34" i="5"/>
  <c r="H34" i="5"/>
  <c r="U33" i="5"/>
  <c r="R33" i="5"/>
  <c r="N33" i="5"/>
  <c r="L33" i="5"/>
  <c r="Q33" i="5" s="1"/>
  <c r="H33" i="5"/>
  <c r="P33" i="5" s="1"/>
  <c r="U32" i="5"/>
  <c r="R32" i="5"/>
  <c r="N32" i="5"/>
  <c r="L32" i="5"/>
  <c r="H32" i="5"/>
  <c r="P32" i="5" s="1"/>
  <c r="U31" i="5"/>
  <c r="R31" i="5"/>
  <c r="N31" i="5"/>
  <c r="L31" i="5"/>
  <c r="Q31" i="5" s="1"/>
  <c r="S31" i="5" s="1"/>
  <c r="T31" i="5" s="1"/>
  <c r="H31" i="5"/>
  <c r="P31" i="5" s="1"/>
  <c r="U30" i="5"/>
  <c r="R30" i="5"/>
  <c r="P30" i="5"/>
  <c r="N30" i="5"/>
  <c r="L30" i="5"/>
  <c r="H30" i="5"/>
  <c r="U29" i="5"/>
  <c r="R29" i="5"/>
  <c r="N29" i="5"/>
  <c r="L29" i="5"/>
  <c r="Q29" i="5" s="1"/>
  <c r="H29" i="5"/>
  <c r="P29" i="5" s="1"/>
  <c r="U28" i="5"/>
  <c r="R28" i="5"/>
  <c r="N28" i="5"/>
  <c r="L28" i="5"/>
  <c r="H28" i="5"/>
  <c r="P28" i="5" s="1"/>
  <c r="U27" i="5"/>
  <c r="R27" i="5"/>
  <c r="N27" i="5"/>
  <c r="L27" i="5"/>
  <c r="Q27" i="5" s="1"/>
  <c r="S27" i="5" s="1"/>
  <c r="T27" i="5" s="1"/>
  <c r="H27" i="5"/>
  <c r="P27" i="5" s="1"/>
  <c r="U26" i="5"/>
  <c r="R26" i="5"/>
  <c r="N26" i="5"/>
  <c r="L26" i="5"/>
  <c r="H26" i="5"/>
  <c r="P26" i="5" s="1"/>
  <c r="U25" i="5"/>
  <c r="R25" i="5"/>
  <c r="N25" i="5"/>
  <c r="L25" i="5"/>
  <c r="Q25" i="5" s="1"/>
  <c r="H25" i="5"/>
  <c r="P25" i="5" s="1"/>
  <c r="U24" i="5"/>
  <c r="R24" i="5"/>
  <c r="N24" i="5"/>
  <c r="L24" i="5"/>
  <c r="H24" i="5"/>
  <c r="P24" i="5" s="1"/>
  <c r="U23" i="5"/>
  <c r="R23" i="5"/>
  <c r="N23" i="5"/>
  <c r="L23" i="5"/>
  <c r="H23" i="5"/>
  <c r="P23" i="5" s="1"/>
  <c r="U22" i="5"/>
  <c r="R22" i="5"/>
  <c r="N22" i="5"/>
  <c r="L22" i="5"/>
  <c r="Q22" i="5" s="1"/>
  <c r="S22" i="5" s="1"/>
  <c r="T22" i="5" s="1"/>
  <c r="H22" i="5"/>
  <c r="P22" i="5" s="1"/>
  <c r="U21" i="5"/>
  <c r="R21" i="5"/>
  <c r="N21" i="5"/>
  <c r="L21" i="5"/>
  <c r="Q21" i="5" s="1"/>
  <c r="S21" i="5" s="1"/>
  <c r="T21" i="5" s="1"/>
  <c r="H21" i="5"/>
  <c r="P21" i="5" s="1"/>
  <c r="U20" i="5"/>
  <c r="R20" i="5"/>
  <c r="N20" i="5"/>
  <c r="L20" i="5"/>
  <c r="Q20" i="5" s="1"/>
  <c r="S20" i="5" s="1"/>
  <c r="T20" i="5" s="1"/>
  <c r="H20" i="5"/>
  <c r="P20" i="5" s="1"/>
  <c r="U19" i="5"/>
  <c r="R19" i="5"/>
  <c r="N19" i="5"/>
  <c r="L19" i="5"/>
  <c r="Q19" i="5" s="1"/>
  <c r="S19" i="5" s="1"/>
  <c r="T19" i="5" s="1"/>
  <c r="H19" i="5"/>
  <c r="P19" i="5" s="1"/>
  <c r="U18" i="5"/>
  <c r="R18" i="5"/>
  <c r="N18" i="5"/>
  <c r="Q18" i="5" s="1"/>
  <c r="S18" i="5" s="1"/>
  <c r="T18" i="5" s="1"/>
  <c r="L18" i="5"/>
  <c r="H18" i="5"/>
  <c r="P18" i="5" s="1"/>
  <c r="U17" i="5"/>
  <c r="R17" i="5"/>
  <c r="P17" i="5"/>
  <c r="N17" i="5"/>
  <c r="Q17" i="5" s="1"/>
  <c r="S17" i="5" s="1"/>
  <c r="T17" i="5" s="1"/>
  <c r="L17" i="5"/>
  <c r="H17" i="5"/>
  <c r="U16" i="5"/>
  <c r="R16" i="5"/>
  <c r="N16" i="5"/>
  <c r="L16" i="5"/>
  <c r="H16" i="5"/>
  <c r="P16" i="5" s="1"/>
  <c r="U15" i="5"/>
  <c r="R15" i="5"/>
  <c r="P15" i="5"/>
  <c r="N15" i="5"/>
  <c r="L15" i="5"/>
  <c r="Q15" i="5" s="1"/>
  <c r="S15" i="5" s="1"/>
  <c r="T15" i="5" s="1"/>
  <c r="H15" i="5"/>
  <c r="U14" i="5"/>
  <c r="R14" i="5"/>
  <c r="N14" i="5"/>
  <c r="L14" i="5"/>
  <c r="Q14" i="5" s="1"/>
  <c r="S14" i="5" s="1"/>
  <c r="T14" i="5" s="1"/>
  <c r="H14" i="5"/>
  <c r="P14" i="5" s="1"/>
  <c r="U13" i="5"/>
  <c r="R13" i="5"/>
  <c r="Q13" i="5"/>
  <c r="S13" i="5" s="1"/>
  <c r="T13" i="5" s="1"/>
  <c r="N13" i="5"/>
  <c r="L13" i="5"/>
  <c r="H13" i="5"/>
  <c r="P13" i="5" s="1"/>
  <c r="U12" i="5"/>
  <c r="R12" i="5"/>
  <c r="N12" i="5"/>
  <c r="L12" i="5"/>
  <c r="H12" i="5"/>
  <c r="P12" i="5" s="1"/>
  <c r="U11" i="5"/>
  <c r="R11" i="5"/>
  <c r="P11" i="5"/>
  <c r="N11" i="5"/>
  <c r="L11" i="5"/>
  <c r="H11" i="5"/>
  <c r="U10" i="5"/>
  <c r="R10" i="5"/>
  <c r="N10" i="5"/>
  <c r="L10" i="5"/>
  <c r="Q10" i="5" s="1"/>
  <c r="S10" i="5" s="1"/>
  <c r="T10" i="5" s="1"/>
  <c r="H10" i="5"/>
  <c r="P10" i="5" s="1"/>
  <c r="U9" i="5"/>
  <c r="R9" i="5"/>
  <c r="P9" i="5"/>
  <c r="N9" i="5"/>
  <c r="L9" i="5"/>
  <c r="Q9" i="5" s="1"/>
  <c r="S9" i="5" s="1"/>
  <c r="T9" i="5" s="1"/>
  <c r="H9" i="5"/>
  <c r="U8" i="5"/>
  <c r="R8" i="5"/>
  <c r="N8" i="5"/>
  <c r="L8" i="5"/>
  <c r="Q8" i="5" s="1"/>
  <c r="S8" i="5" s="1"/>
  <c r="H8" i="5"/>
  <c r="P8" i="5" s="1"/>
  <c r="U7" i="5"/>
  <c r="R7" i="5"/>
  <c r="N7" i="5"/>
  <c r="L7" i="5"/>
  <c r="Q7" i="5" s="1"/>
  <c r="S7" i="5" s="1"/>
  <c r="T7" i="5" s="1"/>
  <c r="H7" i="5"/>
  <c r="P7" i="5" s="1"/>
  <c r="U6" i="5"/>
  <c r="R6" i="5"/>
  <c r="N6" i="5"/>
  <c r="L6" i="5"/>
  <c r="Q6" i="5" s="1"/>
  <c r="S6" i="5" s="1"/>
  <c r="T6" i="5" s="1"/>
  <c r="H6" i="5"/>
  <c r="P6" i="5" s="1"/>
  <c r="U5" i="5"/>
  <c r="R5" i="5"/>
  <c r="Q5" i="5"/>
  <c r="S5" i="5" s="1"/>
  <c r="O21" i="1" s="1"/>
  <c r="P5" i="5"/>
  <c r="N5" i="5"/>
  <c r="L5" i="5"/>
  <c r="H5" i="5"/>
  <c r="P304" i="4"/>
  <c r="N304" i="4"/>
  <c r="S304" i="4" s="1"/>
  <c r="T304" i="4" s="1"/>
  <c r="R303" i="4"/>
  <c r="P303" i="4"/>
  <c r="N303" i="4"/>
  <c r="S303" i="4" s="1"/>
  <c r="T303" i="4" s="1"/>
  <c r="P302" i="4"/>
  <c r="N302" i="4"/>
  <c r="S302" i="4" s="1"/>
  <c r="T302" i="4" s="1"/>
  <c r="R301" i="4"/>
  <c r="P301" i="4"/>
  <c r="N301" i="4"/>
  <c r="S301" i="4" s="1"/>
  <c r="T301" i="4" s="1"/>
  <c r="S300" i="4"/>
  <c r="T300" i="4" s="1"/>
  <c r="R300" i="4"/>
  <c r="P300" i="4"/>
  <c r="N300" i="4"/>
  <c r="S299" i="4"/>
  <c r="T299" i="4" s="1"/>
  <c r="U299" i="4" s="1"/>
  <c r="R299" i="4"/>
  <c r="P299" i="4"/>
  <c r="N299" i="4"/>
  <c r="P298" i="4"/>
  <c r="N298" i="4"/>
  <c r="S298" i="4" s="1"/>
  <c r="T298" i="4" s="1"/>
  <c r="P297" i="4"/>
  <c r="N297" i="4"/>
  <c r="S297" i="4" s="1"/>
  <c r="T297" i="4" s="1"/>
  <c r="S296" i="4"/>
  <c r="T296" i="4" s="1"/>
  <c r="R296" i="4"/>
  <c r="P296" i="4"/>
  <c r="N296" i="4"/>
  <c r="S295" i="4"/>
  <c r="T295" i="4" s="1"/>
  <c r="R295" i="4"/>
  <c r="P295" i="4"/>
  <c r="N295" i="4"/>
  <c r="R294" i="4"/>
  <c r="P294" i="4"/>
  <c r="N294" i="4"/>
  <c r="S294" i="4" s="1"/>
  <c r="T294" i="4" s="1"/>
  <c r="P293" i="4"/>
  <c r="N293" i="4"/>
  <c r="P292" i="4"/>
  <c r="N292" i="4"/>
  <c r="S292" i="4" s="1"/>
  <c r="T292" i="4" s="1"/>
  <c r="P291" i="4"/>
  <c r="N291" i="4"/>
  <c r="S291" i="4" s="1"/>
  <c r="T291" i="4" s="1"/>
  <c r="P290" i="4"/>
  <c r="N290" i="4"/>
  <c r="S290" i="4" s="1"/>
  <c r="T290" i="4" s="1"/>
  <c r="T289" i="4"/>
  <c r="S289" i="4"/>
  <c r="R289" i="4"/>
  <c r="P289" i="4"/>
  <c r="N289" i="4"/>
  <c r="S288" i="4"/>
  <c r="T288" i="4" s="1"/>
  <c r="R288" i="4"/>
  <c r="P288" i="4"/>
  <c r="N288" i="4"/>
  <c r="S287" i="4"/>
  <c r="T287" i="4" s="1"/>
  <c r="U287" i="4" s="1"/>
  <c r="P287" i="4"/>
  <c r="N287" i="4"/>
  <c r="R287" i="4" s="1"/>
  <c r="P286" i="4"/>
  <c r="N286" i="4"/>
  <c r="S286" i="4" s="1"/>
  <c r="T286" i="4" s="1"/>
  <c r="P285" i="4"/>
  <c r="N285" i="4"/>
  <c r="S285" i="4" s="1"/>
  <c r="T285" i="4" s="1"/>
  <c r="S284" i="4"/>
  <c r="T284" i="4" s="1"/>
  <c r="R284" i="4"/>
  <c r="P284" i="4"/>
  <c r="N284" i="4"/>
  <c r="R283" i="4"/>
  <c r="P283" i="4"/>
  <c r="N283" i="4"/>
  <c r="S283" i="4" s="1"/>
  <c r="T283" i="4" s="1"/>
  <c r="S282" i="4"/>
  <c r="T282" i="4" s="1"/>
  <c r="P282" i="4"/>
  <c r="N282" i="4"/>
  <c r="R282" i="4" s="1"/>
  <c r="P281" i="4"/>
  <c r="N281" i="4"/>
  <c r="P280" i="4"/>
  <c r="N280" i="4"/>
  <c r="S280" i="4" s="1"/>
  <c r="T280" i="4" s="1"/>
  <c r="P279" i="4"/>
  <c r="N279" i="4"/>
  <c r="S279" i="4" s="1"/>
  <c r="T279" i="4" s="1"/>
  <c r="P278" i="4"/>
  <c r="N278" i="4"/>
  <c r="S278" i="4" s="1"/>
  <c r="T278" i="4" s="1"/>
  <c r="S277" i="4"/>
  <c r="T277" i="4" s="1"/>
  <c r="R277" i="4"/>
  <c r="P277" i="4"/>
  <c r="N277" i="4"/>
  <c r="R276" i="4"/>
  <c r="P276" i="4"/>
  <c r="N276" i="4"/>
  <c r="S276" i="4" s="1"/>
  <c r="T276" i="4" s="1"/>
  <c r="V275" i="4"/>
  <c r="S275" i="4"/>
  <c r="T275" i="4" s="1"/>
  <c r="U275" i="4" s="1"/>
  <c r="P275" i="4"/>
  <c r="N275" i="4"/>
  <c r="R275" i="4" s="1"/>
  <c r="P274" i="4"/>
  <c r="N274" i="4"/>
  <c r="S274" i="4" s="1"/>
  <c r="T274" i="4" s="1"/>
  <c r="P273" i="4"/>
  <c r="N273" i="4"/>
  <c r="S273" i="4" s="1"/>
  <c r="T273" i="4" s="1"/>
  <c r="R272" i="4"/>
  <c r="P272" i="4"/>
  <c r="N272" i="4"/>
  <c r="S272" i="4" s="1"/>
  <c r="T272" i="4" s="1"/>
  <c r="S271" i="4"/>
  <c r="T271" i="4" s="1"/>
  <c r="R271" i="4"/>
  <c r="P271" i="4"/>
  <c r="N271" i="4"/>
  <c r="P270" i="4"/>
  <c r="N270" i="4"/>
  <c r="S270" i="4" s="1"/>
  <c r="T270" i="4" s="1"/>
  <c r="P269" i="4"/>
  <c r="N269" i="4"/>
  <c r="P268" i="4"/>
  <c r="N268" i="4"/>
  <c r="S268" i="4" s="1"/>
  <c r="T268" i="4" s="1"/>
  <c r="R267" i="4"/>
  <c r="P267" i="4"/>
  <c r="N267" i="4"/>
  <c r="S267" i="4" s="1"/>
  <c r="T267" i="4" s="1"/>
  <c r="P266" i="4"/>
  <c r="N266" i="4"/>
  <c r="S266" i="4" s="1"/>
  <c r="T266" i="4" s="1"/>
  <c r="R265" i="4"/>
  <c r="P265" i="4"/>
  <c r="N265" i="4"/>
  <c r="S265" i="4" s="1"/>
  <c r="T265" i="4" s="1"/>
  <c r="S264" i="4"/>
  <c r="T264" i="4" s="1"/>
  <c r="R264" i="4"/>
  <c r="P264" i="4"/>
  <c r="N264" i="4"/>
  <c r="P263" i="4"/>
  <c r="N263" i="4"/>
  <c r="R263" i="4" s="1"/>
  <c r="P262" i="4"/>
  <c r="N262" i="4"/>
  <c r="S262" i="4" s="1"/>
  <c r="T262" i="4" s="1"/>
  <c r="P261" i="4"/>
  <c r="N261" i="4"/>
  <c r="S261" i="4" s="1"/>
  <c r="T261" i="4" s="1"/>
  <c r="R260" i="4"/>
  <c r="P260" i="4"/>
  <c r="N260" i="4"/>
  <c r="S260" i="4" s="1"/>
  <c r="T260" i="4" s="1"/>
  <c r="P259" i="4"/>
  <c r="N259" i="4"/>
  <c r="R259" i="4" s="1"/>
  <c r="P258" i="4"/>
  <c r="N258" i="4"/>
  <c r="S258" i="4" s="1"/>
  <c r="T258" i="4" s="1"/>
  <c r="P257" i="4"/>
  <c r="N257" i="4"/>
  <c r="P256" i="4"/>
  <c r="N256" i="4"/>
  <c r="S256" i="4" s="1"/>
  <c r="T256" i="4" s="1"/>
  <c r="P255" i="4"/>
  <c r="N255" i="4"/>
  <c r="S255" i="4" s="1"/>
  <c r="T255" i="4" s="1"/>
  <c r="P254" i="4"/>
  <c r="N254" i="4"/>
  <c r="S254" i="4" s="1"/>
  <c r="T254" i="4" s="1"/>
  <c r="R253" i="4"/>
  <c r="P253" i="4"/>
  <c r="N253" i="4"/>
  <c r="S253" i="4" s="1"/>
  <c r="T253" i="4" s="1"/>
  <c r="P252" i="4"/>
  <c r="N252" i="4"/>
  <c r="R252" i="4" s="1"/>
  <c r="P251" i="4"/>
  <c r="N251" i="4"/>
  <c r="R251" i="4" s="1"/>
  <c r="P250" i="4"/>
  <c r="N250" i="4"/>
  <c r="S250" i="4" s="1"/>
  <c r="T250" i="4" s="1"/>
  <c r="P249" i="4"/>
  <c r="N249" i="4"/>
  <c r="S249" i="4" s="1"/>
  <c r="T249" i="4" s="1"/>
  <c r="S248" i="4"/>
  <c r="T248" i="4" s="1"/>
  <c r="P248" i="4"/>
  <c r="N248" i="4"/>
  <c r="R248" i="4" s="1"/>
  <c r="P247" i="4"/>
  <c r="N247" i="4"/>
  <c r="S247" i="4" s="1"/>
  <c r="T247" i="4" s="1"/>
  <c r="R246" i="4"/>
  <c r="P246" i="4"/>
  <c r="N246" i="4"/>
  <c r="S246" i="4" s="1"/>
  <c r="T246" i="4" s="1"/>
  <c r="P245" i="4"/>
  <c r="N245" i="4"/>
  <c r="P244" i="4"/>
  <c r="N244" i="4"/>
  <c r="S244" i="4" s="1"/>
  <c r="T244" i="4" s="1"/>
  <c r="P243" i="4"/>
  <c r="N243" i="4"/>
  <c r="S243" i="4" s="1"/>
  <c r="T243" i="4" s="1"/>
  <c r="P242" i="4"/>
  <c r="N242" i="4"/>
  <c r="S242" i="4" s="1"/>
  <c r="T242" i="4" s="1"/>
  <c r="T241" i="4"/>
  <c r="S241" i="4"/>
  <c r="R241" i="4"/>
  <c r="P241" i="4"/>
  <c r="N241" i="4"/>
  <c r="P240" i="4"/>
  <c r="N240" i="4"/>
  <c r="S240" i="4" s="1"/>
  <c r="T240" i="4" s="1"/>
  <c r="P239" i="4"/>
  <c r="N239" i="4"/>
  <c r="S239" i="4" s="1"/>
  <c r="T239" i="4" s="1"/>
  <c r="P238" i="4"/>
  <c r="N238" i="4"/>
  <c r="S238" i="4" s="1"/>
  <c r="T238" i="4" s="1"/>
  <c r="V238" i="4" s="1"/>
  <c r="P237" i="4"/>
  <c r="N237" i="4"/>
  <c r="P236" i="4"/>
  <c r="N236" i="4"/>
  <c r="S236" i="4" s="1"/>
  <c r="T236" i="4" s="1"/>
  <c r="P235" i="4"/>
  <c r="N235" i="4"/>
  <c r="S235" i="4" s="1"/>
  <c r="T235" i="4" s="1"/>
  <c r="S234" i="4"/>
  <c r="T234" i="4" s="1"/>
  <c r="V234" i="4" s="1"/>
  <c r="P234" i="4"/>
  <c r="N234" i="4"/>
  <c r="R234" i="4" s="1"/>
  <c r="P233" i="4"/>
  <c r="N233" i="4"/>
  <c r="P232" i="4"/>
  <c r="N232" i="4"/>
  <c r="R232" i="4" s="1"/>
  <c r="R231" i="4"/>
  <c r="P231" i="4"/>
  <c r="N231" i="4"/>
  <c r="S231" i="4" s="1"/>
  <c r="T231" i="4" s="1"/>
  <c r="U231" i="4" s="1"/>
  <c r="P230" i="4"/>
  <c r="N230" i="4"/>
  <c r="S230" i="4" s="1"/>
  <c r="T230" i="4" s="1"/>
  <c r="P229" i="4"/>
  <c r="N229" i="4"/>
  <c r="S229" i="4" s="1"/>
  <c r="T229" i="4" s="1"/>
  <c r="R228" i="4"/>
  <c r="P228" i="4"/>
  <c r="N228" i="4"/>
  <c r="S228" i="4" s="1"/>
  <c r="T228" i="4" s="1"/>
  <c r="S227" i="4"/>
  <c r="T227" i="4" s="1"/>
  <c r="P227" i="4"/>
  <c r="N227" i="4"/>
  <c r="R227" i="4" s="1"/>
  <c r="P226" i="4"/>
  <c r="N226" i="4"/>
  <c r="P225" i="4"/>
  <c r="N225" i="4"/>
  <c r="R224" i="4"/>
  <c r="P224" i="4"/>
  <c r="N224" i="4"/>
  <c r="S224" i="4" s="1"/>
  <c r="T224" i="4" s="1"/>
  <c r="R223" i="4"/>
  <c r="P223" i="4"/>
  <c r="N223" i="4"/>
  <c r="S223" i="4" s="1"/>
  <c r="T223" i="4" s="1"/>
  <c r="R222" i="4"/>
  <c r="P222" i="4"/>
  <c r="N222" i="4"/>
  <c r="S222" i="4" s="1"/>
  <c r="T222" i="4" s="1"/>
  <c r="P221" i="4"/>
  <c r="N221" i="4"/>
  <c r="V220" i="4"/>
  <c r="P220" i="4"/>
  <c r="N220" i="4"/>
  <c r="S220" i="4" s="1"/>
  <c r="T220" i="4" s="1"/>
  <c r="U220" i="4" s="1"/>
  <c r="R219" i="4"/>
  <c r="P219" i="4"/>
  <c r="N219" i="4"/>
  <c r="S219" i="4" s="1"/>
  <c r="T219" i="4" s="1"/>
  <c r="U219" i="4" s="1"/>
  <c r="P218" i="4"/>
  <c r="N218" i="4"/>
  <c r="S218" i="4" s="1"/>
  <c r="T218" i="4" s="1"/>
  <c r="R217" i="4"/>
  <c r="P217" i="4"/>
  <c r="N217" i="4"/>
  <c r="S217" i="4" s="1"/>
  <c r="T217" i="4" s="1"/>
  <c r="R216" i="4"/>
  <c r="P216" i="4"/>
  <c r="N216" i="4"/>
  <c r="S216" i="4" s="1"/>
  <c r="T216" i="4" s="1"/>
  <c r="P215" i="4"/>
  <c r="N215" i="4"/>
  <c r="R215" i="4" s="1"/>
  <c r="P214" i="4"/>
  <c r="N214" i="4"/>
  <c r="P213" i="4"/>
  <c r="N213" i="4"/>
  <c r="R212" i="4"/>
  <c r="P212" i="4"/>
  <c r="N212" i="4"/>
  <c r="S212" i="4" s="1"/>
  <c r="T212" i="4" s="1"/>
  <c r="P211" i="4"/>
  <c r="N211" i="4"/>
  <c r="S211" i="4" s="1"/>
  <c r="T211" i="4" s="1"/>
  <c r="P210" i="4"/>
  <c r="N210" i="4"/>
  <c r="S210" i="4" s="1"/>
  <c r="T210" i="4" s="1"/>
  <c r="P209" i="4"/>
  <c r="N209" i="4"/>
  <c r="P208" i="4"/>
  <c r="N208" i="4"/>
  <c r="S208" i="4" s="1"/>
  <c r="T208" i="4" s="1"/>
  <c r="P207" i="4"/>
  <c r="N207" i="4"/>
  <c r="S207" i="4" s="1"/>
  <c r="T207" i="4" s="1"/>
  <c r="U207" i="4" s="1"/>
  <c r="P206" i="4"/>
  <c r="N206" i="4"/>
  <c r="S206" i="4" s="1"/>
  <c r="T206" i="4" s="1"/>
  <c r="U206" i="4" s="1"/>
  <c r="S205" i="4"/>
  <c r="T205" i="4" s="1"/>
  <c r="P205" i="4"/>
  <c r="N205" i="4"/>
  <c r="R205" i="4" s="1"/>
  <c r="P204" i="4"/>
  <c r="N204" i="4"/>
  <c r="S204" i="4" s="1"/>
  <c r="T204" i="4" s="1"/>
  <c r="P203" i="4"/>
  <c r="N203" i="4"/>
  <c r="S203" i="4" s="1"/>
  <c r="T203" i="4" s="1"/>
  <c r="P202" i="4"/>
  <c r="N202" i="4"/>
  <c r="P201" i="4"/>
  <c r="N201" i="4"/>
  <c r="P200" i="4"/>
  <c r="N200" i="4"/>
  <c r="S200" i="4" s="1"/>
  <c r="T200" i="4" s="1"/>
  <c r="R199" i="4"/>
  <c r="P199" i="4"/>
  <c r="N199" i="4"/>
  <c r="S199" i="4" s="1"/>
  <c r="T199" i="4" s="1"/>
  <c r="R198" i="4"/>
  <c r="P198" i="4"/>
  <c r="N198" i="4"/>
  <c r="S198" i="4" s="1"/>
  <c r="T198" i="4" s="1"/>
  <c r="V198" i="4" s="1"/>
  <c r="P197" i="4"/>
  <c r="N197" i="4"/>
  <c r="T196" i="4"/>
  <c r="V196" i="4" s="1"/>
  <c r="P196" i="4"/>
  <c r="N196" i="4"/>
  <c r="S196" i="4" s="1"/>
  <c r="R195" i="4"/>
  <c r="P195" i="4"/>
  <c r="N195" i="4"/>
  <c r="S195" i="4" s="1"/>
  <c r="T195" i="4" s="1"/>
  <c r="U195" i="4" s="1"/>
  <c r="P194" i="4"/>
  <c r="N194" i="4"/>
  <c r="S194" i="4" s="1"/>
  <c r="T194" i="4" s="1"/>
  <c r="U194" i="4" s="1"/>
  <c r="P193" i="4"/>
  <c r="N193" i="4"/>
  <c r="S193" i="4" s="1"/>
  <c r="T193" i="4" s="1"/>
  <c r="R192" i="4"/>
  <c r="P192" i="4"/>
  <c r="N192" i="4"/>
  <c r="S192" i="4" s="1"/>
  <c r="T192" i="4" s="1"/>
  <c r="P191" i="4"/>
  <c r="N191" i="4"/>
  <c r="R191" i="4" s="1"/>
  <c r="P190" i="4"/>
  <c r="N190" i="4"/>
  <c r="P189" i="4"/>
  <c r="N189" i="4"/>
  <c r="S188" i="4"/>
  <c r="T188" i="4" s="1"/>
  <c r="U188" i="4" s="1"/>
  <c r="P188" i="4"/>
  <c r="N188" i="4"/>
  <c r="R188" i="4" s="1"/>
  <c r="P187" i="4"/>
  <c r="N187" i="4"/>
  <c r="S187" i="4" s="1"/>
  <c r="T187" i="4" s="1"/>
  <c r="P186" i="4"/>
  <c r="N186" i="4"/>
  <c r="S186" i="4" s="1"/>
  <c r="T186" i="4" s="1"/>
  <c r="V186" i="4" s="1"/>
  <c r="P185" i="4"/>
  <c r="N185" i="4"/>
  <c r="R185" i="4" s="1"/>
  <c r="P184" i="4"/>
  <c r="N184" i="4"/>
  <c r="P183" i="4"/>
  <c r="N183" i="4"/>
  <c r="S183" i="4" s="1"/>
  <c r="T183" i="4" s="1"/>
  <c r="V183" i="4" s="1"/>
  <c r="P182" i="4"/>
  <c r="N182" i="4"/>
  <c r="S182" i="4" s="1"/>
  <c r="T182" i="4" s="1"/>
  <c r="U182" i="4" s="1"/>
  <c r="R181" i="4"/>
  <c r="P181" i="4"/>
  <c r="N181" i="4"/>
  <c r="S181" i="4" s="1"/>
  <c r="T181" i="4" s="1"/>
  <c r="P180" i="4"/>
  <c r="N180" i="4"/>
  <c r="S180" i="4" s="1"/>
  <c r="T180" i="4" s="1"/>
  <c r="P179" i="4"/>
  <c r="N179" i="4"/>
  <c r="S179" i="4" s="1"/>
  <c r="T179" i="4" s="1"/>
  <c r="P178" i="4"/>
  <c r="N178" i="4"/>
  <c r="P177" i="4"/>
  <c r="N177" i="4"/>
  <c r="P176" i="4"/>
  <c r="N176" i="4"/>
  <c r="S176" i="4" s="1"/>
  <c r="T176" i="4" s="1"/>
  <c r="R175" i="4"/>
  <c r="P175" i="4"/>
  <c r="N175" i="4"/>
  <c r="S175" i="4" s="1"/>
  <c r="T175" i="4" s="1"/>
  <c r="P174" i="4"/>
  <c r="N174" i="4"/>
  <c r="S174" i="4" s="1"/>
  <c r="T174" i="4" s="1"/>
  <c r="P173" i="4"/>
  <c r="N173" i="4"/>
  <c r="S173" i="4" s="1"/>
  <c r="T173" i="4" s="1"/>
  <c r="P172" i="4"/>
  <c r="N172" i="4"/>
  <c r="R172" i="4" s="1"/>
  <c r="S171" i="4"/>
  <c r="T171" i="4" s="1"/>
  <c r="P171" i="4"/>
  <c r="N171" i="4"/>
  <c r="R171" i="4" s="1"/>
  <c r="P170" i="4"/>
  <c r="N170" i="4"/>
  <c r="S170" i="4" s="1"/>
  <c r="T170" i="4" s="1"/>
  <c r="P169" i="4"/>
  <c r="N169" i="4"/>
  <c r="S169" i="4" s="1"/>
  <c r="T169" i="4" s="1"/>
  <c r="P168" i="4"/>
  <c r="N168" i="4"/>
  <c r="S168" i="4" s="1"/>
  <c r="T168" i="4" s="1"/>
  <c r="P167" i="4"/>
  <c r="N167" i="4"/>
  <c r="S167" i="4" s="1"/>
  <c r="T167" i="4" s="1"/>
  <c r="P166" i="4"/>
  <c r="N166" i="4"/>
  <c r="P165" i="4"/>
  <c r="N165" i="4"/>
  <c r="S165" i="4" s="1"/>
  <c r="T165" i="4" s="1"/>
  <c r="S164" i="4"/>
  <c r="T164" i="4" s="1"/>
  <c r="V164" i="4" s="1"/>
  <c r="R164" i="4"/>
  <c r="P164" i="4"/>
  <c r="N164" i="4"/>
  <c r="P163" i="4"/>
  <c r="N163" i="4"/>
  <c r="R163" i="4" s="1"/>
  <c r="P162" i="4"/>
  <c r="N162" i="4"/>
  <c r="S162" i="4" s="1"/>
  <c r="T162" i="4" s="1"/>
  <c r="P161" i="4"/>
  <c r="N161" i="4"/>
  <c r="S161" i="4" s="1"/>
  <c r="T161" i="4" s="1"/>
  <c r="P160" i="4"/>
  <c r="N160" i="4"/>
  <c r="R160" i="4" s="1"/>
  <c r="P159" i="4"/>
  <c r="N159" i="4"/>
  <c r="R159" i="4" s="1"/>
  <c r="R158" i="4"/>
  <c r="P158" i="4"/>
  <c r="N158" i="4"/>
  <c r="S158" i="4" s="1"/>
  <c r="T158" i="4" s="1"/>
  <c r="S157" i="4"/>
  <c r="T157" i="4" s="1"/>
  <c r="P157" i="4"/>
  <c r="N157" i="4"/>
  <c r="R157" i="4" s="1"/>
  <c r="P156" i="4"/>
  <c r="N156" i="4"/>
  <c r="S156" i="4" s="1"/>
  <c r="T156" i="4" s="1"/>
  <c r="R155" i="4"/>
  <c r="P155" i="4"/>
  <c r="N155" i="4"/>
  <c r="S155" i="4" s="1"/>
  <c r="T155" i="4" s="1"/>
  <c r="P154" i="4"/>
  <c r="N154" i="4"/>
  <c r="P153" i="4"/>
  <c r="N153" i="4"/>
  <c r="S153" i="4" s="1"/>
  <c r="T153" i="4" s="1"/>
  <c r="P152" i="4"/>
  <c r="N152" i="4"/>
  <c r="S152" i="4" s="1"/>
  <c r="T152" i="4" s="1"/>
  <c r="V152" i="4" s="1"/>
  <c r="P151" i="4"/>
  <c r="N151" i="4"/>
  <c r="S151" i="4" s="1"/>
  <c r="T151" i="4" s="1"/>
  <c r="S150" i="4"/>
  <c r="T150" i="4" s="1"/>
  <c r="U150" i="4" s="1"/>
  <c r="P150" i="4"/>
  <c r="N150" i="4"/>
  <c r="R150" i="4" s="1"/>
  <c r="P149" i="4"/>
  <c r="N149" i="4"/>
  <c r="S149" i="4" s="1"/>
  <c r="T149" i="4" s="1"/>
  <c r="P148" i="4"/>
  <c r="N148" i="4"/>
  <c r="R148" i="4" s="1"/>
  <c r="P147" i="4"/>
  <c r="N147" i="4"/>
  <c r="R147" i="4" s="1"/>
  <c r="P146" i="4"/>
  <c r="N146" i="4"/>
  <c r="S146" i="4" s="1"/>
  <c r="T146" i="4" s="1"/>
  <c r="P145" i="4"/>
  <c r="N145" i="4"/>
  <c r="S145" i="4" s="1"/>
  <c r="T145" i="4" s="1"/>
  <c r="V145" i="4" s="1"/>
  <c r="P144" i="4"/>
  <c r="N144" i="4"/>
  <c r="S143" i="4"/>
  <c r="T143" i="4" s="1"/>
  <c r="P143" i="4"/>
  <c r="N143" i="4"/>
  <c r="R143" i="4" s="1"/>
  <c r="P142" i="4"/>
  <c r="N142" i="4"/>
  <c r="S142" i="4" s="1"/>
  <c r="T142" i="4" s="1"/>
  <c r="P141" i="4"/>
  <c r="N141" i="4"/>
  <c r="S141" i="4" s="1"/>
  <c r="T141" i="4" s="1"/>
  <c r="U141" i="4" s="1"/>
  <c r="P140" i="4"/>
  <c r="N140" i="4"/>
  <c r="S140" i="4" s="1"/>
  <c r="T140" i="4" s="1"/>
  <c r="R139" i="4"/>
  <c r="P139" i="4"/>
  <c r="N139" i="4"/>
  <c r="S139" i="4" s="1"/>
  <c r="T139" i="4" s="1"/>
  <c r="P138" i="4"/>
  <c r="N138" i="4"/>
  <c r="S138" i="4" s="1"/>
  <c r="T138" i="4" s="1"/>
  <c r="P137" i="4"/>
  <c r="N137" i="4"/>
  <c r="S137" i="4" s="1"/>
  <c r="T137" i="4" s="1"/>
  <c r="P136" i="4"/>
  <c r="N136" i="4"/>
  <c r="R136" i="4" s="1"/>
  <c r="P135" i="4"/>
  <c r="N135" i="4"/>
  <c r="R135" i="4" s="1"/>
  <c r="P134" i="4"/>
  <c r="N134" i="4"/>
  <c r="S134" i="4" s="1"/>
  <c r="T134" i="4" s="1"/>
  <c r="S133" i="4"/>
  <c r="T133" i="4" s="1"/>
  <c r="V133" i="4" s="1"/>
  <c r="P133" i="4"/>
  <c r="N133" i="4"/>
  <c r="R133" i="4" s="1"/>
  <c r="P132" i="4"/>
  <c r="N132" i="4"/>
  <c r="S131" i="4"/>
  <c r="T131" i="4" s="1"/>
  <c r="V131" i="4" s="1"/>
  <c r="P131" i="4"/>
  <c r="N131" i="4"/>
  <c r="R131" i="4" s="1"/>
  <c r="P130" i="4"/>
  <c r="N130" i="4"/>
  <c r="S130" i="4" s="1"/>
  <c r="T130" i="4" s="1"/>
  <c r="U130" i="4" s="1"/>
  <c r="P129" i="4"/>
  <c r="N129" i="4"/>
  <c r="S129" i="4" s="1"/>
  <c r="T129" i="4" s="1"/>
  <c r="U129" i="4" s="1"/>
  <c r="S128" i="4"/>
  <c r="T128" i="4" s="1"/>
  <c r="P128" i="4"/>
  <c r="N128" i="4"/>
  <c r="R128" i="4" s="1"/>
  <c r="P127" i="4"/>
  <c r="N127" i="4"/>
  <c r="S127" i="4" s="1"/>
  <c r="T127" i="4" s="1"/>
  <c r="T126" i="4"/>
  <c r="U126" i="4" s="1"/>
  <c r="S126" i="4"/>
  <c r="P126" i="4"/>
  <c r="N126" i="4"/>
  <c r="R126" i="4" s="1"/>
  <c r="U125" i="4"/>
  <c r="P125" i="4"/>
  <c r="N125" i="4"/>
  <c r="S125" i="4" s="1"/>
  <c r="T125" i="4" s="1"/>
  <c r="V125" i="4" s="1"/>
  <c r="P124" i="4"/>
  <c r="N124" i="4"/>
  <c r="P123" i="4"/>
  <c r="N123" i="4"/>
  <c r="R123" i="4" s="1"/>
  <c r="R122" i="4"/>
  <c r="P122" i="4"/>
  <c r="N122" i="4"/>
  <c r="S122" i="4" s="1"/>
  <c r="T122" i="4" s="1"/>
  <c r="R121" i="4"/>
  <c r="P121" i="4"/>
  <c r="N121" i="4"/>
  <c r="S121" i="4" s="1"/>
  <c r="T121" i="4" s="1"/>
  <c r="P120" i="4"/>
  <c r="N120" i="4"/>
  <c r="R119" i="4"/>
  <c r="P119" i="4"/>
  <c r="N119" i="4"/>
  <c r="S119" i="4" s="1"/>
  <c r="T119" i="4" s="1"/>
  <c r="V119" i="4" s="1"/>
  <c r="P118" i="4"/>
  <c r="N118" i="4"/>
  <c r="S118" i="4" s="1"/>
  <c r="T118" i="4" s="1"/>
  <c r="U118" i="4" s="1"/>
  <c r="P117" i="4"/>
  <c r="N117" i="4"/>
  <c r="S117" i="4" s="1"/>
  <c r="T117" i="4" s="1"/>
  <c r="U117" i="4" s="1"/>
  <c r="P116" i="4"/>
  <c r="N116" i="4"/>
  <c r="S116" i="4" s="1"/>
  <c r="T116" i="4" s="1"/>
  <c r="P115" i="4"/>
  <c r="N115" i="4"/>
  <c r="S115" i="4" s="1"/>
  <c r="T115" i="4" s="1"/>
  <c r="S114" i="4"/>
  <c r="T114" i="4" s="1"/>
  <c r="R114" i="4"/>
  <c r="P114" i="4"/>
  <c r="N114" i="4"/>
  <c r="P113" i="4"/>
  <c r="N113" i="4"/>
  <c r="S113" i="4" s="1"/>
  <c r="T113" i="4" s="1"/>
  <c r="V113" i="4" s="1"/>
  <c r="P112" i="4"/>
  <c r="N112" i="4"/>
  <c r="P111" i="4"/>
  <c r="N111" i="4"/>
  <c r="R111" i="4" s="1"/>
  <c r="R110" i="4"/>
  <c r="P110" i="4"/>
  <c r="N110" i="4"/>
  <c r="S110" i="4" s="1"/>
  <c r="T110" i="4" s="1"/>
  <c r="P109" i="4"/>
  <c r="N109" i="4"/>
  <c r="R109" i="4" s="1"/>
  <c r="P108" i="4"/>
  <c r="N108" i="4"/>
  <c r="R107" i="4"/>
  <c r="P107" i="4"/>
  <c r="N107" i="4"/>
  <c r="S107" i="4" s="1"/>
  <c r="T107" i="4" s="1"/>
  <c r="P106" i="4"/>
  <c r="N106" i="4"/>
  <c r="S106" i="4" s="1"/>
  <c r="T106" i="4" s="1"/>
  <c r="U106" i="4" s="1"/>
  <c r="P105" i="4"/>
  <c r="N105" i="4"/>
  <c r="S105" i="4" s="1"/>
  <c r="T105" i="4" s="1"/>
  <c r="U105" i="4" s="1"/>
  <c r="P104" i="4"/>
  <c r="N104" i="4"/>
  <c r="S104" i="4" s="1"/>
  <c r="T104" i="4" s="1"/>
  <c r="R103" i="4"/>
  <c r="P103" i="4"/>
  <c r="N103" i="4"/>
  <c r="S103" i="4" s="1"/>
  <c r="T103" i="4" s="1"/>
  <c r="P102" i="4"/>
  <c r="N102" i="4"/>
  <c r="S102" i="4" s="1"/>
  <c r="T102" i="4" s="1"/>
  <c r="V102" i="4" s="1"/>
  <c r="P101" i="4"/>
  <c r="N101" i="4"/>
  <c r="P100" i="4"/>
  <c r="N100" i="4"/>
  <c r="S99" i="4"/>
  <c r="T99" i="4" s="1"/>
  <c r="P99" i="4"/>
  <c r="N99" i="4"/>
  <c r="R99" i="4" s="1"/>
  <c r="P98" i="4"/>
  <c r="N98" i="4"/>
  <c r="S98" i="4" s="1"/>
  <c r="T98" i="4" s="1"/>
  <c r="P97" i="4"/>
  <c r="N97" i="4"/>
  <c r="S97" i="4" s="1"/>
  <c r="T97" i="4" s="1"/>
  <c r="V97" i="4" s="1"/>
  <c r="P96" i="4"/>
  <c r="N96" i="4"/>
  <c r="P95" i="4"/>
  <c r="N95" i="4"/>
  <c r="S95" i="4" s="1"/>
  <c r="T95" i="4" s="1"/>
  <c r="V95" i="4" s="1"/>
  <c r="R94" i="4"/>
  <c r="P94" i="4"/>
  <c r="N94" i="4"/>
  <c r="S94" i="4" s="1"/>
  <c r="T94" i="4" s="1"/>
  <c r="U94" i="4" s="1"/>
  <c r="P93" i="4"/>
  <c r="N93" i="4"/>
  <c r="S93" i="4" s="1"/>
  <c r="T93" i="4" s="1"/>
  <c r="U93" i="4" s="1"/>
  <c r="P92" i="4"/>
  <c r="N92" i="4"/>
  <c r="R92" i="4" s="1"/>
  <c r="P91" i="4"/>
  <c r="N91" i="4"/>
  <c r="S91" i="4" s="1"/>
  <c r="T91" i="4" s="1"/>
  <c r="P90" i="4"/>
  <c r="N90" i="4"/>
  <c r="R90" i="4" s="1"/>
  <c r="P89" i="4"/>
  <c r="N89" i="4"/>
  <c r="P88" i="4"/>
  <c r="N88" i="4"/>
  <c r="P87" i="4"/>
  <c r="N87" i="4"/>
  <c r="R87" i="4" s="1"/>
  <c r="P86" i="4"/>
  <c r="N86" i="4"/>
  <c r="S86" i="4" s="1"/>
  <c r="T86" i="4" s="1"/>
  <c r="U86" i="4" s="1"/>
  <c r="S85" i="4"/>
  <c r="T85" i="4" s="1"/>
  <c r="P85" i="4"/>
  <c r="N85" i="4"/>
  <c r="R85" i="4" s="1"/>
  <c r="P84" i="4"/>
  <c r="N84" i="4"/>
  <c r="R84" i="4" s="1"/>
  <c r="P83" i="4"/>
  <c r="N83" i="4"/>
  <c r="S83" i="4" s="1"/>
  <c r="T83" i="4" s="1"/>
  <c r="U82" i="4"/>
  <c r="P82" i="4"/>
  <c r="N82" i="4"/>
  <c r="S82" i="4" s="1"/>
  <c r="T82" i="4" s="1"/>
  <c r="V82" i="4" s="1"/>
  <c r="P81" i="4"/>
  <c r="N81" i="4"/>
  <c r="R80" i="4"/>
  <c r="P80" i="4"/>
  <c r="N80" i="4"/>
  <c r="S80" i="4" s="1"/>
  <c r="T80" i="4" s="1"/>
  <c r="S79" i="4"/>
  <c r="T79" i="4" s="1"/>
  <c r="P79" i="4"/>
  <c r="N79" i="4"/>
  <c r="R79" i="4" s="1"/>
  <c r="P78" i="4"/>
  <c r="N78" i="4"/>
  <c r="S78" i="4" s="1"/>
  <c r="T78" i="4" s="1"/>
  <c r="P77" i="4"/>
  <c r="N77" i="4"/>
  <c r="P76" i="4"/>
  <c r="N76" i="4"/>
  <c r="P75" i="4"/>
  <c r="N75" i="4"/>
  <c r="R75" i="4" s="1"/>
  <c r="P74" i="4"/>
  <c r="N74" i="4"/>
  <c r="S74" i="4" s="1"/>
  <c r="T74" i="4" s="1"/>
  <c r="U74" i="4" s="1"/>
  <c r="P73" i="4"/>
  <c r="N73" i="4"/>
  <c r="S73" i="4" s="1"/>
  <c r="T73" i="4" s="1"/>
  <c r="P72" i="4"/>
  <c r="N72" i="4"/>
  <c r="R72" i="4" s="1"/>
  <c r="S71" i="4"/>
  <c r="T71" i="4" s="1"/>
  <c r="P71" i="4"/>
  <c r="N71" i="4"/>
  <c r="R71" i="4" s="1"/>
  <c r="P70" i="4"/>
  <c r="N70" i="4"/>
  <c r="S70" i="4" s="1"/>
  <c r="T70" i="4" s="1"/>
  <c r="U70" i="4" s="1"/>
  <c r="P69" i="4"/>
  <c r="N69" i="4"/>
  <c r="S68" i="4"/>
  <c r="T68" i="4" s="1"/>
  <c r="P68" i="4"/>
  <c r="N68" i="4"/>
  <c r="R68" i="4" s="1"/>
  <c r="P67" i="4"/>
  <c r="N67" i="4"/>
  <c r="S67" i="4" s="1"/>
  <c r="T67" i="4" s="1"/>
  <c r="R66" i="4"/>
  <c r="P66" i="4"/>
  <c r="N66" i="4"/>
  <c r="S66" i="4" s="1"/>
  <c r="T66" i="4" s="1"/>
  <c r="P65" i="4"/>
  <c r="N65" i="4"/>
  <c r="P64" i="4"/>
  <c r="N64" i="4"/>
  <c r="P63" i="4"/>
  <c r="N63" i="4"/>
  <c r="R63" i="4" s="1"/>
  <c r="P62" i="4"/>
  <c r="N62" i="4"/>
  <c r="S62" i="4" s="1"/>
  <c r="T62" i="4" s="1"/>
  <c r="U62" i="4" s="1"/>
  <c r="P61" i="4"/>
  <c r="N61" i="4"/>
  <c r="S61" i="4" s="1"/>
  <c r="T61" i="4" s="1"/>
  <c r="P60" i="4"/>
  <c r="N60" i="4"/>
  <c r="R60" i="4" s="1"/>
  <c r="P59" i="4"/>
  <c r="N59" i="4"/>
  <c r="S59" i="4" s="1"/>
  <c r="T59" i="4" s="1"/>
  <c r="P58" i="4"/>
  <c r="N58" i="4"/>
  <c r="S58" i="4" s="1"/>
  <c r="T58" i="4" s="1"/>
  <c r="U58" i="4" s="1"/>
  <c r="P57" i="4"/>
  <c r="N57" i="4"/>
  <c r="P56" i="4"/>
  <c r="N56" i="4"/>
  <c r="S56" i="4" s="1"/>
  <c r="T56" i="4" s="1"/>
  <c r="R55" i="4"/>
  <c r="P55" i="4"/>
  <c r="N55" i="4"/>
  <c r="S55" i="4" s="1"/>
  <c r="T55" i="4" s="1"/>
  <c r="S54" i="4"/>
  <c r="T54" i="4" s="1"/>
  <c r="R54" i="4"/>
  <c r="P54" i="4"/>
  <c r="N54" i="4"/>
  <c r="P53" i="4"/>
  <c r="N53" i="4"/>
  <c r="P52" i="4"/>
  <c r="N52" i="4"/>
  <c r="R52" i="4" s="1"/>
  <c r="P51" i="4"/>
  <c r="N51" i="4"/>
  <c r="S51" i="4" s="1"/>
  <c r="T51" i="4" s="1"/>
  <c r="U51" i="4" s="1"/>
  <c r="P50" i="4"/>
  <c r="N50" i="4"/>
  <c r="S50" i="4" s="1"/>
  <c r="T50" i="4" s="1"/>
  <c r="V50" i="4" s="1"/>
  <c r="P49" i="4"/>
  <c r="N49" i="4"/>
  <c r="S49" i="4" s="1"/>
  <c r="T49" i="4" s="1"/>
  <c r="P48" i="4"/>
  <c r="N48" i="4"/>
  <c r="S48" i="4" s="1"/>
  <c r="T48" i="4" s="1"/>
  <c r="T47" i="4"/>
  <c r="S47" i="4"/>
  <c r="P47" i="4"/>
  <c r="N47" i="4"/>
  <c r="R47" i="4" s="1"/>
  <c r="P46" i="4"/>
  <c r="N46" i="4"/>
  <c r="S46" i="4" s="1"/>
  <c r="T46" i="4" s="1"/>
  <c r="P45" i="4"/>
  <c r="N45" i="4"/>
  <c r="R45" i="4" s="1"/>
  <c r="P44" i="4"/>
  <c r="N44" i="4"/>
  <c r="S43" i="4"/>
  <c r="T43" i="4" s="1"/>
  <c r="V43" i="4" s="1"/>
  <c r="P43" i="4"/>
  <c r="N43" i="4"/>
  <c r="R43" i="4" s="1"/>
  <c r="S42" i="4"/>
  <c r="T42" i="4" s="1"/>
  <c r="R42" i="4"/>
  <c r="P42" i="4"/>
  <c r="N42" i="4"/>
  <c r="P41" i="4"/>
  <c r="N41" i="4"/>
  <c r="R41" i="4" s="1"/>
  <c r="P40" i="4"/>
  <c r="N40" i="4"/>
  <c r="S40" i="4" s="1"/>
  <c r="T40" i="4" s="1"/>
  <c r="R39" i="4"/>
  <c r="P39" i="4"/>
  <c r="N39" i="4"/>
  <c r="S39" i="4" s="1"/>
  <c r="T39" i="4" s="1"/>
  <c r="P38" i="4"/>
  <c r="N38" i="4"/>
  <c r="S38" i="4" s="1"/>
  <c r="T38" i="4" s="1"/>
  <c r="P37" i="4"/>
  <c r="N37" i="4"/>
  <c r="R37" i="4" s="1"/>
  <c r="P36" i="4"/>
  <c r="N36" i="4"/>
  <c r="S36" i="4" s="1"/>
  <c r="T36" i="4" s="1"/>
  <c r="S35" i="4"/>
  <c r="T35" i="4" s="1"/>
  <c r="V35" i="4" s="1"/>
  <c r="P35" i="4"/>
  <c r="N35" i="4"/>
  <c r="R35" i="4" s="1"/>
  <c r="P34" i="4"/>
  <c r="N34" i="4"/>
  <c r="S34" i="4" s="1"/>
  <c r="T34" i="4" s="1"/>
  <c r="P33" i="4"/>
  <c r="N33" i="4"/>
  <c r="P32" i="4"/>
  <c r="N32" i="4"/>
  <c r="R32" i="4" s="1"/>
  <c r="P31" i="4"/>
  <c r="N31" i="4"/>
  <c r="S31" i="4" s="1"/>
  <c r="T31" i="4" s="1"/>
  <c r="V31" i="4" s="1"/>
  <c r="P30" i="4"/>
  <c r="N30" i="4"/>
  <c r="S30" i="4" s="1"/>
  <c r="T30" i="4" s="1"/>
  <c r="V30" i="4" s="1"/>
  <c r="R29" i="4"/>
  <c r="P29" i="4"/>
  <c r="N29" i="4"/>
  <c r="S29" i="4" s="1"/>
  <c r="T29" i="4" s="1"/>
  <c r="P28" i="4"/>
  <c r="N28" i="4"/>
  <c r="S28" i="4" s="1"/>
  <c r="T28" i="4" s="1"/>
  <c r="P27" i="4"/>
  <c r="N27" i="4"/>
  <c r="S27" i="4" s="1"/>
  <c r="T27" i="4" s="1"/>
  <c r="P26" i="4"/>
  <c r="N26" i="4"/>
  <c r="S26" i="4" s="1"/>
  <c r="T26" i="4" s="1"/>
  <c r="V26" i="4" s="1"/>
  <c r="R25" i="4"/>
  <c r="P25" i="4"/>
  <c r="N25" i="4"/>
  <c r="S25" i="4" s="1"/>
  <c r="T25" i="4" s="1"/>
  <c r="V25" i="4" s="1"/>
  <c r="P24" i="4"/>
  <c r="N24" i="4"/>
  <c r="S24" i="4" s="1"/>
  <c r="T24" i="4" s="1"/>
  <c r="R23" i="4"/>
  <c r="P23" i="4"/>
  <c r="N23" i="4"/>
  <c r="S23" i="4" s="1"/>
  <c r="T23" i="4" s="1"/>
  <c r="S22" i="4"/>
  <c r="T22" i="4" s="1"/>
  <c r="P22" i="4"/>
  <c r="N22" i="4"/>
  <c r="R22" i="4" s="1"/>
  <c r="P21" i="4"/>
  <c r="N21" i="4"/>
  <c r="R21" i="4" s="1"/>
  <c r="P20" i="4"/>
  <c r="N20" i="4"/>
  <c r="S20" i="4" s="1"/>
  <c r="T20" i="4" s="1"/>
  <c r="S19" i="4"/>
  <c r="T19" i="4" s="1"/>
  <c r="V19" i="4" s="1"/>
  <c r="P19" i="4"/>
  <c r="N19" i="4"/>
  <c r="R19" i="4" s="1"/>
  <c r="P18" i="4"/>
  <c r="N18" i="4"/>
  <c r="R18" i="4" s="1"/>
  <c r="P17" i="4"/>
  <c r="N17" i="4"/>
  <c r="S17" i="4" s="1"/>
  <c r="T17" i="4" s="1"/>
  <c r="P16" i="4"/>
  <c r="N16" i="4"/>
  <c r="S16" i="4" s="1"/>
  <c r="T16" i="4" s="1"/>
  <c r="P15" i="4"/>
  <c r="N15" i="4"/>
  <c r="S15" i="4" s="1"/>
  <c r="T15" i="4" s="1"/>
  <c r="P14" i="4"/>
  <c r="N14" i="4"/>
  <c r="S14" i="4" s="1"/>
  <c r="T14" i="4" s="1"/>
  <c r="U14" i="4" s="1"/>
  <c r="P13" i="4"/>
  <c r="N13" i="4"/>
  <c r="P12" i="4"/>
  <c r="N12" i="4"/>
  <c r="S12" i="4" s="1"/>
  <c r="T12" i="4" s="1"/>
  <c r="R11" i="4"/>
  <c r="P11" i="4"/>
  <c r="N11" i="4"/>
  <c r="S11" i="4" s="1"/>
  <c r="T11" i="4" s="1"/>
  <c r="P10" i="4"/>
  <c r="N10" i="4"/>
  <c r="S10" i="4" s="1"/>
  <c r="T10" i="4" s="1"/>
  <c r="V10" i="4" s="1"/>
  <c r="P9" i="4"/>
  <c r="N9" i="4"/>
  <c r="R9" i="4" s="1"/>
  <c r="R8" i="4"/>
  <c r="P8" i="4"/>
  <c r="N8" i="4"/>
  <c r="S8" i="4" s="1"/>
  <c r="T8" i="4" s="1"/>
  <c r="P7" i="4"/>
  <c r="N7" i="4"/>
  <c r="R7" i="4" s="1"/>
  <c r="P6" i="4"/>
  <c r="N6" i="4"/>
  <c r="R6" i="4" s="1"/>
  <c r="P5" i="4"/>
  <c r="N5" i="4"/>
  <c r="S5" i="4" s="1"/>
  <c r="T5" i="4" s="1"/>
  <c r="S304" i="3"/>
  <c r="T304" i="3" s="1"/>
  <c r="Q304" i="3"/>
  <c r="P304" i="3"/>
  <c r="R304" i="3" s="1"/>
  <c r="O304" i="3"/>
  <c r="J304" i="3"/>
  <c r="H304" i="3"/>
  <c r="S303" i="3"/>
  <c r="U303" i="3" s="1"/>
  <c r="Q303" i="3"/>
  <c r="P303" i="3"/>
  <c r="R303" i="3" s="1"/>
  <c r="O303" i="3"/>
  <c r="J303" i="3"/>
  <c r="H303" i="3"/>
  <c r="S302" i="3"/>
  <c r="U302" i="3" s="1"/>
  <c r="Q302" i="3"/>
  <c r="P302" i="3"/>
  <c r="R302" i="3" s="1"/>
  <c r="O302" i="3"/>
  <c r="J302" i="3"/>
  <c r="H302" i="3"/>
  <c r="S301" i="3"/>
  <c r="U301" i="3" s="1"/>
  <c r="Q301" i="3"/>
  <c r="P301" i="3"/>
  <c r="R301" i="3" s="1"/>
  <c r="O301" i="3"/>
  <c r="J301" i="3"/>
  <c r="H301" i="3"/>
  <c r="S300" i="3"/>
  <c r="Q300" i="3"/>
  <c r="P300" i="3"/>
  <c r="R300" i="3" s="1"/>
  <c r="O300" i="3"/>
  <c r="J300" i="3"/>
  <c r="H300" i="3"/>
  <c r="S299" i="3"/>
  <c r="T299" i="3" s="1"/>
  <c r="Q299" i="3"/>
  <c r="P299" i="3"/>
  <c r="R299" i="3" s="1"/>
  <c r="O299" i="3"/>
  <c r="J299" i="3"/>
  <c r="H299" i="3"/>
  <c r="S298" i="3"/>
  <c r="T298" i="3" s="1"/>
  <c r="R298" i="3"/>
  <c r="Q298" i="3"/>
  <c r="P298" i="3"/>
  <c r="O298" i="3"/>
  <c r="J298" i="3"/>
  <c r="H298" i="3"/>
  <c r="S297" i="3"/>
  <c r="U297" i="3" s="1"/>
  <c r="Q297" i="3"/>
  <c r="P297" i="3"/>
  <c r="R297" i="3" s="1"/>
  <c r="O297" i="3"/>
  <c r="J297" i="3"/>
  <c r="H297" i="3"/>
  <c r="S296" i="3"/>
  <c r="Q296" i="3"/>
  <c r="P296" i="3"/>
  <c r="R296" i="3" s="1"/>
  <c r="O296" i="3"/>
  <c r="J296" i="3"/>
  <c r="H296" i="3"/>
  <c r="S295" i="3"/>
  <c r="T295" i="3" s="1"/>
  <c r="Q295" i="3"/>
  <c r="P295" i="3"/>
  <c r="R295" i="3" s="1"/>
  <c r="O295" i="3"/>
  <c r="J295" i="3"/>
  <c r="H295" i="3"/>
  <c r="S294" i="3"/>
  <c r="T294" i="3" s="1"/>
  <c r="R294" i="3"/>
  <c r="Q294" i="3"/>
  <c r="P294" i="3"/>
  <c r="O294" i="3"/>
  <c r="J294" i="3"/>
  <c r="H294" i="3"/>
  <c r="S293" i="3"/>
  <c r="U293" i="3" s="1"/>
  <c r="R293" i="3"/>
  <c r="Q293" i="3"/>
  <c r="P293" i="3"/>
  <c r="O293" i="3"/>
  <c r="J293" i="3"/>
  <c r="H293" i="3"/>
  <c r="S292" i="3"/>
  <c r="Q292" i="3"/>
  <c r="P292" i="3"/>
  <c r="R292" i="3" s="1"/>
  <c r="O292" i="3"/>
  <c r="J292" i="3"/>
  <c r="H292" i="3"/>
  <c r="S291" i="3"/>
  <c r="T291" i="3" s="1"/>
  <c r="Q291" i="3"/>
  <c r="P291" i="3"/>
  <c r="R291" i="3" s="1"/>
  <c r="O291" i="3"/>
  <c r="J291" i="3"/>
  <c r="H291" i="3"/>
  <c r="U290" i="3"/>
  <c r="S290" i="3"/>
  <c r="T290" i="3" s="1"/>
  <c r="Q290" i="3"/>
  <c r="P290" i="3"/>
  <c r="R290" i="3" s="1"/>
  <c r="O290" i="3"/>
  <c r="J290" i="3"/>
  <c r="H290" i="3"/>
  <c r="S289" i="3"/>
  <c r="U289" i="3" s="1"/>
  <c r="Q289" i="3"/>
  <c r="P289" i="3"/>
  <c r="R289" i="3" s="1"/>
  <c r="O289" i="3"/>
  <c r="J289" i="3"/>
  <c r="H289" i="3"/>
  <c r="S288" i="3"/>
  <c r="Q288" i="3"/>
  <c r="P288" i="3"/>
  <c r="R288" i="3" s="1"/>
  <c r="O288" i="3"/>
  <c r="J288" i="3"/>
  <c r="H288" i="3"/>
  <c r="S287" i="3"/>
  <c r="T287" i="3" s="1"/>
  <c r="Q287" i="3"/>
  <c r="P287" i="3"/>
  <c r="R287" i="3" s="1"/>
  <c r="O287" i="3"/>
  <c r="J287" i="3"/>
  <c r="H287" i="3"/>
  <c r="S286" i="3"/>
  <c r="T286" i="3" s="1"/>
  <c r="R286" i="3"/>
  <c r="Q286" i="3"/>
  <c r="P286" i="3"/>
  <c r="O286" i="3"/>
  <c r="J286" i="3"/>
  <c r="H286" i="3"/>
  <c r="S285" i="3"/>
  <c r="U285" i="3" s="1"/>
  <c r="Q285" i="3"/>
  <c r="P285" i="3"/>
  <c r="R285" i="3" s="1"/>
  <c r="O285" i="3"/>
  <c r="J285" i="3"/>
  <c r="H285" i="3"/>
  <c r="S284" i="3"/>
  <c r="Q284" i="3"/>
  <c r="P284" i="3"/>
  <c r="R284" i="3" s="1"/>
  <c r="O284" i="3"/>
  <c r="J284" i="3"/>
  <c r="H284" i="3"/>
  <c r="S283" i="3"/>
  <c r="T283" i="3" s="1"/>
  <c r="Q283" i="3"/>
  <c r="P283" i="3"/>
  <c r="R283" i="3" s="1"/>
  <c r="O283" i="3"/>
  <c r="J283" i="3"/>
  <c r="H283" i="3"/>
  <c r="S282" i="3"/>
  <c r="T282" i="3" s="1"/>
  <c r="R282" i="3"/>
  <c r="Q282" i="3"/>
  <c r="P282" i="3"/>
  <c r="O282" i="3"/>
  <c r="J282" i="3"/>
  <c r="H282" i="3"/>
  <c r="S281" i="3"/>
  <c r="U281" i="3" s="1"/>
  <c r="R281" i="3"/>
  <c r="Q281" i="3"/>
  <c r="P281" i="3"/>
  <c r="O281" i="3"/>
  <c r="J281" i="3"/>
  <c r="H281" i="3"/>
  <c r="S280" i="3"/>
  <c r="U280" i="3" s="1"/>
  <c r="Q280" i="3"/>
  <c r="P280" i="3"/>
  <c r="R280" i="3" s="1"/>
  <c r="O280" i="3"/>
  <c r="J280" i="3"/>
  <c r="H280" i="3"/>
  <c r="S279" i="3"/>
  <c r="T279" i="3" s="1"/>
  <c r="Q279" i="3"/>
  <c r="P279" i="3"/>
  <c r="R279" i="3" s="1"/>
  <c r="O279" i="3"/>
  <c r="J279" i="3"/>
  <c r="H279" i="3"/>
  <c r="U278" i="3"/>
  <c r="S278" i="3"/>
  <c r="T278" i="3" s="1"/>
  <c r="Q278" i="3"/>
  <c r="P278" i="3"/>
  <c r="R278" i="3" s="1"/>
  <c r="O278" i="3"/>
  <c r="J278" i="3"/>
  <c r="H278" i="3"/>
  <c r="S277" i="3"/>
  <c r="U277" i="3" s="1"/>
  <c r="Q277" i="3"/>
  <c r="P277" i="3"/>
  <c r="R277" i="3" s="1"/>
  <c r="O277" i="3"/>
  <c r="J277" i="3"/>
  <c r="H277" i="3"/>
  <c r="S276" i="3"/>
  <c r="U276" i="3" s="1"/>
  <c r="Q276" i="3"/>
  <c r="P276" i="3"/>
  <c r="R276" i="3" s="1"/>
  <c r="O276" i="3"/>
  <c r="J276" i="3"/>
  <c r="H276" i="3"/>
  <c r="S275" i="3"/>
  <c r="T275" i="3" s="1"/>
  <c r="Q275" i="3"/>
  <c r="P275" i="3"/>
  <c r="R275" i="3" s="1"/>
  <c r="O275" i="3"/>
  <c r="J275" i="3"/>
  <c r="H275" i="3"/>
  <c r="S274" i="3"/>
  <c r="T274" i="3" s="1"/>
  <c r="R274" i="3"/>
  <c r="Q274" i="3"/>
  <c r="P274" i="3"/>
  <c r="O274" i="3"/>
  <c r="J274" i="3"/>
  <c r="H274" i="3"/>
  <c r="S273" i="3"/>
  <c r="U273" i="3" s="1"/>
  <c r="R273" i="3"/>
  <c r="Q273" i="3"/>
  <c r="P273" i="3"/>
  <c r="O273" i="3"/>
  <c r="J273" i="3"/>
  <c r="H273" i="3"/>
  <c r="S272" i="3"/>
  <c r="U272" i="3" s="1"/>
  <c r="Q272" i="3"/>
  <c r="P272" i="3"/>
  <c r="R272" i="3" s="1"/>
  <c r="O272" i="3"/>
  <c r="J272" i="3"/>
  <c r="H272" i="3"/>
  <c r="U271" i="3"/>
  <c r="S271" i="3"/>
  <c r="T271" i="3" s="1"/>
  <c r="Q271" i="3"/>
  <c r="P271" i="3"/>
  <c r="R271" i="3" s="1"/>
  <c r="O271" i="3"/>
  <c r="J271" i="3"/>
  <c r="H271" i="3"/>
  <c r="S270" i="3"/>
  <c r="T270" i="3" s="1"/>
  <c r="R270" i="3"/>
  <c r="Q270" i="3"/>
  <c r="P270" i="3"/>
  <c r="O270" i="3"/>
  <c r="J270" i="3"/>
  <c r="H270" i="3"/>
  <c r="S269" i="3"/>
  <c r="U269" i="3" s="1"/>
  <c r="R269" i="3"/>
  <c r="Q269" i="3"/>
  <c r="P269" i="3"/>
  <c r="O269" i="3"/>
  <c r="J269" i="3"/>
  <c r="H269" i="3"/>
  <c r="T268" i="3"/>
  <c r="S268" i="3"/>
  <c r="U268" i="3" s="1"/>
  <c r="Q268" i="3"/>
  <c r="P268" i="3"/>
  <c r="R268" i="3" s="1"/>
  <c r="O268" i="3"/>
  <c r="J268" i="3"/>
  <c r="H268" i="3"/>
  <c r="S267" i="3"/>
  <c r="T267" i="3" s="1"/>
  <c r="Q267" i="3"/>
  <c r="P267" i="3"/>
  <c r="R267" i="3" s="1"/>
  <c r="O267" i="3"/>
  <c r="J267" i="3"/>
  <c r="H267" i="3"/>
  <c r="S266" i="3"/>
  <c r="T266" i="3" s="1"/>
  <c r="Q266" i="3"/>
  <c r="P266" i="3"/>
  <c r="R266" i="3" s="1"/>
  <c r="O266" i="3"/>
  <c r="J266" i="3"/>
  <c r="H266" i="3"/>
  <c r="S265" i="3"/>
  <c r="U265" i="3" s="1"/>
  <c r="R265" i="3"/>
  <c r="Q265" i="3"/>
  <c r="P265" i="3"/>
  <c r="O265" i="3"/>
  <c r="J265" i="3"/>
  <c r="H265" i="3"/>
  <c r="S264" i="3"/>
  <c r="U264" i="3" s="1"/>
  <c r="Q264" i="3"/>
  <c r="P264" i="3"/>
  <c r="R264" i="3" s="1"/>
  <c r="O264" i="3"/>
  <c r="J264" i="3"/>
  <c r="H264" i="3"/>
  <c r="U263" i="3"/>
  <c r="S263" i="3"/>
  <c r="T263" i="3" s="1"/>
  <c r="Q263" i="3"/>
  <c r="P263" i="3"/>
  <c r="R263" i="3" s="1"/>
  <c r="O263" i="3"/>
  <c r="J263" i="3"/>
  <c r="H263" i="3"/>
  <c r="S262" i="3"/>
  <c r="T262" i="3" s="1"/>
  <c r="Q262" i="3"/>
  <c r="P262" i="3"/>
  <c r="R262" i="3" s="1"/>
  <c r="O262" i="3"/>
  <c r="J262" i="3"/>
  <c r="H262" i="3"/>
  <c r="S261" i="3"/>
  <c r="U261" i="3" s="1"/>
  <c r="Q261" i="3"/>
  <c r="P261" i="3"/>
  <c r="R261" i="3" s="1"/>
  <c r="O261" i="3"/>
  <c r="J261" i="3"/>
  <c r="H261" i="3"/>
  <c r="T260" i="3"/>
  <c r="S260" i="3"/>
  <c r="U260" i="3" s="1"/>
  <c r="Q260" i="3"/>
  <c r="P260" i="3"/>
  <c r="R260" i="3" s="1"/>
  <c r="O260" i="3"/>
  <c r="J260" i="3"/>
  <c r="H260" i="3"/>
  <c r="S259" i="3"/>
  <c r="T259" i="3" s="1"/>
  <c r="Q259" i="3"/>
  <c r="P259" i="3"/>
  <c r="R259" i="3" s="1"/>
  <c r="O259" i="3"/>
  <c r="J259" i="3"/>
  <c r="H259" i="3"/>
  <c r="S258" i="3"/>
  <c r="T258" i="3" s="1"/>
  <c r="Q258" i="3"/>
  <c r="P258" i="3"/>
  <c r="R258" i="3" s="1"/>
  <c r="O258" i="3"/>
  <c r="J258" i="3"/>
  <c r="H258" i="3"/>
  <c r="S257" i="3"/>
  <c r="U257" i="3" s="1"/>
  <c r="Q257" i="3"/>
  <c r="P257" i="3"/>
  <c r="R257" i="3" s="1"/>
  <c r="O257" i="3"/>
  <c r="J257" i="3"/>
  <c r="H257" i="3"/>
  <c r="S256" i="3"/>
  <c r="U256" i="3" s="1"/>
  <c r="Q256" i="3"/>
  <c r="P256" i="3"/>
  <c r="R256" i="3" s="1"/>
  <c r="O256" i="3"/>
  <c r="J256" i="3"/>
  <c r="H256" i="3"/>
  <c r="S255" i="3"/>
  <c r="T255" i="3" s="1"/>
  <c r="Q255" i="3"/>
  <c r="P255" i="3"/>
  <c r="R255" i="3" s="1"/>
  <c r="O255" i="3"/>
  <c r="J255" i="3"/>
  <c r="H255" i="3"/>
  <c r="S254" i="3"/>
  <c r="T254" i="3" s="1"/>
  <c r="R254" i="3"/>
  <c r="Q254" i="3"/>
  <c r="P254" i="3"/>
  <c r="O254" i="3"/>
  <c r="J254" i="3"/>
  <c r="H254" i="3"/>
  <c r="S253" i="3"/>
  <c r="U253" i="3" s="1"/>
  <c r="Q253" i="3"/>
  <c r="P253" i="3"/>
  <c r="R253" i="3" s="1"/>
  <c r="O253" i="3"/>
  <c r="J253" i="3"/>
  <c r="H253" i="3"/>
  <c r="S252" i="3"/>
  <c r="U252" i="3" s="1"/>
  <c r="Q252" i="3"/>
  <c r="P252" i="3"/>
  <c r="R252" i="3" s="1"/>
  <c r="O252" i="3"/>
  <c r="J252" i="3"/>
  <c r="H252" i="3"/>
  <c r="U251" i="3"/>
  <c r="S251" i="3"/>
  <c r="T251" i="3" s="1"/>
  <c r="Q251" i="3"/>
  <c r="P251" i="3"/>
  <c r="R251" i="3" s="1"/>
  <c r="O251" i="3"/>
  <c r="J251" i="3"/>
  <c r="H251" i="3"/>
  <c r="U250" i="3"/>
  <c r="S250" i="3"/>
  <c r="T250" i="3" s="1"/>
  <c r="R250" i="3"/>
  <c r="Q250" i="3"/>
  <c r="P250" i="3"/>
  <c r="O250" i="3"/>
  <c r="J250" i="3"/>
  <c r="H250" i="3"/>
  <c r="S249" i="3"/>
  <c r="U249" i="3" s="1"/>
  <c r="R249" i="3"/>
  <c r="Q249" i="3"/>
  <c r="P249" i="3"/>
  <c r="O249" i="3"/>
  <c r="J249" i="3"/>
  <c r="H249" i="3"/>
  <c r="S248" i="3"/>
  <c r="U248" i="3" s="1"/>
  <c r="Q248" i="3"/>
  <c r="P248" i="3"/>
  <c r="R248" i="3" s="1"/>
  <c r="O248" i="3"/>
  <c r="J248" i="3"/>
  <c r="H248" i="3"/>
  <c r="S247" i="3"/>
  <c r="T247" i="3" s="1"/>
  <c r="Q247" i="3"/>
  <c r="P247" i="3"/>
  <c r="R247" i="3" s="1"/>
  <c r="O247" i="3"/>
  <c r="J247" i="3"/>
  <c r="H247" i="3"/>
  <c r="S246" i="3"/>
  <c r="T246" i="3" s="1"/>
  <c r="Q246" i="3"/>
  <c r="P246" i="3"/>
  <c r="R246" i="3" s="1"/>
  <c r="O246" i="3"/>
  <c r="J246" i="3"/>
  <c r="H246" i="3"/>
  <c r="S245" i="3"/>
  <c r="U245" i="3" s="1"/>
  <c r="R245" i="3"/>
  <c r="Q245" i="3"/>
  <c r="P245" i="3"/>
  <c r="O245" i="3"/>
  <c r="J245" i="3"/>
  <c r="H245" i="3"/>
  <c r="S244" i="3"/>
  <c r="U244" i="3" s="1"/>
  <c r="Q244" i="3"/>
  <c r="P244" i="3"/>
  <c r="R244" i="3" s="1"/>
  <c r="O244" i="3"/>
  <c r="J244" i="3"/>
  <c r="H244" i="3"/>
  <c r="S243" i="3"/>
  <c r="T243" i="3" s="1"/>
  <c r="Q243" i="3"/>
  <c r="P243" i="3"/>
  <c r="R243" i="3" s="1"/>
  <c r="O243" i="3"/>
  <c r="J243" i="3"/>
  <c r="H243" i="3"/>
  <c r="S242" i="3"/>
  <c r="T242" i="3" s="1"/>
  <c r="R242" i="3"/>
  <c r="Q242" i="3"/>
  <c r="P242" i="3"/>
  <c r="O242" i="3"/>
  <c r="J242" i="3"/>
  <c r="H242" i="3"/>
  <c r="S241" i="3"/>
  <c r="U241" i="3" s="1"/>
  <c r="Q241" i="3"/>
  <c r="P241" i="3"/>
  <c r="R241" i="3" s="1"/>
  <c r="O241" i="3"/>
  <c r="J241" i="3"/>
  <c r="H241" i="3"/>
  <c r="S240" i="3"/>
  <c r="U240" i="3" s="1"/>
  <c r="Q240" i="3"/>
  <c r="P240" i="3"/>
  <c r="R240" i="3" s="1"/>
  <c r="O240" i="3"/>
  <c r="J240" i="3"/>
  <c r="H240" i="3"/>
  <c r="S239" i="3"/>
  <c r="T239" i="3" s="1"/>
  <c r="Q239" i="3"/>
  <c r="P239" i="3"/>
  <c r="R239" i="3" s="1"/>
  <c r="O239" i="3"/>
  <c r="J239" i="3"/>
  <c r="H239" i="3"/>
  <c r="S238" i="3"/>
  <c r="T238" i="3" s="1"/>
  <c r="Q238" i="3"/>
  <c r="P238" i="3"/>
  <c r="R238" i="3" s="1"/>
  <c r="O238" i="3"/>
  <c r="J238" i="3"/>
  <c r="H238" i="3"/>
  <c r="S237" i="3"/>
  <c r="U237" i="3" s="1"/>
  <c r="R237" i="3"/>
  <c r="Q237" i="3"/>
  <c r="P237" i="3"/>
  <c r="O237" i="3"/>
  <c r="J237" i="3"/>
  <c r="H237" i="3"/>
  <c r="S236" i="3"/>
  <c r="U236" i="3" s="1"/>
  <c r="Q236" i="3"/>
  <c r="P236" i="3"/>
  <c r="R236" i="3" s="1"/>
  <c r="O236" i="3"/>
  <c r="J236" i="3"/>
  <c r="H236" i="3"/>
  <c r="S235" i="3"/>
  <c r="T235" i="3" s="1"/>
  <c r="Q235" i="3"/>
  <c r="P235" i="3"/>
  <c r="R235" i="3" s="1"/>
  <c r="O235" i="3"/>
  <c r="J235" i="3"/>
  <c r="H235" i="3"/>
  <c r="S234" i="3"/>
  <c r="T234" i="3" s="1"/>
  <c r="Q234" i="3"/>
  <c r="P234" i="3"/>
  <c r="R234" i="3" s="1"/>
  <c r="O234" i="3"/>
  <c r="J234" i="3"/>
  <c r="H234" i="3"/>
  <c r="S233" i="3"/>
  <c r="U233" i="3" s="1"/>
  <c r="R233" i="3"/>
  <c r="Q233" i="3"/>
  <c r="P233" i="3"/>
  <c r="O233" i="3"/>
  <c r="J233" i="3"/>
  <c r="H233" i="3"/>
  <c r="S232" i="3"/>
  <c r="U232" i="3" s="1"/>
  <c r="Q232" i="3"/>
  <c r="P232" i="3"/>
  <c r="R232" i="3" s="1"/>
  <c r="O232" i="3"/>
  <c r="J232" i="3"/>
  <c r="H232" i="3"/>
  <c r="U231" i="3"/>
  <c r="S231" i="3"/>
  <c r="T231" i="3" s="1"/>
  <c r="Q231" i="3"/>
  <c r="P231" i="3"/>
  <c r="R231" i="3" s="1"/>
  <c r="O231" i="3"/>
  <c r="J231" i="3"/>
  <c r="H231" i="3"/>
  <c r="S230" i="3"/>
  <c r="T230" i="3" s="1"/>
  <c r="R230" i="3"/>
  <c r="Q230" i="3"/>
  <c r="P230" i="3"/>
  <c r="O230" i="3"/>
  <c r="J230" i="3"/>
  <c r="H230" i="3"/>
  <c r="S229" i="3"/>
  <c r="U229" i="3" s="1"/>
  <c r="Q229" i="3"/>
  <c r="P229" i="3"/>
  <c r="R229" i="3" s="1"/>
  <c r="O229" i="3"/>
  <c r="J229" i="3"/>
  <c r="H229" i="3"/>
  <c r="S228" i="3"/>
  <c r="U228" i="3" s="1"/>
  <c r="Q228" i="3"/>
  <c r="P228" i="3"/>
  <c r="R228" i="3" s="1"/>
  <c r="O228" i="3"/>
  <c r="J228" i="3"/>
  <c r="H228" i="3"/>
  <c r="S227" i="3"/>
  <c r="T227" i="3" s="1"/>
  <c r="Q227" i="3"/>
  <c r="P227" i="3"/>
  <c r="R227" i="3" s="1"/>
  <c r="O227" i="3"/>
  <c r="J227" i="3"/>
  <c r="H227" i="3"/>
  <c r="S226" i="3"/>
  <c r="T226" i="3" s="1"/>
  <c r="R226" i="3"/>
  <c r="Q226" i="3"/>
  <c r="P226" i="3"/>
  <c r="O226" i="3"/>
  <c r="J226" i="3"/>
  <c r="H226" i="3"/>
  <c r="S225" i="3"/>
  <c r="U225" i="3" s="1"/>
  <c r="Q225" i="3"/>
  <c r="P225" i="3"/>
  <c r="R225" i="3" s="1"/>
  <c r="O225" i="3"/>
  <c r="J225" i="3"/>
  <c r="H225" i="3"/>
  <c r="S224" i="3"/>
  <c r="U224" i="3" s="1"/>
  <c r="Q224" i="3"/>
  <c r="P224" i="3"/>
  <c r="R224" i="3" s="1"/>
  <c r="O224" i="3"/>
  <c r="J224" i="3"/>
  <c r="H224" i="3"/>
  <c r="S223" i="3"/>
  <c r="T223" i="3" s="1"/>
  <c r="Q223" i="3"/>
  <c r="P223" i="3"/>
  <c r="R223" i="3" s="1"/>
  <c r="O223" i="3"/>
  <c r="J223" i="3"/>
  <c r="H223" i="3"/>
  <c r="S222" i="3"/>
  <c r="T222" i="3" s="1"/>
  <c r="Q222" i="3"/>
  <c r="P222" i="3"/>
  <c r="R222" i="3" s="1"/>
  <c r="O222" i="3"/>
  <c r="J222" i="3"/>
  <c r="H222" i="3"/>
  <c r="S221" i="3"/>
  <c r="U221" i="3" s="1"/>
  <c r="Q221" i="3"/>
  <c r="P221" i="3"/>
  <c r="R221" i="3" s="1"/>
  <c r="O221" i="3"/>
  <c r="J221" i="3"/>
  <c r="H221" i="3"/>
  <c r="T220" i="3"/>
  <c r="S220" i="3"/>
  <c r="U220" i="3" s="1"/>
  <c r="Q220" i="3"/>
  <c r="P220" i="3"/>
  <c r="R220" i="3" s="1"/>
  <c r="O220" i="3"/>
  <c r="J220" i="3"/>
  <c r="H220" i="3"/>
  <c r="U219" i="3"/>
  <c r="S219" i="3"/>
  <c r="T219" i="3" s="1"/>
  <c r="Q219" i="3"/>
  <c r="P219" i="3"/>
  <c r="R219" i="3" s="1"/>
  <c r="O219" i="3"/>
  <c r="J219" i="3"/>
  <c r="H219" i="3"/>
  <c r="S218" i="3"/>
  <c r="T218" i="3" s="1"/>
  <c r="Q218" i="3"/>
  <c r="P218" i="3"/>
  <c r="R218" i="3" s="1"/>
  <c r="O218" i="3"/>
  <c r="J218" i="3"/>
  <c r="H218" i="3"/>
  <c r="S217" i="3"/>
  <c r="U217" i="3" s="1"/>
  <c r="Q217" i="3"/>
  <c r="P217" i="3"/>
  <c r="R217" i="3" s="1"/>
  <c r="O217" i="3"/>
  <c r="J217" i="3"/>
  <c r="H217" i="3"/>
  <c r="S216" i="3"/>
  <c r="U216" i="3" s="1"/>
  <c r="Q216" i="3"/>
  <c r="P216" i="3"/>
  <c r="R216" i="3" s="1"/>
  <c r="O216" i="3"/>
  <c r="J216" i="3"/>
  <c r="H216" i="3"/>
  <c r="S215" i="3"/>
  <c r="T215" i="3" s="1"/>
  <c r="Q215" i="3"/>
  <c r="P215" i="3"/>
  <c r="R215" i="3" s="1"/>
  <c r="O215" i="3"/>
  <c r="J215" i="3"/>
  <c r="H215" i="3"/>
  <c r="S214" i="3"/>
  <c r="T214" i="3" s="1"/>
  <c r="R214" i="3"/>
  <c r="Q214" i="3"/>
  <c r="P214" i="3"/>
  <c r="O214" i="3"/>
  <c r="J214" i="3"/>
  <c r="H214" i="3"/>
  <c r="S213" i="3"/>
  <c r="Q213" i="3"/>
  <c r="P213" i="3"/>
  <c r="R213" i="3" s="1"/>
  <c r="O213" i="3"/>
  <c r="J213" i="3"/>
  <c r="H213" i="3"/>
  <c r="T212" i="3"/>
  <c r="S212" i="3"/>
  <c r="U212" i="3" s="1"/>
  <c r="Q212" i="3"/>
  <c r="P212" i="3"/>
  <c r="R212" i="3" s="1"/>
  <c r="O212" i="3"/>
  <c r="J212" i="3"/>
  <c r="H212" i="3"/>
  <c r="S211" i="3"/>
  <c r="T211" i="3" s="1"/>
  <c r="Q211" i="3"/>
  <c r="P211" i="3"/>
  <c r="R211" i="3" s="1"/>
  <c r="O211" i="3"/>
  <c r="J211" i="3"/>
  <c r="H211" i="3"/>
  <c r="S210" i="3"/>
  <c r="T210" i="3" s="1"/>
  <c r="Q210" i="3"/>
  <c r="P210" i="3"/>
  <c r="R210" i="3" s="1"/>
  <c r="O210" i="3"/>
  <c r="J210" i="3"/>
  <c r="H210" i="3"/>
  <c r="S209" i="3"/>
  <c r="Q209" i="3"/>
  <c r="P209" i="3"/>
  <c r="R209" i="3" s="1"/>
  <c r="O209" i="3"/>
  <c r="J209" i="3"/>
  <c r="H209" i="3"/>
  <c r="S208" i="3"/>
  <c r="U208" i="3" s="1"/>
  <c r="Q208" i="3"/>
  <c r="P208" i="3"/>
  <c r="R208" i="3" s="1"/>
  <c r="O208" i="3"/>
  <c r="J208" i="3"/>
  <c r="H208" i="3"/>
  <c r="U207" i="3"/>
  <c r="S207" i="3"/>
  <c r="T207" i="3" s="1"/>
  <c r="Q207" i="3"/>
  <c r="P207" i="3"/>
  <c r="R207" i="3" s="1"/>
  <c r="O207" i="3"/>
  <c r="J207" i="3"/>
  <c r="H207" i="3"/>
  <c r="S206" i="3"/>
  <c r="T206" i="3" s="1"/>
  <c r="Q206" i="3"/>
  <c r="P206" i="3"/>
  <c r="R206" i="3" s="1"/>
  <c r="O206" i="3"/>
  <c r="J206" i="3"/>
  <c r="H206" i="3"/>
  <c r="S205" i="3"/>
  <c r="Q205" i="3"/>
  <c r="P205" i="3"/>
  <c r="R205" i="3" s="1"/>
  <c r="O205" i="3"/>
  <c r="J205" i="3"/>
  <c r="H205" i="3"/>
  <c r="S204" i="3"/>
  <c r="U204" i="3" s="1"/>
  <c r="Q204" i="3"/>
  <c r="P204" i="3"/>
  <c r="R204" i="3" s="1"/>
  <c r="O204" i="3"/>
  <c r="J204" i="3"/>
  <c r="H204" i="3"/>
  <c r="U203" i="3"/>
  <c r="S203" i="3"/>
  <c r="T203" i="3" s="1"/>
  <c r="Q203" i="3"/>
  <c r="P203" i="3"/>
  <c r="R203" i="3" s="1"/>
  <c r="O203" i="3"/>
  <c r="J203" i="3"/>
  <c r="H203" i="3"/>
  <c r="S202" i="3"/>
  <c r="T202" i="3" s="1"/>
  <c r="Q202" i="3"/>
  <c r="P202" i="3"/>
  <c r="R202" i="3" s="1"/>
  <c r="O202" i="3"/>
  <c r="J202" i="3"/>
  <c r="H202" i="3"/>
  <c r="S201" i="3"/>
  <c r="Q201" i="3"/>
  <c r="P201" i="3"/>
  <c r="R201" i="3" s="1"/>
  <c r="O201" i="3"/>
  <c r="J201" i="3"/>
  <c r="H201" i="3"/>
  <c r="S200" i="3"/>
  <c r="U200" i="3" s="1"/>
  <c r="Q200" i="3"/>
  <c r="P200" i="3"/>
  <c r="R200" i="3" s="1"/>
  <c r="O200" i="3"/>
  <c r="J200" i="3"/>
  <c r="H200" i="3"/>
  <c r="S199" i="3"/>
  <c r="T199" i="3" s="1"/>
  <c r="Q199" i="3"/>
  <c r="P199" i="3"/>
  <c r="R199" i="3" s="1"/>
  <c r="O199" i="3"/>
  <c r="J199" i="3"/>
  <c r="H199" i="3"/>
  <c r="S198" i="3"/>
  <c r="T198" i="3" s="1"/>
  <c r="R198" i="3"/>
  <c r="Q198" i="3"/>
  <c r="P198" i="3"/>
  <c r="O198" i="3"/>
  <c r="J198" i="3"/>
  <c r="H198" i="3"/>
  <c r="S197" i="3"/>
  <c r="Q197" i="3"/>
  <c r="P197" i="3"/>
  <c r="R197" i="3" s="1"/>
  <c r="O197" i="3"/>
  <c r="J197" i="3"/>
  <c r="H197" i="3"/>
  <c r="S196" i="3"/>
  <c r="U196" i="3" s="1"/>
  <c r="Q196" i="3"/>
  <c r="P196" i="3"/>
  <c r="R196" i="3" s="1"/>
  <c r="O196" i="3"/>
  <c r="J196" i="3"/>
  <c r="H196" i="3"/>
  <c r="S195" i="3"/>
  <c r="T195" i="3" s="1"/>
  <c r="Q195" i="3"/>
  <c r="P195" i="3"/>
  <c r="R195" i="3" s="1"/>
  <c r="O195" i="3"/>
  <c r="J195" i="3"/>
  <c r="H195" i="3"/>
  <c r="S194" i="3"/>
  <c r="T194" i="3" s="1"/>
  <c r="Q194" i="3"/>
  <c r="P194" i="3"/>
  <c r="R194" i="3" s="1"/>
  <c r="O194" i="3"/>
  <c r="J194" i="3"/>
  <c r="H194" i="3"/>
  <c r="S193" i="3"/>
  <c r="Q193" i="3"/>
  <c r="P193" i="3"/>
  <c r="R193" i="3" s="1"/>
  <c r="O193" i="3"/>
  <c r="J193" i="3"/>
  <c r="H193" i="3"/>
  <c r="S192" i="3"/>
  <c r="U192" i="3" s="1"/>
  <c r="Q192" i="3"/>
  <c r="P192" i="3"/>
  <c r="R192" i="3" s="1"/>
  <c r="O192" i="3"/>
  <c r="J192" i="3"/>
  <c r="H192" i="3"/>
  <c r="S191" i="3"/>
  <c r="T191" i="3" s="1"/>
  <c r="Q191" i="3"/>
  <c r="P191" i="3"/>
  <c r="R191" i="3" s="1"/>
  <c r="O191" i="3"/>
  <c r="J191" i="3"/>
  <c r="H191" i="3"/>
  <c r="S190" i="3"/>
  <c r="T190" i="3" s="1"/>
  <c r="Q190" i="3"/>
  <c r="P190" i="3"/>
  <c r="R190" i="3" s="1"/>
  <c r="O190" i="3"/>
  <c r="J190" i="3"/>
  <c r="H190" i="3"/>
  <c r="S189" i="3"/>
  <c r="Q189" i="3"/>
  <c r="P189" i="3"/>
  <c r="R189" i="3" s="1"/>
  <c r="O189" i="3"/>
  <c r="J189" i="3"/>
  <c r="H189" i="3"/>
  <c r="S188" i="3"/>
  <c r="U188" i="3" s="1"/>
  <c r="Q188" i="3"/>
  <c r="P188" i="3"/>
  <c r="R188" i="3" s="1"/>
  <c r="O188" i="3"/>
  <c r="J188" i="3"/>
  <c r="H188" i="3"/>
  <c r="S187" i="3"/>
  <c r="T187" i="3" s="1"/>
  <c r="Q187" i="3"/>
  <c r="P187" i="3"/>
  <c r="R187" i="3" s="1"/>
  <c r="O187" i="3"/>
  <c r="J187" i="3"/>
  <c r="H187" i="3"/>
  <c r="S186" i="3"/>
  <c r="T186" i="3" s="1"/>
  <c r="Q186" i="3"/>
  <c r="P186" i="3"/>
  <c r="R186" i="3" s="1"/>
  <c r="O186" i="3"/>
  <c r="J186" i="3"/>
  <c r="H186" i="3"/>
  <c r="S185" i="3"/>
  <c r="R185" i="3"/>
  <c r="Q185" i="3"/>
  <c r="P185" i="3"/>
  <c r="O185" i="3"/>
  <c r="J185" i="3"/>
  <c r="H185" i="3"/>
  <c r="S184" i="3"/>
  <c r="U184" i="3" s="1"/>
  <c r="Q184" i="3"/>
  <c r="P184" i="3"/>
  <c r="R184" i="3" s="1"/>
  <c r="O184" i="3"/>
  <c r="J184" i="3"/>
  <c r="H184" i="3"/>
  <c r="U183" i="3"/>
  <c r="S183" i="3"/>
  <c r="T183" i="3" s="1"/>
  <c r="Q183" i="3"/>
  <c r="P183" i="3"/>
  <c r="R183" i="3" s="1"/>
  <c r="O183" i="3"/>
  <c r="J183" i="3"/>
  <c r="H183" i="3"/>
  <c r="S182" i="3"/>
  <c r="T182" i="3" s="1"/>
  <c r="Q182" i="3"/>
  <c r="P182" i="3"/>
  <c r="R182" i="3" s="1"/>
  <c r="O182" i="3"/>
  <c r="J182" i="3"/>
  <c r="H182" i="3"/>
  <c r="S181" i="3"/>
  <c r="Q181" i="3"/>
  <c r="P181" i="3"/>
  <c r="R181" i="3" s="1"/>
  <c r="O181" i="3"/>
  <c r="J181" i="3"/>
  <c r="H181" i="3"/>
  <c r="S180" i="3"/>
  <c r="U180" i="3" s="1"/>
  <c r="Q180" i="3"/>
  <c r="P180" i="3"/>
  <c r="R180" i="3" s="1"/>
  <c r="O180" i="3"/>
  <c r="J180" i="3"/>
  <c r="H180" i="3"/>
  <c r="S179" i="3"/>
  <c r="T179" i="3" s="1"/>
  <c r="Q179" i="3"/>
  <c r="P179" i="3"/>
  <c r="R179" i="3" s="1"/>
  <c r="O179" i="3"/>
  <c r="J179" i="3"/>
  <c r="H179" i="3"/>
  <c r="S178" i="3"/>
  <c r="T178" i="3" s="1"/>
  <c r="Q178" i="3"/>
  <c r="P178" i="3"/>
  <c r="R178" i="3" s="1"/>
  <c r="O178" i="3"/>
  <c r="J178" i="3"/>
  <c r="H178" i="3"/>
  <c r="S177" i="3"/>
  <c r="Q177" i="3"/>
  <c r="P177" i="3"/>
  <c r="R177" i="3" s="1"/>
  <c r="O177" i="3"/>
  <c r="J177" i="3"/>
  <c r="H177" i="3"/>
  <c r="S176" i="3"/>
  <c r="U176" i="3" s="1"/>
  <c r="Q176" i="3"/>
  <c r="P176" i="3"/>
  <c r="R176" i="3" s="1"/>
  <c r="O176" i="3"/>
  <c r="J176" i="3"/>
  <c r="H176" i="3"/>
  <c r="S175" i="3"/>
  <c r="T175" i="3" s="1"/>
  <c r="Q175" i="3"/>
  <c r="P175" i="3"/>
  <c r="R175" i="3" s="1"/>
  <c r="O175" i="3"/>
  <c r="J175" i="3"/>
  <c r="H175" i="3"/>
  <c r="S174" i="3"/>
  <c r="T174" i="3" s="1"/>
  <c r="R174" i="3"/>
  <c r="Q174" i="3"/>
  <c r="P174" i="3"/>
  <c r="O174" i="3"/>
  <c r="J174" i="3"/>
  <c r="H174" i="3"/>
  <c r="S173" i="3"/>
  <c r="Q173" i="3"/>
  <c r="P173" i="3"/>
  <c r="R173" i="3" s="1"/>
  <c r="O173" i="3"/>
  <c r="J173" i="3"/>
  <c r="H173" i="3"/>
  <c r="T172" i="3"/>
  <c r="S172" i="3"/>
  <c r="U172" i="3" s="1"/>
  <c r="Q172" i="3"/>
  <c r="P172" i="3"/>
  <c r="R172" i="3" s="1"/>
  <c r="O172" i="3"/>
  <c r="J172" i="3"/>
  <c r="H172" i="3"/>
  <c r="S171" i="3"/>
  <c r="T171" i="3" s="1"/>
  <c r="Q171" i="3"/>
  <c r="P171" i="3"/>
  <c r="R171" i="3" s="1"/>
  <c r="O171" i="3"/>
  <c r="J171" i="3"/>
  <c r="H171" i="3"/>
  <c r="S170" i="3"/>
  <c r="T170" i="3" s="1"/>
  <c r="Q170" i="3"/>
  <c r="P170" i="3"/>
  <c r="R170" i="3" s="1"/>
  <c r="O170" i="3"/>
  <c r="J170" i="3"/>
  <c r="H170" i="3"/>
  <c r="S169" i="3"/>
  <c r="Q169" i="3"/>
  <c r="P169" i="3"/>
  <c r="R169" i="3" s="1"/>
  <c r="O169" i="3"/>
  <c r="J169" i="3"/>
  <c r="H169" i="3"/>
  <c r="S168" i="3"/>
  <c r="U168" i="3" s="1"/>
  <c r="Q168" i="3"/>
  <c r="P168" i="3"/>
  <c r="R168" i="3" s="1"/>
  <c r="O168" i="3"/>
  <c r="J168" i="3"/>
  <c r="H168" i="3"/>
  <c r="S167" i="3"/>
  <c r="T167" i="3" s="1"/>
  <c r="Q167" i="3"/>
  <c r="P167" i="3"/>
  <c r="R167" i="3" s="1"/>
  <c r="O167" i="3"/>
  <c r="J167" i="3"/>
  <c r="H167" i="3"/>
  <c r="S166" i="3"/>
  <c r="T166" i="3" s="1"/>
  <c r="Q166" i="3"/>
  <c r="P166" i="3"/>
  <c r="R166" i="3" s="1"/>
  <c r="O166" i="3"/>
  <c r="J166" i="3"/>
  <c r="H166" i="3"/>
  <c r="S165" i="3"/>
  <c r="R165" i="3"/>
  <c r="Q165" i="3"/>
  <c r="P165" i="3"/>
  <c r="O165" i="3"/>
  <c r="J165" i="3"/>
  <c r="H165" i="3"/>
  <c r="T164" i="3"/>
  <c r="S164" i="3"/>
  <c r="U164" i="3" s="1"/>
  <c r="Q164" i="3"/>
  <c r="P164" i="3"/>
  <c r="R164" i="3" s="1"/>
  <c r="O164" i="3"/>
  <c r="J164" i="3"/>
  <c r="H164" i="3"/>
  <c r="U163" i="3"/>
  <c r="S163" i="3"/>
  <c r="T163" i="3" s="1"/>
  <c r="Q163" i="3"/>
  <c r="P163" i="3"/>
  <c r="R163" i="3" s="1"/>
  <c r="O163" i="3"/>
  <c r="J163" i="3"/>
  <c r="H163" i="3"/>
  <c r="U162" i="3"/>
  <c r="S162" i="3"/>
  <c r="T162" i="3" s="1"/>
  <c r="Q162" i="3"/>
  <c r="P162" i="3"/>
  <c r="R162" i="3" s="1"/>
  <c r="O162" i="3"/>
  <c r="J162" i="3"/>
  <c r="H162" i="3"/>
  <c r="S161" i="3"/>
  <c r="Q161" i="3"/>
  <c r="P161" i="3"/>
  <c r="R161" i="3" s="1"/>
  <c r="O161" i="3"/>
  <c r="J161" i="3"/>
  <c r="H161" i="3"/>
  <c r="S160" i="3"/>
  <c r="U160" i="3" s="1"/>
  <c r="Q160" i="3"/>
  <c r="P160" i="3"/>
  <c r="R160" i="3" s="1"/>
  <c r="O160" i="3"/>
  <c r="J160" i="3"/>
  <c r="H160" i="3"/>
  <c r="S159" i="3"/>
  <c r="T159" i="3" s="1"/>
  <c r="Q159" i="3"/>
  <c r="P159" i="3"/>
  <c r="R159" i="3" s="1"/>
  <c r="O159" i="3"/>
  <c r="J159" i="3"/>
  <c r="H159" i="3"/>
  <c r="S158" i="3"/>
  <c r="T158" i="3" s="1"/>
  <c r="Q158" i="3"/>
  <c r="P158" i="3"/>
  <c r="R158" i="3" s="1"/>
  <c r="O158" i="3"/>
  <c r="J158" i="3"/>
  <c r="H158" i="3"/>
  <c r="S157" i="3"/>
  <c r="Q157" i="3"/>
  <c r="P157" i="3"/>
  <c r="R157" i="3" s="1"/>
  <c r="O157" i="3"/>
  <c r="J157" i="3"/>
  <c r="H157" i="3"/>
  <c r="S156" i="3"/>
  <c r="U156" i="3" s="1"/>
  <c r="Q156" i="3"/>
  <c r="P156" i="3"/>
  <c r="R156" i="3" s="1"/>
  <c r="O156" i="3"/>
  <c r="J156" i="3"/>
  <c r="H156" i="3"/>
  <c r="S155" i="3"/>
  <c r="T155" i="3" s="1"/>
  <c r="Q155" i="3"/>
  <c r="P155" i="3"/>
  <c r="R155" i="3" s="1"/>
  <c r="O155" i="3"/>
  <c r="J155" i="3"/>
  <c r="H155" i="3"/>
  <c r="S154" i="3"/>
  <c r="T154" i="3" s="1"/>
  <c r="Q154" i="3"/>
  <c r="P154" i="3"/>
  <c r="R154" i="3" s="1"/>
  <c r="O154" i="3"/>
  <c r="J154" i="3"/>
  <c r="H154" i="3"/>
  <c r="S153" i="3"/>
  <c r="Q153" i="3"/>
  <c r="P153" i="3"/>
  <c r="R153" i="3" s="1"/>
  <c r="O153" i="3"/>
  <c r="J153" i="3"/>
  <c r="H153" i="3"/>
  <c r="S152" i="3"/>
  <c r="U152" i="3" s="1"/>
  <c r="Q152" i="3"/>
  <c r="P152" i="3"/>
  <c r="R152" i="3" s="1"/>
  <c r="O152" i="3"/>
  <c r="J152" i="3"/>
  <c r="H152" i="3"/>
  <c r="S151" i="3"/>
  <c r="T151" i="3" s="1"/>
  <c r="Q151" i="3"/>
  <c r="P151" i="3"/>
  <c r="R151" i="3" s="1"/>
  <c r="O151" i="3"/>
  <c r="J151" i="3"/>
  <c r="H151" i="3"/>
  <c r="S150" i="3"/>
  <c r="T150" i="3" s="1"/>
  <c r="Q150" i="3"/>
  <c r="P150" i="3"/>
  <c r="R150" i="3" s="1"/>
  <c r="O150" i="3"/>
  <c r="J150" i="3"/>
  <c r="H150" i="3"/>
  <c r="S149" i="3"/>
  <c r="Q149" i="3"/>
  <c r="P149" i="3"/>
  <c r="R149" i="3" s="1"/>
  <c r="O149" i="3"/>
  <c r="J149" i="3"/>
  <c r="H149" i="3"/>
  <c r="S148" i="3"/>
  <c r="U148" i="3" s="1"/>
  <c r="Q148" i="3"/>
  <c r="P148" i="3"/>
  <c r="R148" i="3" s="1"/>
  <c r="O148" i="3"/>
  <c r="J148" i="3"/>
  <c r="H148" i="3"/>
  <c r="S147" i="3"/>
  <c r="T147" i="3" s="1"/>
  <c r="Q147" i="3"/>
  <c r="P147" i="3"/>
  <c r="R147" i="3" s="1"/>
  <c r="O147" i="3"/>
  <c r="J147" i="3"/>
  <c r="H147" i="3"/>
  <c r="S146" i="3"/>
  <c r="T146" i="3" s="1"/>
  <c r="Q146" i="3"/>
  <c r="P146" i="3"/>
  <c r="R146" i="3" s="1"/>
  <c r="O146" i="3"/>
  <c r="J146" i="3"/>
  <c r="H146" i="3"/>
  <c r="S145" i="3"/>
  <c r="Q145" i="3"/>
  <c r="P145" i="3"/>
  <c r="R145" i="3" s="1"/>
  <c r="O145" i="3"/>
  <c r="J145" i="3"/>
  <c r="H145" i="3"/>
  <c r="S144" i="3"/>
  <c r="U144" i="3" s="1"/>
  <c r="Q144" i="3"/>
  <c r="P144" i="3"/>
  <c r="R144" i="3" s="1"/>
  <c r="O144" i="3"/>
  <c r="J144" i="3"/>
  <c r="H144" i="3"/>
  <c r="U143" i="3"/>
  <c r="T143" i="3"/>
  <c r="S143" i="3"/>
  <c r="Q143" i="3"/>
  <c r="P143" i="3"/>
  <c r="R143" i="3" s="1"/>
  <c r="O143" i="3"/>
  <c r="J143" i="3"/>
  <c r="H143" i="3"/>
  <c r="S142" i="3"/>
  <c r="U142" i="3" s="1"/>
  <c r="Q142" i="3"/>
  <c r="P142" i="3"/>
  <c r="R142" i="3" s="1"/>
  <c r="O142" i="3"/>
  <c r="J142" i="3"/>
  <c r="H142" i="3"/>
  <c r="S141" i="3"/>
  <c r="Q141" i="3"/>
  <c r="P141" i="3"/>
  <c r="R141" i="3" s="1"/>
  <c r="O141" i="3"/>
  <c r="J141" i="3"/>
  <c r="H141" i="3"/>
  <c r="U140" i="3"/>
  <c r="T140" i="3"/>
  <c r="S140" i="3"/>
  <c r="Q140" i="3"/>
  <c r="P140" i="3"/>
  <c r="R140" i="3" s="1"/>
  <c r="O140" i="3"/>
  <c r="J140" i="3"/>
  <c r="H140" i="3"/>
  <c r="S139" i="3"/>
  <c r="U139" i="3" s="1"/>
  <c r="Q139" i="3"/>
  <c r="P139" i="3"/>
  <c r="R139" i="3" s="1"/>
  <c r="O139" i="3"/>
  <c r="J139" i="3"/>
  <c r="H139" i="3"/>
  <c r="T138" i="3"/>
  <c r="S138" i="3"/>
  <c r="U138" i="3" s="1"/>
  <c r="Q138" i="3"/>
  <c r="P138" i="3"/>
  <c r="R138" i="3" s="1"/>
  <c r="O138" i="3"/>
  <c r="J138" i="3"/>
  <c r="H138" i="3"/>
  <c r="S137" i="3"/>
  <c r="Q137" i="3"/>
  <c r="P137" i="3"/>
  <c r="R137" i="3" s="1"/>
  <c r="O137" i="3"/>
  <c r="J137" i="3"/>
  <c r="H137" i="3"/>
  <c r="U136" i="3"/>
  <c r="T136" i="3"/>
  <c r="S136" i="3"/>
  <c r="Q136" i="3"/>
  <c r="P136" i="3"/>
  <c r="R136" i="3" s="1"/>
  <c r="O136" i="3"/>
  <c r="J136" i="3"/>
  <c r="H136" i="3"/>
  <c r="U135" i="3"/>
  <c r="T135" i="3"/>
  <c r="S135" i="3"/>
  <c r="Q135" i="3"/>
  <c r="P135" i="3"/>
  <c r="R135" i="3" s="1"/>
  <c r="O135" i="3"/>
  <c r="J135" i="3"/>
  <c r="H135" i="3"/>
  <c r="S134" i="3"/>
  <c r="U134" i="3" s="1"/>
  <c r="Q134" i="3"/>
  <c r="P134" i="3"/>
  <c r="R134" i="3" s="1"/>
  <c r="O134" i="3"/>
  <c r="J134" i="3"/>
  <c r="H134" i="3"/>
  <c r="S133" i="3"/>
  <c r="R133" i="3"/>
  <c r="Q133" i="3"/>
  <c r="P133" i="3"/>
  <c r="O133" i="3"/>
  <c r="J133" i="3"/>
  <c r="H133" i="3"/>
  <c r="S132" i="3"/>
  <c r="U132" i="3" s="1"/>
  <c r="Q132" i="3"/>
  <c r="P132" i="3"/>
  <c r="R132" i="3" s="1"/>
  <c r="O132" i="3"/>
  <c r="J132" i="3"/>
  <c r="H132" i="3"/>
  <c r="S131" i="3"/>
  <c r="U131" i="3" s="1"/>
  <c r="R131" i="3"/>
  <c r="Q131" i="3"/>
  <c r="P131" i="3"/>
  <c r="O131" i="3"/>
  <c r="J131" i="3"/>
  <c r="H131" i="3"/>
  <c r="S130" i="3"/>
  <c r="U130" i="3" s="1"/>
  <c r="Q130" i="3"/>
  <c r="P130" i="3"/>
  <c r="R130" i="3" s="1"/>
  <c r="O130" i="3"/>
  <c r="J130" i="3"/>
  <c r="H130" i="3"/>
  <c r="S129" i="3"/>
  <c r="Q129" i="3"/>
  <c r="P129" i="3"/>
  <c r="R129" i="3" s="1"/>
  <c r="O129" i="3"/>
  <c r="J129" i="3"/>
  <c r="H129" i="3"/>
  <c r="S128" i="3"/>
  <c r="U128" i="3" s="1"/>
  <c r="Q128" i="3"/>
  <c r="P128" i="3"/>
  <c r="R128" i="3" s="1"/>
  <c r="O128" i="3"/>
  <c r="J128" i="3"/>
  <c r="H128" i="3"/>
  <c r="S127" i="3"/>
  <c r="U127" i="3" s="1"/>
  <c r="Q127" i="3"/>
  <c r="P127" i="3"/>
  <c r="R127" i="3" s="1"/>
  <c r="O127" i="3"/>
  <c r="J127" i="3"/>
  <c r="H127" i="3"/>
  <c r="S126" i="3"/>
  <c r="U126" i="3" s="1"/>
  <c r="Q126" i="3"/>
  <c r="P126" i="3"/>
  <c r="R126" i="3" s="1"/>
  <c r="O126" i="3"/>
  <c r="J126" i="3"/>
  <c r="H126" i="3"/>
  <c r="S125" i="3"/>
  <c r="Q125" i="3"/>
  <c r="P125" i="3"/>
  <c r="R125" i="3" s="1"/>
  <c r="O125" i="3"/>
  <c r="J125" i="3"/>
  <c r="H125" i="3"/>
  <c r="U124" i="3"/>
  <c r="S124" i="3"/>
  <c r="T124" i="3" s="1"/>
  <c r="Q124" i="3"/>
  <c r="P124" i="3"/>
  <c r="R124" i="3" s="1"/>
  <c r="O124" i="3"/>
  <c r="J124" i="3"/>
  <c r="H124" i="3"/>
  <c r="S123" i="3"/>
  <c r="U123" i="3" s="1"/>
  <c r="Q123" i="3"/>
  <c r="P123" i="3"/>
  <c r="R123" i="3" s="1"/>
  <c r="O123" i="3"/>
  <c r="J123" i="3"/>
  <c r="H123" i="3"/>
  <c r="S122" i="3"/>
  <c r="U122" i="3" s="1"/>
  <c r="Q122" i="3"/>
  <c r="P122" i="3"/>
  <c r="R122" i="3" s="1"/>
  <c r="O122" i="3"/>
  <c r="J122" i="3"/>
  <c r="H122" i="3"/>
  <c r="S121" i="3"/>
  <c r="Q121" i="3"/>
  <c r="P121" i="3"/>
  <c r="R121" i="3" s="1"/>
  <c r="O121" i="3"/>
  <c r="J121" i="3"/>
  <c r="H121" i="3"/>
  <c r="U120" i="3"/>
  <c r="S120" i="3"/>
  <c r="T120" i="3" s="1"/>
  <c r="Q120" i="3"/>
  <c r="P120" i="3"/>
  <c r="R120" i="3" s="1"/>
  <c r="O120" i="3"/>
  <c r="J120" i="3"/>
  <c r="H120" i="3"/>
  <c r="U119" i="3"/>
  <c r="S119" i="3"/>
  <c r="T119" i="3" s="1"/>
  <c r="Q119" i="3"/>
  <c r="P119" i="3"/>
  <c r="R119" i="3" s="1"/>
  <c r="O119" i="3"/>
  <c r="J119" i="3"/>
  <c r="H119" i="3"/>
  <c r="S118" i="3"/>
  <c r="U118" i="3" s="1"/>
  <c r="Q118" i="3"/>
  <c r="P118" i="3"/>
  <c r="R118" i="3" s="1"/>
  <c r="O118" i="3"/>
  <c r="J118" i="3"/>
  <c r="H118" i="3"/>
  <c r="S117" i="3"/>
  <c r="R117" i="3"/>
  <c r="Q117" i="3"/>
  <c r="P117" i="3"/>
  <c r="O117" i="3"/>
  <c r="J117" i="3"/>
  <c r="H117" i="3"/>
  <c r="S116" i="3"/>
  <c r="U116" i="3" s="1"/>
  <c r="Q116" i="3"/>
  <c r="P116" i="3"/>
  <c r="R116" i="3" s="1"/>
  <c r="O116" i="3"/>
  <c r="J116" i="3"/>
  <c r="H116" i="3"/>
  <c r="S115" i="3"/>
  <c r="U115" i="3" s="1"/>
  <c r="Q115" i="3"/>
  <c r="P115" i="3"/>
  <c r="R115" i="3" s="1"/>
  <c r="O115" i="3"/>
  <c r="J115" i="3"/>
  <c r="H115" i="3"/>
  <c r="S114" i="3"/>
  <c r="U114" i="3" s="1"/>
  <c r="Q114" i="3"/>
  <c r="P114" i="3"/>
  <c r="R114" i="3" s="1"/>
  <c r="O114" i="3"/>
  <c r="J114" i="3"/>
  <c r="H114" i="3"/>
  <c r="S113" i="3"/>
  <c r="Q113" i="3"/>
  <c r="P113" i="3"/>
  <c r="R113" i="3" s="1"/>
  <c r="O113" i="3"/>
  <c r="J113" i="3"/>
  <c r="H113" i="3"/>
  <c r="T112" i="3"/>
  <c r="S112" i="3"/>
  <c r="U112" i="3" s="1"/>
  <c r="Q112" i="3"/>
  <c r="P112" i="3"/>
  <c r="R112" i="3" s="1"/>
  <c r="O112" i="3"/>
  <c r="J112" i="3"/>
  <c r="H112" i="3"/>
  <c r="S111" i="3"/>
  <c r="U111" i="3" s="1"/>
  <c r="Q111" i="3"/>
  <c r="P111" i="3"/>
  <c r="R111" i="3" s="1"/>
  <c r="O111" i="3"/>
  <c r="J111" i="3"/>
  <c r="H111" i="3"/>
  <c r="S110" i="3"/>
  <c r="U110" i="3" s="1"/>
  <c r="Q110" i="3"/>
  <c r="P110" i="3"/>
  <c r="R110" i="3" s="1"/>
  <c r="O110" i="3"/>
  <c r="J110" i="3"/>
  <c r="H110" i="3"/>
  <c r="S109" i="3"/>
  <c r="Q109" i="3"/>
  <c r="P109" i="3"/>
  <c r="R109" i="3" s="1"/>
  <c r="O109" i="3"/>
  <c r="J109" i="3"/>
  <c r="H109" i="3"/>
  <c r="S108" i="3"/>
  <c r="U108" i="3" s="1"/>
  <c r="Q108" i="3"/>
  <c r="P108" i="3"/>
  <c r="R108" i="3" s="1"/>
  <c r="O108" i="3"/>
  <c r="J108" i="3"/>
  <c r="H108" i="3"/>
  <c r="S107" i="3"/>
  <c r="U107" i="3" s="1"/>
  <c r="Q107" i="3"/>
  <c r="P107" i="3"/>
  <c r="R107" i="3" s="1"/>
  <c r="O107" i="3"/>
  <c r="J107" i="3"/>
  <c r="H107" i="3"/>
  <c r="U106" i="3"/>
  <c r="T106" i="3"/>
  <c r="S106" i="3"/>
  <c r="Q106" i="3"/>
  <c r="P106" i="3"/>
  <c r="R106" i="3" s="1"/>
  <c r="O106" i="3"/>
  <c r="J106" i="3"/>
  <c r="H106" i="3"/>
  <c r="S105" i="3"/>
  <c r="Q105" i="3"/>
  <c r="P105" i="3"/>
  <c r="R105" i="3" s="1"/>
  <c r="O105" i="3"/>
  <c r="J105" i="3"/>
  <c r="H105" i="3"/>
  <c r="S104" i="3"/>
  <c r="U104" i="3" s="1"/>
  <c r="Q104" i="3"/>
  <c r="P104" i="3"/>
  <c r="R104" i="3" s="1"/>
  <c r="O104" i="3"/>
  <c r="J104" i="3"/>
  <c r="H104" i="3"/>
  <c r="S103" i="3"/>
  <c r="U103" i="3" s="1"/>
  <c r="Q103" i="3"/>
  <c r="P103" i="3"/>
  <c r="R103" i="3" s="1"/>
  <c r="O103" i="3"/>
  <c r="J103" i="3"/>
  <c r="H103" i="3"/>
  <c r="S102" i="3"/>
  <c r="U102" i="3" s="1"/>
  <c r="Q102" i="3"/>
  <c r="P102" i="3"/>
  <c r="R102" i="3" s="1"/>
  <c r="O102" i="3"/>
  <c r="J102" i="3"/>
  <c r="H102" i="3"/>
  <c r="S101" i="3"/>
  <c r="Q101" i="3"/>
  <c r="P101" i="3"/>
  <c r="R101" i="3" s="1"/>
  <c r="O101" i="3"/>
  <c r="J101" i="3"/>
  <c r="H101" i="3"/>
  <c r="S100" i="3"/>
  <c r="U100" i="3" s="1"/>
  <c r="Q100" i="3"/>
  <c r="P100" i="3"/>
  <c r="R100" i="3" s="1"/>
  <c r="O100" i="3"/>
  <c r="J100" i="3"/>
  <c r="H100" i="3"/>
  <c r="S99" i="3"/>
  <c r="U99" i="3" s="1"/>
  <c r="Q99" i="3"/>
  <c r="P99" i="3"/>
  <c r="R99" i="3" s="1"/>
  <c r="O99" i="3"/>
  <c r="J99" i="3"/>
  <c r="H99" i="3"/>
  <c r="S98" i="3"/>
  <c r="U98" i="3" s="1"/>
  <c r="Q98" i="3"/>
  <c r="P98" i="3"/>
  <c r="R98" i="3" s="1"/>
  <c r="O98" i="3"/>
  <c r="J98" i="3"/>
  <c r="H98" i="3"/>
  <c r="S97" i="3"/>
  <c r="U97" i="3" s="1"/>
  <c r="Q97" i="3"/>
  <c r="P97" i="3"/>
  <c r="R97" i="3" s="1"/>
  <c r="O97" i="3"/>
  <c r="J97" i="3"/>
  <c r="H97" i="3"/>
  <c r="S96" i="3"/>
  <c r="U96" i="3" s="1"/>
  <c r="Q96" i="3"/>
  <c r="P96" i="3"/>
  <c r="R96" i="3" s="1"/>
  <c r="O96" i="3"/>
  <c r="J96" i="3"/>
  <c r="H96" i="3"/>
  <c r="S95" i="3"/>
  <c r="T95" i="3" s="1"/>
  <c r="Q95" i="3"/>
  <c r="P95" i="3"/>
  <c r="R95" i="3" s="1"/>
  <c r="O95" i="3"/>
  <c r="J95" i="3"/>
  <c r="H95" i="3"/>
  <c r="S94" i="3"/>
  <c r="U94" i="3" s="1"/>
  <c r="Q94" i="3"/>
  <c r="P94" i="3"/>
  <c r="R94" i="3" s="1"/>
  <c r="O94" i="3"/>
  <c r="J94" i="3"/>
  <c r="H94" i="3"/>
  <c r="S93" i="3"/>
  <c r="U93" i="3" s="1"/>
  <c r="Q93" i="3"/>
  <c r="P93" i="3"/>
  <c r="R93" i="3" s="1"/>
  <c r="O93" i="3"/>
  <c r="J93" i="3"/>
  <c r="H93" i="3"/>
  <c r="S92" i="3"/>
  <c r="U92" i="3" s="1"/>
  <c r="Q92" i="3"/>
  <c r="P92" i="3"/>
  <c r="R92" i="3" s="1"/>
  <c r="O92" i="3"/>
  <c r="J92" i="3"/>
  <c r="H92" i="3"/>
  <c r="S91" i="3"/>
  <c r="T91" i="3" s="1"/>
  <c r="Q91" i="3"/>
  <c r="P91" i="3"/>
  <c r="R91" i="3" s="1"/>
  <c r="O91" i="3"/>
  <c r="J91" i="3"/>
  <c r="H91" i="3"/>
  <c r="S90" i="3"/>
  <c r="U90" i="3" s="1"/>
  <c r="R90" i="3"/>
  <c r="Q90" i="3"/>
  <c r="P90" i="3"/>
  <c r="O90" i="3"/>
  <c r="J90" i="3"/>
  <c r="H90" i="3"/>
  <c r="S89" i="3"/>
  <c r="U89" i="3" s="1"/>
  <c r="Q89" i="3"/>
  <c r="P89" i="3"/>
  <c r="R89" i="3" s="1"/>
  <c r="O89" i="3"/>
  <c r="J89" i="3"/>
  <c r="H89" i="3"/>
  <c r="S88" i="3"/>
  <c r="U88" i="3" s="1"/>
  <c r="Q88" i="3"/>
  <c r="P88" i="3"/>
  <c r="R88" i="3" s="1"/>
  <c r="O88" i="3"/>
  <c r="J88" i="3"/>
  <c r="H88" i="3"/>
  <c r="S87" i="3"/>
  <c r="U87" i="3" s="1"/>
  <c r="Q87" i="3"/>
  <c r="P87" i="3"/>
  <c r="R87" i="3" s="1"/>
  <c r="O87" i="3"/>
  <c r="J87" i="3"/>
  <c r="H87" i="3"/>
  <c r="U86" i="3"/>
  <c r="T86" i="3"/>
  <c r="S86" i="3"/>
  <c r="Q86" i="3"/>
  <c r="P86" i="3"/>
  <c r="R86" i="3" s="1"/>
  <c r="O86" i="3"/>
  <c r="J86" i="3"/>
  <c r="H86" i="3"/>
  <c r="S85" i="3"/>
  <c r="U85" i="3" s="1"/>
  <c r="R85" i="3"/>
  <c r="Q85" i="3"/>
  <c r="P85" i="3"/>
  <c r="O85" i="3"/>
  <c r="J85" i="3"/>
  <c r="H85" i="3"/>
  <c r="S84" i="3"/>
  <c r="T84" i="3" s="1"/>
  <c r="Q84" i="3"/>
  <c r="P84" i="3"/>
  <c r="R84" i="3" s="1"/>
  <c r="O84" i="3"/>
  <c r="J84" i="3"/>
  <c r="H84" i="3"/>
  <c r="S83" i="3"/>
  <c r="U83" i="3" s="1"/>
  <c r="Q83" i="3"/>
  <c r="P83" i="3"/>
  <c r="R83" i="3" s="1"/>
  <c r="O83" i="3"/>
  <c r="J83" i="3"/>
  <c r="H83" i="3"/>
  <c r="S82" i="3"/>
  <c r="U82" i="3" s="1"/>
  <c r="Q82" i="3"/>
  <c r="P82" i="3"/>
  <c r="R82" i="3" s="1"/>
  <c r="O82" i="3"/>
  <c r="J82" i="3"/>
  <c r="H82" i="3"/>
  <c r="S81" i="3"/>
  <c r="U81" i="3" s="1"/>
  <c r="Q81" i="3"/>
  <c r="P81" i="3"/>
  <c r="R81" i="3" s="1"/>
  <c r="O81" i="3"/>
  <c r="J81" i="3"/>
  <c r="H81" i="3"/>
  <c r="S80" i="3"/>
  <c r="U80" i="3" s="1"/>
  <c r="Q80" i="3"/>
  <c r="P80" i="3"/>
  <c r="R80" i="3" s="1"/>
  <c r="O80" i="3"/>
  <c r="J80" i="3"/>
  <c r="H80" i="3"/>
  <c r="U79" i="3"/>
  <c r="T79" i="3"/>
  <c r="S79" i="3"/>
  <c r="Q79" i="3"/>
  <c r="P79" i="3"/>
  <c r="R79" i="3" s="1"/>
  <c r="O79" i="3"/>
  <c r="J79" i="3"/>
  <c r="H79" i="3"/>
  <c r="S78" i="3"/>
  <c r="T78" i="3" s="1"/>
  <c r="Q78" i="3"/>
  <c r="P78" i="3"/>
  <c r="R78" i="3" s="1"/>
  <c r="O78" i="3"/>
  <c r="J78" i="3"/>
  <c r="H78" i="3"/>
  <c r="U77" i="3"/>
  <c r="S77" i="3"/>
  <c r="T77" i="3" s="1"/>
  <c r="Q77" i="3"/>
  <c r="P77" i="3"/>
  <c r="R77" i="3" s="1"/>
  <c r="O77" i="3"/>
  <c r="J77" i="3"/>
  <c r="H77" i="3"/>
  <c r="S76" i="3"/>
  <c r="U76" i="3" s="1"/>
  <c r="R76" i="3"/>
  <c r="Q76" i="3"/>
  <c r="P76" i="3"/>
  <c r="O76" i="3"/>
  <c r="J76" i="3"/>
  <c r="H76" i="3"/>
  <c r="S75" i="3"/>
  <c r="U75" i="3" s="1"/>
  <c r="Q75" i="3"/>
  <c r="P75" i="3"/>
  <c r="R75" i="3" s="1"/>
  <c r="O75" i="3"/>
  <c r="J75" i="3"/>
  <c r="H75" i="3"/>
  <c r="S74" i="3"/>
  <c r="T74" i="3" s="1"/>
  <c r="Q74" i="3"/>
  <c r="P74" i="3"/>
  <c r="R74" i="3" s="1"/>
  <c r="O74" i="3"/>
  <c r="J74" i="3"/>
  <c r="H74" i="3"/>
  <c r="S73" i="3"/>
  <c r="T73" i="3" s="1"/>
  <c r="R73" i="3"/>
  <c r="Q73" i="3"/>
  <c r="P73" i="3"/>
  <c r="O73" i="3"/>
  <c r="J73" i="3"/>
  <c r="H73" i="3"/>
  <c r="S72" i="3"/>
  <c r="U72" i="3" s="1"/>
  <c r="R72" i="3"/>
  <c r="Q72" i="3"/>
  <c r="P72" i="3"/>
  <c r="O72" i="3"/>
  <c r="J72" i="3"/>
  <c r="H72" i="3"/>
  <c r="S71" i="3"/>
  <c r="U71" i="3" s="1"/>
  <c r="Q71" i="3"/>
  <c r="P71" i="3"/>
  <c r="R71" i="3" s="1"/>
  <c r="O71" i="3"/>
  <c r="J71" i="3"/>
  <c r="H71" i="3"/>
  <c r="U70" i="3"/>
  <c r="S70" i="3"/>
  <c r="T70" i="3" s="1"/>
  <c r="R70" i="3"/>
  <c r="Q70" i="3"/>
  <c r="P70" i="3"/>
  <c r="O70" i="3"/>
  <c r="J70" i="3"/>
  <c r="H70" i="3"/>
  <c r="S69" i="3"/>
  <c r="T69" i="3" s="1"/>
  <c r="R69" i="3"/>
  <c r="Q69" i="3"/>
  <c r="P69" i="3"/>
  <c r="O69" i="3"/>
  <c r="J69" i="3"/>
  <c r="H69" i="3"/>
  <c r="S68" i="3"/>
  <c r="U68" i="3" s="1"/>
  <c r="Q68" i="3"/>
  <c r="P68" i="3"/>
  <c r="R68" i="3" s="1"/>
  <c r="O68" i="3"/>
  <c r="J68" i="3"/>
  <c r="H68" i="3"/>
  <c r="U67" i="3"/>
  <c r="T67" i="3"/>
  <c r="S67" i="3"/>
  <c r="Q67" i="3"/>
  <c r="P67" i="3"/>
  <c r="R67" i="3" s="1"/>
  <c r="O67" i="3"/>
  <c r="J67" i="3"/>
  <c r="H67" i="3"/>
  <c r="S66" i="3"/>
  <c r="T66" i="3" s="1"/>
  <c r="Q66" i="3"/>
  <c r="P66" i="3"/>
  <c r="R66" i="3" s="1"/>
  <c r="O66" i="3"/>
  <c r="J66" i="3"/>
  <c r="H66" i="3"/>
  <c r="U65" i="3"/>
  <c r="S65" i="3"/>
  <c r="T65" i="3" s="1"/>
  <c r="Q65" i="3"/>
  <c r="P65" i="3"/>
  <c r="R65" i="3" s="1"/>
  <c r="O65" i="3"/>
  <c r="J65" i="3"/>
  <c r="H65" i="3"/>
  <c r="S64" i="3"/>
  <c r="U64" i="3" s="1"/>
  <c r="Q64" i="3"/>
  <c r="P64" i="3"/>
  <c r="R64" i="3" s="1"/>
  <c r="O64" i="3"/>
  <c r="J64" i="3"/>
  <c r="H64" i="3"/>
  <c r="S63" i="3"/>
  <c r="U63" i="3" s="1"/>
  <c r="Q63" i="3"/>
  <c r="P63" i="3"/>
  <c r="R63" i="3" s="1"/>
  <c r="O63" i="3"/>
  <c r="J63" i="3"/>
  <c r="H63" i="3"/>
  <c r="S62" i="3"/>
  <c r="T62" i="3" s="1"/>
  <c r="Q62" i="3"/>
  <c r="P62" i="3"/>
  <c r="R62" i="3" s="1"/>
  <c r="O62" i="3"/>
  <c r="J62" i="3"/>
  <c r="H62" i="3"/>
  <c r="S61" i="3"/>
  <c r="T61" i="3" s="1"/>
  <c r="Q61" i="3"/>
  <c r="P61" i="3"/>
  <c r="R61" i="3" s="1"/>
  <c r="O61" i="3"/>
  <c r="J61" i="3"/>
  <c r="H61" i="3"/>
  <c r="S60" i="3"/>
  <c r="U60" i="3" s="1"/>
  <c r="Q60" i="3"/>
  <c r="P60" i="3"/>
  <c r="R60" i="3" s="1"/>
  <c r="O60" i="3"/>
  <c r="J60" i="3"/>
  <c r="H60" i="3"/>
  <c r="S59" i="3"/>
  <c r="U59" i="3" s="1"/>
  <c r="Q59" i="3"/>
  <c r="P59" i="3"/>
  <c r="R59" i="3" s="1"/>
  <c r="O59" i="3"/>
  <c r="J59" i="3"/>
  <c r="H59" i="3"/>
  <c r="S58" i="3"/>
  <c r="T58" i="3" s="1"/>
  <c r="R58" i="3"/>
  <c r="Q58" i="3"/>
  <c r="P58" i="3"/>
  <c r="O58" i="3"/>
  <c r="J58" i="3"/>
  <c r="H58" i="3"/>
  <c r="S57" i="3"/>
  <c r="T57" i="3" s="1"/>
  <c r="Q57" i="3"/>
  <c r="P57" i="3"/>
  <c r="R57" i="3" s="1"/>
  <c r="O57" i="3"/>
  <c r="J57" i="3"/>
  <c r="H57" i="3"/>
  <c r="S56" i="3"/>
  <c r="U56" i="3" s="1"/>
  <c r="R56" i="3"/>
  <c r="Q56" i="3"/>
  <c r="P56" i="3"/>
  <c r="O56" i="3"/>
  <c r="J56" i="3"/>
  <c r="H56" i="3"/>
  <c r="S55" i="3"/>
  <c r="T55" i="3" s="1"/>
  <c r="Q55" i="3"/>
  <c r="P55" i="3"/>
  <c r="R55" i="3" s="1"/>
  <c r="O55" i="3"/>
  <c r="J55" i="3"/>
  <c r="H55" i="3"/>
  <c r="S54" i="3"/>
  <c r="T54" i="3" s="1"/>
  <c r="Q54" i="3"/>
  <c r="P54" i="3"/>
  <c r="R54" i="3" s="1"/>
  <c r="O54" i="3"/>
  <c r="J54" i="3"/>
  <c r="H54" i="3"/>
  <c r="U53" i="3"/>
  <c r="S53" i="3"/>
  <c r="T53" i="3" s="1"/>
  <c r="R53" i="3"/>
  <c r="Q53" i="3"/>
  <c r="P53" i="3"/>
  <c r="O53" i="3"/>
  <c r="J53" i="3"/>
  <c r="H53" i="3"/>
  <c r="S52" i="3"/>
  <c r="U52" i="3" s="1"/>
  <c r="Q52" i="3"/>
  <c r="P52" i="3"/>
  <c r="R52" i="3" s="1"/>
  <c r="O52" i="3"/>
  <c r="J52" i="3"/>
  <c r="H52" i="3"/>
  <c r="U51" i="3"/>
  <c r="S51" i="3"/>
  <c r="T51" i="3" s="1"/>
  <c r="Q51" i="3"/>
  <c r="P51" i="3"/>
  <c r="R51" i="3" s="1"/>
  <c r="O51" i="3"/>
  <c r="J51" i="3"/>
  <c r="H51" i="3"/>
  <c r="U50" i="3"/>
  <c r="S50" i="3"/>
  <c r="T50" i="3" s="1"/>
  <c r="Q50" i="3"/>
  <c r="P50" i="3"/>
  <c r="R50" i="3" s="1"/>
  <c r="O50" i="3"/>
  <c r="J50" i="3"/>
  <c r="H50" i="3"/>
  <c r="S49" i="3"/>
  <c r="T49" i="3" s="1"/>
  <c r="Q49" i="3"/>
  <c r="P49" i="3"/>
  <c r="R49" i="3" s="1"/>
  <c r="O49" i="3"/>
  <c r="J49" i="3"/>
  <c r="H49" i="3"/>
  <c r="S48" i="3"/>
  <c r="U48" i="3" s="1"/>
  <c r="Q48" i="3"/>
  <c r="P48" i="3"/>
  <c r="R48" i="3" s="1"/>
  <c r="O48" i="3"/>
  <c r="J48" i="3"/>
  <c r="H48" i="3"/>
  <c r="U47" i="3"/>
  <c r="T47" i="3"/>
  <c r="S47" i="3"/>
  <c r="Q47" i="3"/>
  <c r="P47" i="3"/>
  <c r="R47" i="3" s="1"/>
  <c r="O47" i="3"/>
  <c r="J47" i="3"/>
  <c r="H47" i="3"/>
  <c r="U46" i="3"/>
  <c r="S46" i="3"/>
  <c r="T46" i="3" s="1"/>
  <c r="Q46" i="3"/>
  <c r="P46" i="3"/>
  <c r="R46" i="3" s="1"/>
  <c r="O46" i="3"/>
  <c r="J46" i="3"/>
  <c r="H46" i="3"/>
  <c r="S45" i="3"/>
  <c r="T45" i="3" s="1"/>
  <c r="Q45" i="3"/>
  <c r="P45" i="3"/>
  <c r="R45" i="3" s="1"/>
  <c r="O45" i="3"/>
  <c r="J45" i="3"/>
  <c r="H45" i="3"/>
  <c r="S44" i="3"/>
  <c r="U44" i="3" s="1"/>
  <c r="R44" i="3"/>
  <c r="Q44" i="3"/>
  <c r="P44" i="3"/>
  <c r="O44" i="3"/>
  <c r="J44" i="3"/>
  <c r="H44" i="3"/>
  <c r="T43" i="3"/>
  <c r="S43" i="3"/>
  <c r="U43" i="3" s="1"/>
  <c r="Q43" i="3"/>
  <c r="P43" i="3"/>
  <c r="R43" i="3" s="1"/>
  <c r="O43" i="3"/>
  <c r="J43" i="3"/>
  <c r="H43" i="3"/>
  <c r="S42" i="3"/>
  <c r="T42" i="3" s="1"/>
  <c r="R42" i="3"/>
  <c r="Q42" i="3"/>
  <c r="P42" i="3"/>
  <c r="O42" i="3"/>
  <c r="J42" i="3"/>
  <c r="H42" i="3"/>
  <c r="S41" i="3"/>
  <c r="T41" i="3" s="1"/>
  <c r="R41" i="3"/>
  <c r="Q41" i="3"/>
  <c r="P41" i="3"/>
  <c r="O41" i="3"/>
  <c r="J41" i="3"/>
  <c r="H41" i="3"/>
  <c r="S40" i="3"/>
  <c r="U40" i="3" s="1"/>
  <c r="Q40" i="3"/>
  <c r="P40" i="3"/>
  <c r="R40" i="3" s="1"/>
  <c r="O40" i="3"/>
  <c r="J40" i="3"/>
  <c r="H40" i="3"/>
  <c r="S39" i="3"/>
  <c r="U39" i="3" s="1"/>
  <c r="Q39" i="3"/>
  <c r="P39" i="3"/>
  <c r="R39" i="3" s="1"/>
  <c r="O39" i="3"/>
  <c r="J39" i="3"/>
  <c r="H39" i="3"/>
  <c r="S38" i="3"/>
  <c r="T38" i="3" s="1"/>
  <c r="R38" i="3"/>
  <c r="Q38" i="3"/>
  <c r="P38" i="3"/>
  <c r="O38" i="3"/>
  <c r="J38" i="3"/>
  <c r="H38" i="3"/>
  <c r="S37" i="3"/>
  <c r="T37" i="3" s="1"/>
  <c r="Q37" i="3"/>
  <c r="P37" i="3"/>
  <c r="R37" i="3" s="1"/>
  <c r="O37" i="3"/>
  <c r="J37" i="3"/>
  <c r="H37" i="3"/>
  <c r="S36" i="3"/>
  <c r="U36" i="3" s="1"/>
  <c r="Q36" i="3"/>
  <c r="P36" i="3"/>
  <c r="R36" i="3" s="1"/>
  <c r="O36" i="3"/>
  <c r="J36" i="3"/>
  <c r="H36" i="3"/>
  <c r="S35" i="3"/>
  <c r="U35" i="3" s="1"/>
  <c r="Q35" i="3"/>
  <c r="P35" i="3"/>
  <c r="R35" i="3" s="1"/>
  <c r="O35" i="3"/>
  <c r="J35" i="3"/>
  <c r="H35" i="3"/>
  <c r="U34" i="3"/>
  <c r="S34" i="3"/>
  <c r="T34" i="3" s="1"/>
  <c r="Q34" i="3"/>
  <c r="P34" i="3"/>
  <c r="R34" i="3" s="1"/>
  <c r="O34" i="3"/>
  <c r="J34" i="3"/>
  <c r="H34" i="3"/>
  <c r="U33" i="3"/>
  <c r="S33" i="3"/>
  <c r="T33" i="3" s="1"/>
  <c r="Q33" i="3"/>
  <c r="P33" i="3"/>
  <c r="R33" i="3" s="1"/>
  <c r="O33" i="3"/>
  <c r="J33" i="3"/>
  <c r="H33" i="3"/>
  <c r="S32" i="3"/>
  <c r="U32" i="3" s="1"/>
  <c r="Q32" i="3"/>
  <c r="P32" i="3"/>
  <c r="R32" i="3" s="1"/>
  <c r="O32" i="3"/>
  <c r="J32" i="3"/>
  <c r="H32" i="3"/>
  <c r="U31" i="3"/>
  <c r="T31" i="3"/>
  <c r="S31" i="3"/>
  <c r="Q31" i="3"/>
  <c r="P31" i="3"/>
  <c r="R31" i="3" s="1"/>
  <c r="O31" i="3"/>
  <c r="J31" i="3"/>
  <c r="H31" i="3"/>
  <c r="S30" i="3"/>
  <c r="T30" i="3" s="1"/>
  <c r="Q30" i="3"/>
  <c r="P30" i="3"/>
  <c r="R30" i="3" s="1"/>
  <c r="O30" i="3"/>
  <c r="J30" i="3"/>
  <c r="H30" i="3"/>
  <c r="U29" i="3"/>
  <c r="S29" i="3"/>
  <c r="T29" i="3" s="1"/>
  <c r="Q29" i="3"/>
  <c r="P29" i="3"/>
  <c r="R29" i="3" s="1"/>
  <c r="O29" i="3"/>
  <c r="J29" i="3"/>
  <c r="H29" i="3"/>
  <c r="S28" i="3"/>
  <c r="U28" i="3" s="1"/>
  <c r="R28" i="3"/>
  <c r="Q28" i="3"/>
  <c r="P28" i="3"/>
  <c r="O28" i="3"/>
  <c r="J28" i="3"/>
  <c r="H28" i="3"/>
  <c r="S27" i="3"/>
  <c r="T27" i="3" s="1"/>
  <c r="Q27" i="3"/>
  <c r="P27" i="3"/>
  <c r="R27" i="3" s="1"/>
  <c r="O27" i="3"/>
  <c r="J27" i="3"/>
  <c r="H27" i="3"/>
  <c r="S26" i="3"/>
  <c r="T26" i="3" s="1"/>
  <c r="Q26" i="3"/>
  <c r="P26" i="3"/>
  <c r="R26" i="3" s="1"/>
  <c r="O26" i="3"/>
  <c r="J26" i="3"/>
  <c r="H26" i="3"/>
  <c r="S25" i="3"/>
  <c r="T25" i="3" s="1"/>
  <c r="R25" i="3"/>
  <c r="Q25" i="3"/>
  <c r="P25" i="3"/>
  <c r="O25" i="3"/>
  <c r="J25" i="3"/>
  <c r="H25" i="3"/>
  <c r="S24" i="3"/>
  <c r="U24" i="3" s="1"/>
  <c r="R24" i="3"/>
  <c r="Q24" i="3"/>
  <c r="P24" i="3"/>
  <c r="O24" i="3"/>
  <c r="J24" i="3"/>
  <c r="H24" i="3"/>
  <c r="S23" i="3"/>
  <c r="U23" i="3" s="1"/>
  <c r="Q23" i="3"/>
  <c r="P23" i="3"/>
  <c r="R23" i="3" s="1"/>
  <c r="O23" i="3"/>
  <c r="J23" i="3"/>
  <c r="H23" i="3"/>
  <c r="U22" i="3"/>
  <c r="S22" i="3"/>
  <c r="T22" i="3" s="1"/>
  <c r="R22" i="3"/>
  <c r="Q22" i="3"/>
  <c r="P22" i="3"/>
  <c r="O22" i="3"/>
  <c r="J22" i="3"/>
  <c r="H22" i="3"/>
  <c r="S21" i="3"/>
  <c r="T21" i="3" s="1"/>
  <c r="R21" i="3"/>
  <c r="Q21" i="3"/>
  <c r="P21" i="3"/>
  <c r="O21" i="3"/>
  <c r="J21" i="3"/>
  <c r="H21" i="3"/>
  <c r="S20" i="3"/>
  <c r="U20" i="3" s="1"/>
  <c r="Q20" i="3"/>
  <c r="P20" i="3"/>
  <c r="R20" i="3" s="1"/>
  <c r="O20" i="3"/>
  <c r="J20" i="3"/>
  <c r="H20" i="3"/>
  <c r="U19" i="3"/>
  <c r="T19" i="3"/>
  <c r="S19" i="3"/>
  <c r="Q19" i="3"/>
  <c r="P19" i="3"/>
  <c r="R19" i="3" s="1"/>
  <c r="O19" i="3"/>
  <c r="J19" i="3"/>
  <c r="H19" i="3"/>
  <c r="S18" i="3"/>
  <c r="T18" i="3" s="1"/>
  <c r="Q18" i="3"/>
  <c r="P18" i="3"/>
  <c r="R18" i="3" s="1"/>
  <c r="O18" i="3"/>
  <c r="J18" i="3"/>
  <c r="H18" i="3"/>
  <c r="U17" i="3"/>
  <c r="S17" i="3"/>
  <c r="T17" i="3" s="1"/>
  <c r="Q17" i="3"/>
  <c r="P17" i="3"/>
  <c r="R17" i="3" s="1"/>
  <c r="O17" i="3"/>
  <c r="J17" i="3"/>
  <c r="H17" i="3"/>
  <c r="S16" i="3"/>
  <c r="U16" i="3" s="1"/>
  <c r="Q16" i="3"/>
  <c r="P16" i="3"/>
  <c r="R16" i="3" s="1"/>
  <c r="O16" i="3"/>
  <c r="J16" i="3"/>
  <c r="H16" i="3"/>
  <c r="S15" i="3"/>
  <c r="U15" i="3" s="1"/>
  <c r="Q15" i="3"/>
  <c r="P15" i="3"/>
  <c r="R15" i="3" s="1"/>
  <c r="O15" i="3"/>
  <c r="J15" i="3"/>
  <c r="H15" i="3"/>
  <c r="S14" i="3"/>
  <c r="T14" i="3" s="1"/>
  <c r="Q14" i="3"/>
  <c r="P14" i="3"/>
  <c r="R14" i="3" s="1"/>
  <c r="O14" i="3"/>
  <c r="J14" i="3"/>
  <c r="H14" i="3"/>
  <c r="S13" i="3"/>
  <c r="T13" i="3" s="1"/>
  <c r="Q13" i="3"/>
  <c r="P13" i="3"/>
  <c r="R13" i="3" s="1"/>
  <c r="O13" i="3"/>
  <c r="J13" i="3"/>
  <c r="H13" i="3"/>
  <c r="S12" i="3"/>
  <c r="U12" i="3" s="1"/>
  <c r="Q12" i="3"/>
  <c r="P12" i="3"/>
  <c r="R12" i="3" s="1"/>
  <c r="O12" i="3"/>
  <c r="J12" i="3"/>
  <c r="H12" i="3"/>
  <c r="S11" i="3"/>
  <c r="U11" i="3" s="1"/>
  <c r="Q11" i="3"/>
  <c r="P11" i="3"/>
  <c r="R11" i="3" s="1"/>
  <c r="O11" i="3"/>
  <c r="J11" i="3"/>
  <c r="H11" i="3"/>
  <c r="S10" i="3"/>
  <c r="T10" i="3" s="1"/>
  <c r="R10" i="3"/>
  <c r="Q10" i="3"/>
  <c r="P10" i="3"/>
  <c r="O10" i="3"/>
  <c r="J10" i="3"/>
  <c r="H10" i="3"/>
  <c r="S9" i="3"/>
  <c r="T9" i="3" s="1"/>
  <c r="Q9" i="3"/>
  <c r="P9" i="3"/>
  <c r="Y8" i="1" s="1"/>
  <c r="O9" i="3"/>
  <c r="J9" i="3"/>
  <c r="H9" i="3"/>
  <c r="S8" i="3"/>
  <c r="U8" i="3" s="1"/>
  <c r="R8" i="3"/>
  <c r="Q8" i="3"/>
  <c r="P8" i="3"/>
  <c r="O8" i="3"/>
  <c r="J8" i="3"/>
  <c r="H8" i="3"/>
  <c r="S7" i="3"/>
  <c r="U7" i="3" s="1"/>
  <c r="Q7" i="3"/>
  <c r="P7" i="3"/>
  <c r="R7" i="3" s="1"/>
  <c r="O7" i="3"/>
  <c r="J7" i="3"/>
  <c r="H7" i="3"/>
  <c r="S6" i="3"/>
  <c r="T6" i="3" s="1"/>
  <c r="Q6" i="3"/>
  <c r="P6" i="3"/>
  <c r="R6" i="3" s="1"/>
  <c r="O6" i="3"/>
  <c r="Q8" i="1" s="1"/>
  <c r="J6" i="3"/>
  <c r="H6" i="3"/>
  <c r="U5" i="3"/>
  <c r="S5" i="3"/>
  <c r="T5" i="3" s="1"/>
  <c r="R5" i="3"/>
  <c r="Q5" i="3"/>
  <c r="P5" i="3"/>
  <c r="O5" i="3"/>
  <c r="J5" i="3"/>
  <c r="H5" i="3"/>
  <c r="N2" i="3"/>
  <c r="T304" i="2"/>
  <c r="S304" i="2"/>
  <c r="U304" i="2" s="1"/>
  <c r="Q304" i="2"/>
  <c r="P304" i="2"/>
  <c r="R304" i="2" s="1"/>
  <c r="J304" i="2"/>
  <c r="H304" i="2"/>
  <c r="S303" i="2"/>
  <c r="U303" i="2" s="1"/>
  <c r="Q303" i="2"/>
  <c r="P303" i="2"/>
  <c r="R303" i="2" s="1"/>
  <c r="J303" i="2"/>
  <c r="H303" i="2"/>
  <c r="S302" i="2"/>
  <c r="U302" i="2" s="1"/>
  <c r="Q302" i="2"/>
  <c r="P302" i="2"/>
  <c r="R302" i="2" s="1"/>
  <c r="J302" i="2"/>
  <c r="H302" i="2"/>
  <c r="T301" i="2"/>
  <c r="S301" i="2"/>
  <c r="U301" i="2" s="1"/>
  <c r="R301" i="2"/>
  <c r="Q301" i="2"/>
  <c r="P301" i="2"/>
  <c r="J301" i="2"/>
  <c r="H301" i="2"/>
  <c r="S300" i="2"/>
  <c r="U300" i="2" s="1"/>
  <c r="Q300" i="2"/>
  <c r="P300" i="2"/>
  <c r="R300" i="2" s="1"/>
  <c r="J300" i="2"/>
  <c r="H300" i="2"/>
  <c r="S299" i="2"/>
  <c r="U299" i="2" s="1"/>
  <c r="Q299" i="2"/>
  <c r="P299" i="2"/>
  <c r="R299" i="2" s="1"/>
  <c r="J299" i="2"/>
  <c r="H299" i="2"/>
  <c r="T298" i="2"/>
  <c r="S298" i="2"/>
  <c r="U298" i="2" s="1"/>
  <c r="Q298" i="2"/>
  <c r="P298" i="2"/>
  <c r="R298" i="2" s="1"/>
  <c r="J298" i="2"/>
  <c r="H298" i="2"/>
  <c r="S297" i="2"/>
  <c r="U297" i="2" s="1"/>
  <c r="Q297" i="2"/>
  <c r="P297" i="2"/>
  <c r="R297" i="2" s="1"/>
  <c r="J297" i="2"/>
  <c r="H297" i="2"/>
  <c r="S296" i="2"/>
  <c r="U296" i="2" s="1"/>
  <c r="Q296" i="2"/>
  <c r="P296" i="2"/>
  <c r="R296" i="2" s="1"/>
  <c r="J296" i="2"/>
  <c r="H296" i="2"/>
  <c r="T295" i="2"/>
  <c r="S295" i="2"/>
  <c r="U295" i="2" s="1"/>
  <c r="R295" i="2"/>
  <c r="Q295" i="2"/>
  <c r="P295" i="2"/>
  <c r="J295" i="2"/>
  <c r="H295" i="2"/>
  <c r="S294" i="2"/>
  <c r="U294" i="2" s="1"/>
  <c r="Q294" i="2"/>
  <c r="P294" i="2"/>
  <c r="R294" i="2" s="1"/>
  <c r="J294" i="2"/>
  <c r="H294" i="2"/>
  <c r="S293" i="2"/>
  <c r="U293" i="2" s="1"/>
  <c r="Q293" i="2"/>
  <c r="P293" i="2"/>
  <c r="R293" i="2" s="1"/>
  <c r="J293" i="2"/>
  <c r="H293" i="2"/>
  <c r="T292" i="2"/>
  <c r="S292" i="2"/>
  <c r="U292" i="2" s="1"/>
  <c r="Q292" i="2"/>
  <c r="P292" i="2"/>
  <c r="R292" i="2" s="1"/>
  <c r="J292" i="2"/>
  <c r="H292" i="2"/>
  <c r="S291" i="2"/>
  <c r="U291" i="2" s="1"/>
  <c r="Q291" i="2"/>
  <c r="P291" i="2"/>
  <c r="R291" i="2" s="1"/>
  <c r="J291" i="2"/>
  <c r="H291" i="2"/>
  <c r="S290" i="2"/>
  <c r="U290" i="2" s="1"/>
  <c r="Q290" i="2"/>
  <c r="P290" i="2"/>
  <c r="R290" i="2" s="1"/>
  <c r="J290" i="2"/>
  <c r="H290" i="2"/>
  <c r="T289" i="2"/>
  <c r="S289" i="2"/>
  <c r="U289" i="2" s="1"/>
  <c r="R289" i="2"/>
  <c r="Q289" i="2"/>
  <c r="P289" i="2"/>
  <c r="J289" i="2"/>
  <c r="H289" i="2"/>
  <c r="S288" i="2"/>
  <c r="U288" i="2" s="1"/>
  <c r="Q288" i="2"/>
  <c r="P288" i="2"/>
  <c r="R288" i="2" s="1"/>
  <c r="J288" i="2"/>
  <c r="H288" i="2"/>
  <c r="S287" i="2"/>
  <c r="U287" i="2" s="1"/>
  <c r="Q287" i="2"/>
  <c r="P287" i="2"/>
  <c r="R287" i="2" s="1"/>
  <c r="J287" i="2"/>
  <c r="H287" i="2"/>
  <c r="T286" i="2"/>
  <c r="S286" i="2"/>
  <c r="U286" i="2" s="1"/>
  <c r="Q286" i="2"/>
  <c r="P286" i="2"/>
  <c r="R286" i="2" s="1"/>
  <c r="J286" i="2"/>
  <c r="H286" i="2"/>
  <c r="S285" i="2"/>
  <c r="U285" i="2" s="1"/>
  <c r="Q285" i="2"/>
  <c r="P285" i="2"/>
  <c r="R285" i="2" s="1"/>
  <c r="J285" i="2"/>
  <c r="H285" i="2"/>
  <c r="S284" i="2"/>
  <c r="U284" i="2" s="1"/>
  <c r="Q284" i="2"/>
  <c r="P284" i="2"/>
  <c r="R284" i="2" s="1"/>
  <c r="J284" i="2"/>
  <c r="H284" i="2"/>
  <c r="T283" i="2"/>
  <c r="S283" i="2"/>
  <c r="U283" i="2" s="1"/>
  <c r="R283" i="2"/>
  <c r="Q283" i="2"/>
  <c r="P283" i="2"/>
  <c r="J283" i="2"/>
  <c r="H283" i="2"/>
  <c r="S282" i="2"/>
  <c r="U282" i="2" s="1"/>
  <c r="Q282" i="2"/>
  <c r="P282" i="2"/>
  <c r="R282" i="2" s="1"/>
  <c r="J282" i="2"/>
  <c r="H282" i="2"/>
  <c r="S281" i="2"/>
  <c r="U281" i="2" s="1"/>
  <c r="Q281" i="2"/>
  <c r="P281" i="2"/>
  <c r="R281" i="2" s="1"/>
  <c r="J281" i="2"/>
  <c r="H281" i="2"/>
  <c r="T280" i="2"/>
  <c r="S280" i="2"/>
  <c r="U280" i="2" s="1"/>
  <c r="Q280" i="2"/>
  <c r="P280" i="2"/>
  <c r="R280" i="2" s="1"/>
  <c r="J280" i="2"/>
  <c r="H280" i="2"/>
  <c r="S279" i="2"/>
  <c r="U279" i="2" s="1"/>
  <c r="Q279" i="2"/>
  <c r="P279" i="2"/>
  <c r="R279" i="2" s="1"/>
  <c r="J279" i="2"/>
  <c r="H279" i="2"/>
  <c r="S278" i="2"/>
  <c r="U278" i="2" s="1"/>
  <c r="Q278" i="2"/>
  <c r="P278" i="2"/>
  <c r="R278" i="2" s="1"/>
  <c r="J278" i="2"/>
  <c r="H278" i="2"/>
  <c r="T277" i="2"/>
  <c r="S277" i="2"/>
  <c r="U277" i="2" s="1"/>
  <c r="R277" i="2"/>
  <c r="Q277" i="2"/>
  <c r="P277" i="2"/>
  <c r="J277" i="2"/>
  <c r="H277" i="2"/>
  <c r="S276" i="2"/>
  <c r="U276" i="2" s="1"/>
  <c r="Q276" i="2"/>
  <c r="P276" i="2"/>
  <c r="R276" i="2" s="1"/>
  <c r="J276" i="2"/>
  <c r="H276" i="2"/>
  <c r="S275" i="2"/>
  <c r="U275" i="2" s="1"/>
  <c r="Q275" i="2"/>
  <c r="P275" i="2"/>
  <c r="R275" i="2" s="1"/>
  <c r="J275" i="2"/>
  <c r="H275" i="2"/>
  <c r="T274" i="2"/>
  <c r="S274" i="2"/>
  <c r="U274" i="2" s="1"/>
  <c r="Q274" i="2"/>
  <c r="P274" i="2"/>
  <c r="R274" i="2" s="1"/>
  <c r="J274" i="2"/>
  <c r="H274" i="2"/>
  <c r="S273" i="2"/>
  <c r="U273" i="2" s="1"/>
  <c r="Q273" i="2"/>
  <c r="P273" i="2"/>
  <c r="R273" i="2" s="1"/>
  <c r="J273" i="2"/>
  <c r="H273" i="2"/>
  <c r="S272" i="2"/>
  <c r="U272" i="2" s="1"/>
  <c r="Q272" i="2"/>
  <c r="P272" i="2"/>
  <c r="R272" i="2" s="1"/>
  <c r="J272" i="2"/>
  <c r="H272" i="2"/>
  <c r="T271" i="2"/>
  <c r="S271" i="2"/>
  <c r="U271" i="2" s="1"/>
  <c r="R271" i="2"/>
  <c r="Q271" i="2"/>
  <c r="P271" i="2"/>
  <c r="J271" i="2"/>
  <c r="H271" i="2"/>
  <c r="S270" i="2"/>
  <c r="U270" i="2" s="1"/>
  <c r="Q270" i="2"/>
  <c r="P270" i="2"/>
  <c r="R270" i="2" s="1"/>
  <c r="J270" i="2"/>
  <c r="H270" i="2"/>
  <c r="S269" i="2"/>
  <c r="U269" i="2" s="1"/>
  <c r="Q269" i="2"/>
  <c r="P269" i="2"/>
  <c r="R269" i="2" s="1"/>
  <c r="J269" i="2"/>
  <c r="H269" i="2"/>
  <c r="T268" i="2"/>
  <c r="S268" i="2"/>
  <c r="U268" i="2" s="1"/>
  <c r="Q268" i="2"/>
  <c r="P268" i="2"/>
  <c r="R268" i="2" s="1"/>
  <c r="J268" i="2"/>
  <c r="H268" i="2"/>
  <c r="S267" i="2"/>
  <c r="U267" i="2" s="1"/>
  <c r="Q267" i="2"/>
  <c r="P267" i="2"/>
  <c r="R267" i="2" s="1"/>
  <c r="J267" i="2"/>
  <c r="H267" i="2"/>
  <c r="S266" i="2"/>
  <c r="U266" i="2" s="1"/>
  <c r="Q266" i="2"/>
  <c r="P266" i="2"/>
  <c r="R266" i="2" s="1"/>
  <c r="J266" i="2"/>
  <c r="H266" i="2"/>
  <c r="T265" i="2"/>
  <c r="S265" i="2"/>
  <c r="U265" i="2" s="1"/>
  <c r="R265" i="2"/>
  <c r="Q265" i="2"/>
  <c r="P265" i="2"/>
  <c r="J265" i="2"/>
  <c r="H265" i="2"/>
  <c r="S264" i="2"/>
  <c r="U264" i="2" s="1"/>
  <c r="Q264" i="2"/>
  <c r="P264" i="2"/>
  <c r="R264" i="2" s="1"/>
  <c r="J264" i="2"/>
  <c r="H264" i="2"/>
  <c r="S263" i="2"/>
  <c r="U263" i="2" s="1"/>
  <c r="Q263" i="2"/>
  <c r="P263" i="2"/>
  <c r="R263" i="2" s="1"/>
  <c r="J263" i="2"/>
  <c r="H263" i="2"/>
  <c r="T262" i="2"/>
  <c r="S262" i="2"/>
  <c r="U262" i="2" s="1"/>
  <c r="Q262" i="2"/>
  <c r="P262" i="2"/>
  <c r="R262" i="2" s="1"/>
  <c r="J262" i="2"/>
  <c r="H262" i="2"/>
  <c r="S261" i="2"/>
  <c r="U261" i="2" s="1"/>
  <c r="Q261" i="2"/>
  <c r="P261" i="2"/>
  <c r="R261" i="2" s="1"/>
  <c r="J261" i="2"/>
  <c r="H261" i="2"/>
  <c r="S260" i="2"/>
  <c r="U260" i="2" s="1"/>
  <c r="Q260" i="2"/>
  <c r="P260" i="2"/>
  <c r="R260" i="2" s="1"/>
  <c r="J260" i="2"/>
  <c r="H260" i="2"/>
  <c r="T259" i="2"/>
  <c r="S259" i="2"/>
  <c r="U259" i="2" s="1"/>
  <c r="R259" i="2"/>
  <c r="Q259" i="2"/>
  <c r="P259" i="2"/>
  <c r="J259" i="2"/>
  <c r="H259" i="2"/>
  <c r="S258" i="2"/>
  <c r="U258" i="2" s="1"/>
  <c r="Q258" i="2"/>
  <c r="P258" i="2"/>
  <c r="R258" i="2" s="1"/>
  <c r="J258" i="2"/>
  <c r="H258" i="2"/>
  <c r="S257" i="2"/>
  <c r="U257" i="2" s="1"/>
  <c r="Q257" i="2"/>
  <c r="P257" i="2"/>
  <c r="R257" i="2" s="1"/>
  <c r="J257" i="2"/>
  <c r="H257" i="2"/>
  <c r="T256" i="2"/>
  <c r="S256" i="2"/>
  <c r="U256" i="2" s="1"/>
  <c r="Q256" i="2"/>
  <c r="P256" i="2"/>
  <c r="R256" i="2" s="1"/>
  <c r="J256" i="2"/>
  <c r="H256" i="2"/>
  <c r="S255" i="2"/>
  <c r="U255" i="2" s="1"/>
  <c r="Q255" i="2"/>
  <c r="P255" i="2"/>
  <c r="R255" i="2" s="1"/>
  <c r="J255" i="2"/>
  <c r="H255" i="2"/>
  <c r="S254" i="2"/>
  <c r="U254" i="2" s="1"/>
  <c r="Q254" i="2"/>
  <c r="P254" i="2"/>
  <c r="R254" i="2" s="1"/>
  <c r="J254" i="2"/>
  <c r="H254" i="2"/>
  <c r="T253" i="2"/>
  <c r="S253" i="2"/>
  <c r="U253" i="2" s="1"/>
  <c r="R253" i="2"/>
  <c r="Q253" i="2"/>
  <c r="P253" i="2"/>
  <c r="J253" i="2"/>
  <c r="H253" i="2"/>
  <c r="S252" i="2"/>
  <c r="U252" i="2" s="1"/>
  <c r="Q252" i="2"/>
  <c r="P252" i="2"/>
  <c r="R252" i="2" s="1"/>
  <c r="J252" i="2"/>
  <c r="H252" i="2"/>
  <c r="S251" i="2"/>
  <c r="U251" i="2" s="1"/>
  <c r="Q251" i="2"/>
  <c r="P251" i="2"/>
  <c r="R251" i="2" s="1"/>
  <c r="J251" i="2"/>
  <c r="H251" i="2"/>
  <c r="T250" i="2"/>
  <c r="S250" i="2"/>
  <c r="U250" i="2" s="1"/>
  <c r="Q250" i="2"/>
  <c r="P250" i="2"/>
  <c r="R250" i="2" s="1"/>
  <c r="J250" i="2"/>
  <c r="H250" i="2"/>
  <c r="S249" i="2"/>
  <c r="U249" i="2" s="1"/>
  <c r="Q249" i="2"/>
  <c r="P249" i="2"/>
  <c r="R249" i="2" s="1"/>
  <c r="J249" i="2"/>
  <c r="H249" i="2"/>
  <c r="S248" i="2"/>
  <c r="U248" i="2" s="1"/>
  <c r="Q248" i="2"/>
  <c r="P248" i="2"/>
  <c r="R248" i="2" s="1"/>
  <c r="J248" i="2"/>
  <c r="H248" i="2"/>
  <c r="T247" i="2"/>
  <c r="S247" i="2"/>
  <c r="U247" i="2" s="1"/>
  <c r="R247" i="2"/>
  <c r="Q247" i="2"/>
  <c r="P247" i="2"/>
  <c r="J247" i="2"/>
  <c r="H247" i="2"/>
  <c r="S246" i="2"/>
  <c r="U246" i="2" s="1"/>
  <c r="Q246" i="2"/>
  <c r="P246" i="2"/>
  <c r="R246" i="2" s="1"/>
  <c r="J246" i="2"/>
  <c r="H246" i="2"/>
  <c r="S245" i="2"/>
  <c r="U245" i="2" s="1"/>
  <c r="Q245" i="2"/>
  <c r="P245" i="2"/>
  <c r="R245" i="2" s="1"/>
  <c r="J245" i="2"/>
  <c r="H245" i="2"/>
  <c r="T244" i="2"/>
  <c r="S244" i="2"/>
  <c r="U244" i="2" s="1"/>
  <c r="Q244" i="2"/>
  <c r="P244" i="2"/>
  <c r="R244" i="2" s="1"/>
  <c r="J244" i="2"/>
  <c r="H244" i="2"/>
  <c r="S243" i="2"/>
  <c r="U243" i="2" s="1"/>
  <c r="Q243" i="2"/>
  <c r="P243" i="2"/>
  <c r="R243" i="2" s="1"/>
  <c r="J243" i="2"/>
  <c r="H243" i="2"/>
  <c r="S242" i="2"/>
  <c r="U242" i="2" s="1"/>
  <c r="Q242" i="2"/>
  <c r="P242" i="2"/>
  <c r="R242" i="2" s="1"/>
  <c r="J242" i="2"/>
  <c r="H242" i="2"/>
  <c r="T241" i="2"/>
  <c r="S241" i="2"/>
  <c r="U241" i="2" s="1"/>
  <c r="R241" i="2"/>
  <c r="Q241" i="2"/>
  <c r="P241" i="2"/>
  <c r="J241" i="2"/>
  <c r="H241" i="2"/>
  <c r="S240" i="2"/>
  <c r="U240" i="2" s="1"/>
  <c r="Q240" i="2"/>
  <c r="P240" i="2"/>
  <c r="R240" i="2" s="1"/>
  <c r="J240" i="2"/>
  <c r="H240" i="2"/>
  <c r="S239" i="2"/>
  <c r="U239" i="2" s="1"/>
  <c r="Q239" i="2"/>
  <c r="P239" i="2"/>
  <c r="R239" i="2" s="1"/>
  <c r="J239" i="2"/>
  <c r="H239" i="2"/>
  <c r="T238" i="2"/>
  <c r="S238" i="2"/>
  <c r="U238" i="2" s="1"/>
  <c r="Q238" i="2"/>
  <c r="P238" i="2"/>
  <c r="R238" i="2" s="1"/>
  <c r="J238" i="2"/>
  <c r="H238" i="2"/>
  <c r="S237" i="2"/>
  <c r="U237" i="2" s="1"/>
  <c r="Q237" i="2"/>
  <c r="P237" i="2"/>
  <c r="R237" i="2" s="1"/>
  <c r="J237" i="2"/>
  <c r="H237" i="2"/>
  <c r="S236" i="2"/>
  <c r="U236" i="2" s="1"/>
  <c r="Q236" i="2"/>
  <c r="P236" i="2"/>
  <c r="R236" i="2" s="1"/>
  <c r="J236" i="2"/>
  <c r="H236" i="2"/>
  <c r="T235" i="2"/>
  <c r="S235" i="2"/>
  <c r="U235" i="2" s="1"/>
  <c r="Q235" i="2"/>
  <c r="P235" i="2"/>
  <c r="R235" i="2" s="1"/>
  <c r="J235" i="2"/>
  <c r="H235" i="2"/>
  <c r="S234" i="2"/>
  <c r="U234" i="2" s="1"/>
  <c r="Q234" i="2"/>
  <c r="P234" i="2"/>
  <c r="R234" i="2" s="1"/>
  <c r="J234" i="2"/>
  <c r="H234" i="2"/>
  <c r="S233" i="2"/>
  <c r="U233" i="2" s="1"/>
  <c r="Q233" i="2"/>
  <c r="P233" i="2"/>
  <c r="R233" i="2" s="1"/>
  <c r="J233" i="2"/>
  <c r="H233" i="2"/>
  <c r="T232" i="2"/>
  <c r="S232" i="2"/>
  <c r="U232" i="2" s="1"/>
  <c r="Q232" i="2"/>
  <c r="P232" i="2"/>
  <c r="R232" i="2" s="1"/>
  <c r="J232" i="2"/>
  <c r="H232" i="2"/>
  <c r="S231" i="2"/>
  <c r="U231" i="2" s="1"/>
  <c r="Q231" i="2"/>
  <c r="P231" i="2"/>
  <c r="R231" i="2" s="1"/>
  <c r="J231" i="2"/>
  <c r="H231" i="2"/>
  <c r="S230" i="2"/>
  <c r="U230" i="2" s="1"/>
  <c r="Q230" i="2"/>
  <c r="P230" i="2"/>
  <c r="R230" i="2" s="1"/>
  <c r="J230" i="2"/>
  <c r="H230" i="2"/>
  <c r="T229" i="2"/>
  <c r="S229" i="2"/>
  <c r="U229" i="2" s="1"/>
  <c r="Q229" i="2"/>
  <c r="P229" i="2"/>
  <c r="R229" i="2" s="1"/>
  <c r="J229" i="2"/>
  <c r="H229" i="2"/>
  <c r="S228" i="2"/>
  <c r="U228" i="2" s="1"/>
  <c r="Q228" i="2"/>
  <c r="P228" i="2"/>
  <c r="R228" i="2" s="1"/>
  <c r="J228" i="2"/>
  <c r="H228" i="2"/>
  <c r="S227" i="2"/>
  <c r="U227" i="2" s="1"/>
  <c r="Q227" i="2"/>
  <c r="P227" i="2"/>
  <c r="R227" i="2" s="1"/>
  <c r="J227" i="2"/>
  <c r="H227" i="2"/>
  <c r="T226" i="2"/>
  <c r="S226" i="2"/>
  <c r="U226" i="2" s="1"/>
  <c r="Q226" i="2"/>
  <c r="P226" i="2"/>
  <c r="R226" i="2" s="1"/>
  <c r="J226" i="2"/>
  <c r="H226" i="2"/>
  <c r="S225" i="2"/>
  <c r="U225" i="2" s="1"/>
  <c r="Q225" i="2"/>
  <c r="P225" i="2"/>
  <c r="R225" i="2" s="1"/>
  <c r="J225" i="2"/>
  <c r="H225" i="2"/>
  <c r="S224" i="2"/>
  <c r="U224" i="2" s="1"/>
  <c r="Q224" i="2"/>
  <c r="P224" i="2"/>
  <c r="R224" i="2" s="1"/>
  <c r="J224" i="2"/>
  <c r="H224" i="2"/>
  <c r="T223" i="2"/>
  <c r="S223" i="2"/>
  <c r="U223" i="2" s="1"/>
  <c r="Q223" i="2"/>
  <c r="P223" i="2"/>
  <c r="R223" i="2" s="1"/>
  <c r="J223" i="2"/>
  <c r="H223" i="2"/>
  <c r="S222" i="2"/>
  <c r="U222" i="2" s="1"/>
  <c r="Q222" i="2"/>
  <c r="P222" i="2"/>
  <c r="R222" i="2" s="1"/>
  <c r="J222" i="2"/>
  <c r="H222" i="2"/>
  <c r="S221" i="2"/>
  <c r="U221" i="2" s="1"/>
  <c r="Q221" i="2"/>
  <c r="P221" i="2"/>
  <c r="R221" i="2" s="1"/>
  <c r="J221" i="2"/>
  <c r="H221" i="2"/>
  <c r="T220" i="2"/>
  <c r="S220" i="2"/>
  <c r="U220" i="2" s="1"/>
  <c r="Q220" i="2"/>
  <c r="P220" i="2"/>
  <c r="R220" i="2" s="1"/>
  <c r="J220" i="2"/>
  <c r="H220" i="2"/>
  <c r="S219" i="2"/>
  <c r="U219" i="2" s="1"/>
  <c r="Q219" i="2"/>
  <c r="P219" i="2"/>
  <c r="R219" i="2" s="1"/>
  <c r="J219" i="2"/>
  <c r="H219" i="2"/>
  <c r="S218" i="2"/>
  <c r="U218" i="2" s="1"/>
  <c r="Q218" i="2"/>
  <c r="P218" i="2"/>
  <c r="R218" i="2" s="1"/>
  <c r="J218" i="2"/>
  <c r="H218" i="2"/>
  <c r="T217" i="2"/>
  <c r="S217" i="2"/>
  <c r="U217" i="2" s="1"/>
  <c r="Q217" i="2"/>
  <c r="P217" i="2"/>
  <c r="R217" i="2" s="1"/>
  <c r="J217" i="2"/>
  <c r="H217" i="2"/>
  <c r="S216" i="2"/>
  <c r="U216" i="2" s="1"/>
  <c r="Q216" i="2"/>
  <c r="P216" i="2"/>
  <c r="R216" i="2" s="1"/>
  <c r="J216" i="2"/>
  <c r="H216" i="2"/>
  <c r="S215" i="2"/>
  <c r="U215" i="2" s="1"/>
  <c r="Q215" i="2"/>
  <c r="P215" i="2"/>
  <c r="R215" i="2" s="1"/>
  <c r="J215" i="2"/>
  <c r="H215" i="2"/>
  <c r="T214" i="2"/>
  <c r="S214" i="2"/>
  <c r="U214" i="2" s="1"/>
  <c r="Q214" i="2"/>
  <c r="P214" i="2"/>
  <c r="R214" i="2" s="1"/>
  <c r="J214" i="2"/>
  <c r="H214" i="2"/>
  <c r="S213" i="2"/>
  <c r="U213" i="2" s="1"/>
  <c r="Q213" i="2"/>
  <c r="P213" i="2"/>
  <c r="R213" i="2" s="1"/>
  <c r="J213" i="2"/>
  <c r="H213" i="2"/>
  <c r="S212" i="2"/>
  <c r="U212" i="2" s="1"/>
  <c r="Q212" i="2"/>
  <c r="P212" i="2"/>
  <c r="R212" i="2" s="1"/>
  <c r="J212" i="2"/>
  <c r="H212" i="2"/>
  <c r="T211" i="2"/>
  <c r="S211" i="2"/>
  <c r="U211" i="2" s="1"/>
  <c r="Q211" i="2"/>
  <c r="P211" i="2"/>
  <c r="R211" i="2" s="1"/>
  <c r="J211" i="2"/>
  <c r="H211" i="2"/>
  <c r="S210" i="2"/>
  <c r="U210" i="2" s="1"/>
  <c r="Q210" i="2"/>
  <c r="P210" i="2"/>
  <c r="R210" i="2" s="1"/>
  <c r="J210" i="2"/>
  <c r="H210" i="2"/>
  <c r="S209" i="2"/>
  <c r="U209" i="2" s="1"/>
  <c r="Q209" i="2"/>
  <c r="P209" i="2"/>
  <c r="R209" i="2" s="1"/>
  <c r="J209" i="2"/>
  <c r="H209" i="2"/>
  <c r="T208" i="2"/>
  <c r="S208" i="2"/>
  <c r="U208" i="2" s="1"/>
  <c r="Q208" i="2"/>
  <c r="P208" i="2"/>
  <c r="R208" i="2" s="1"/>
  <c r="J208" i="2"/>
  <c r="H208" i="2"/>
  <c r="S207" i="2"/>
  <c r="U207" i="2" s="1"/>
  <c r="Q207" i="2"/>
  <c r="P207" i="2"/>
  <c r="R207" i="2" s="1"/>
  <c r="J207" i="2"/>
  <c r="H207" i="2"/>
  <c r="S206" i="2"/>
  <c r="U206" i="2" s="1"/>
  <c r="Q206" i="2"/>
  <c r="P206" i="2"/>
  <c r="R206" i="2" s="1"/>
  <c r="J206" i="2"/>
  <c r="H206" i="2"/>
  <c r="T205" i="2"/>
  <c r="S205" i="2"/>
  <c r="U205" i="2" s="1"/>
  <c r="Q205" i="2"/>
  <c r="P205" i="2"/>
  <c r="R205" i="2" s="1"/>
  <c r="J205" i="2"/>
  <c r="H205" i="2"/>
  <c r="S204" i="2"/>
  <c r="U204" i="2" s="1"/>
  <c r="Q204" i="2"/>
  <c r="P204" i="2"/>
  <c r="R204" i="2" s="1"/>
  <c r="J204" i="2"/>
  <c r="H204" i="2"/>
  <c r="S203" i="2"/>
  <c r="U203" i="2" s="1"/>
  <c r="Q203" i="2"/>
  <c r="P203" i="2"/>
  <c r="R203" i="2" s="1"/>
  <c r="J203" i="2"/>
  <c r="H203" i="2"/>
  <c r="T202" i="2"/>
  <c r="S202" i="2"/>
  <c r="U202" i="2" s="1"/>
  <c r="Q202" i="2"/>
  <c r="P202" i="2"/>
  <c r="R202" i="2" s="1"/>
  <c r="J202" i="2"/>
  <c r="H202" i="2"/>
  <c r="S201" i="2"/>
  <c r="U201" i="2" s="1"/>
  <c r="Q201" i="2"/>
  <c r="P201" i="2"/>
  <c r="R201" i="2" s="1"/>
  <c r="J201" i="2"/>
  <c r="H201" i="2"/>
  <c r="S200" i="2"/>
  <c r="U200" i="2" s="1"/>
  <c r="Q200" i="2"/>
  <c r="P200" i="2"/>
  <c r="R200" i="2" s="1"/>
  <c r="J200" i="2"/>
  <c r="H200" i="2"/>
  <c r="T199" i="2"/>
  <c r="S199" i="2"/>
  <c r="U199" i="2" s="1"/>
  <c r="Q199" i="2"/>
  <c r="P199" i="2"/>
  <c r="R199" i="2" s="1"/>
  <c r="J199" i="2"/>
  <c r="H199" i="2"/>
  <c r="S198" i="2"/>
  <c r="U198" i="2" s="1"/>
  <c r="Q198" i="2"/>
  <c r="P198" i="2"/>
  <c r="R198" i="2" s="1"/>
  <c r="J198" i="2"/>
  <c r="H198" i="2"/>
  <c r="S197" i="2"/>
  <c r="U197" i="2" s="1"/>
  <c r="Q197" i="2"/>
  <c r="P197" i="2"/>
  <c r="R197" i="2" s="1"/>
  <c r="J197" i="2"/>
  <c r="H197" i="2"/>
  <c r="T196" i="2"/>
  <c r="S196" i="2"/>
  <c r="U196" i="2" s="1"/>
  <c r="Q196" i="2"/>
  <c r="P196" i="2"/>
  <c r="R196" i="2" s="1"/>
  <c r="J196" i="2"/>
  <c r="H196" i="2"/>
  <c r="S195" i="2"/>
  <c r="U195" i="2" s="1"/>
  <c r="Q195" i="2"/>
  <c r="P195" i="2"/>
  <c r="R195" i="2" s="1"/>
  <c r="J195" i="2"/>
  <c r="H195" i="2"/>
  <c r="S194" i="2"/>
  <c r="U194" i="2" s="1"/>
  <c r="Q194" i="2"/>
  <c r="P194" i="2"/>
  <c r="R194" i="2" s="1"/>
  <c r="J194" i="2"/>
  <c r="H194" i="2"/>
  <c r="T193" i="2"/>
  <c r="S193" i="2"/>
  <c r="U193" i="2" s="1"/>
  <c r="Q193" i="2"/>
  <c r="P193" i="2"/>
  <c r="R193" i="2" s="1"/>
  <c r="J193" i="2"/>
  <c r="H193" i="2"/>
  <c r="S192" i="2"/>
  <c r="U192" i="2" s="1"/>
  <c r="Q192" i="2"/>
  <c r="P192" i="2"/>
  <c r="R192" i="2" s="1"/>
  <c r="J192" i="2"/>
  <c r="H192" i="2"/>
  <c r="S191" i="2"/>
  <c r="U191" i="2" s="1"/>
  <c r="Q191" i="2"/>
  <c r="P191" i="2"/>
  <c r="R191" i="2" s="1"/>
  <c r="J191" i="2"/>
  <c r="H191" i="2"/>
  <c r="T190" i="2"/>
  <c r="S190" i="2"/>
  <c r="U190" i="2" s="1"/>
  <c r="Q190" i="2"/>
  <c r="P190" i="2"/>
  <c r="R190" i="2" s="1"/>
  <c r="J190" i="2"/>
  <c r="H190" i="2"/>
  <c r="S189" i="2"/>
  <c r="U189" i="2" s="1"/>
  <c r="Q189" i="2"/>
  <c r="P189" i="2"/>
  <c r="R189" i="2" s="1"/>
  <c r="J189" i="2"/>
  <c r="H189" i="2"/>
  <c r="S188" i="2"/>
  <c r="U188" i="2" s="1"/>
  <c r="Q188" i="2"/>
  <c r="P188" i="2"/>
  <c r="R188" i="2" s="1"/>
  <c r="J188" i="2"/>
  <c r="H188" i="2"/>
  <c r="T187" i="2"/>
  <c r="S187" i="2"/>
  <c r="U187" i="2" s="1"/>
  <c r="Q187" i="2"/>
  <c r="P187" i="2"/>
  <c r="R187" i="2" s="1"/>
  <c r="J187" i="2"/>
  <c r="H187" i="2"/>
  <c r="S186" i="2"/>
  <c r="U186" i="2" s="1"/>
  <c r="Q186" i="2"/>
  <c r="P186" i="2"/>
  <c r="R186" i="2" s="1"/>
  <c r="J186" i="2"/>
  <c r="H186" i="2"/>
  <c r="S185" i="2"/>
  <c r="U185" i="2" s="1"/>
  <c r="Q185" i="2"/>
  <c r="P185" i="2"/>
  <c r="R185" i="2" s="1"/>
  <c r="J185" i="2"/>
  <c r="H185" i="2"/>
  <c r="T184" i="2"/>
  <c r="S184" i="2"/>
  <c r="U184" i="2" s="1"/>
  <c r="Q184" i="2"/>
  <c r="P184" i="2"/>
  <c r="R184" i="2" s="1"/>
  <c r="J184" i="2"/>
  <c r="H184" i="2"/>
  <c r="S183" i="2"/>
  <c r="U183" i="2" s="1"/>
  <c r="Q183" i="2"/>
  <c r="P183" i="2"/>
  <c r="R183" i="2" s="1"/>
  <c r="J183" i="2"/>
  <c r="H183" i="2"/>
  <c r="S182" i="2"/>
  <c r="U182" i="2" s="1"/>
  <c r="Q182" i="2"/>
  <c r="P182" i="2"/>
  <c r="R182" i="2" s="1"/>
  <c r="J182" i="2"/>
  <c r="H182" i="2"/>
  <c r="T181" i="2"/>
  <c r="S181" i="2"/>
  <c r="U181" i="2" s="1"/>
  <c r="Q181" i="2"/>
  <c r="P181" i="2"/>
  <c r="R181" i="2" s="1"/>
  <c r="J181" i="2"/>
  <c r="H181" i="2"/>
  <c r="S180" i="2"/>
  <c r="U180" i="2" s="1"/>
  <c r="Q180" i="2"/>
  <c r="P180" i="2"/>
  <c r="R180" i="2" s="1"/>
  <c r="J180" i="2"/>
  <c r="H180" i="2"/>
  <c r="S179" i="2"/>
  <c r="U179" i="2" s="1"/>
  <c r="Q179" i="2"/>
  <c r="P179" i="2"/>
  <c r="R179" i="2" s="1"/>
  <c r="J179" i="2"/>
  <c r="H179" i="2"/>
  <c r="T178" i="2"/>
  <c r="S178" i="2"/>
  <c r="U178" i="2" s="1"/>
  <c r="Q178" i="2"/>
  <c r="P178" i="2"/>
  <c r="R178" i="2" s="1"/>
  <c r="J178" i="2"/>
  <c r="H178" i="2"/>
  <c r="S177" i="2"/>
  <c r="U177" i="2" s="1"/>
  <c r="Q177" i="2"/>
  <c r="P177" i="2"/>
  <c r="R177" i="2" s="1"/>
  <c r="J177" i="2"/>
  <c r="H177" i="2"/>
  <c r="S176" i="2"/>
  <c r="U176" i="2" s="1"/>
  <c r="Q176" i="2"/>
  <c r="P176" i="2"/>
  <c r="R176" i="2" s="1"/>
  <c r="J176" i="2"/>
  <c r="H176" i="2"/>
  <c r="T175" i="2"/>
  <c r="S175" i="2"/>
  <c r="U175" i="2" s="1"/>
  <c r="Q175" i="2"/>
  <c r="P175" i="2"/>
  <c r="R175" i="2" s="1"/>
  <c r="J175" i="2"/>
  <c r="H175" i="2"/>
  <c r="S174" i="2"/>
  <c r="U174" i="2" s="1"/>
  <c r="Q174" i="2"/>
  <c r="P174" i="2"/>
  <c r="R174" i="2" s="1"/>
  <c r="J174" i="2"/>
  <c r="H174" i="2"/>
  <c r="S173" i="2"/>
  <c r="U173" i="2" s="1"/>
  <c r="Q173" i="2"/>
  <c r="P173" i="2"/>
  <c r="R173" i="2" s="1"/>
  <c r="J173" i="2"/>
  <c r="H173" i="2"/>
  <c r="T172" i="2"/>
  <c r="S172" i="2"/>
  <c r="U172" i="2" s="1"/>
  <c r="Q172" i="2"/>
  <c r="P172" i="2"/>
  <c r="R172" i="2" s="1"/>
  <c r="J172" i="2"/>
  <c r="H172" i="2"/>
  <c r="S171" i="2"/>
  <c r="U171" i="2" s="1"/>
  <c r="Q171" i="2"/>
  <c r="P171" i="2"/>
  <c r="R171" i="2" s="1"/>
  <c r="J171" i="2"/>
  <c r="H171" i="2"/>
  <c r="S170" i="2"/>
  <c r="U170" i="2" s="1"/>
  <c r="Q170" i="2"/>
  <c r="P170" i="2"/>
  <c r="R170" i="2" s="1"/>
  <c r="J170" i="2"/>
  <c r="H170" i="2"/>
  <c r="T169" i="2"/>
  <c r="S169" i="2"/>
  <c r="U169" i="2" s="1"/>
  <c r="Q169" i="2"/>
  <c r="P169" i="2"/>
  <c r="R169" i="2" s="1"/>
  <c r="J169" i="2"/>
  <c r="H169" i="2"/>
  <c r="S168" i="2"/>
  <c r="U168" i="2" s="1"/>
  <c r="Q168" i="2"/>
  <c r="P168" i="2"/>
  <c r="R168" i="2" s="1"/>
  <c r="J168" i="2"/>
  <c r="H168" i="2"/>
  <c r="S167" i="2"/>
  <c r="U167" i="2" s="1"/>
  <c r="Q167" i="2"/>
  <c r="P167" i="2"/>
  <c r="R167" i="2" s="1"/>
  <c r="J167" i="2"/>
  <c r="H167" i="2"/>
  <c r="T166" i="2"/>
  <c r="S166" i="2"/>
  <c r="U166" i="2" s="1"/>
  <c r="Q166" i="2"/>
  <c r="P166" i="2"/>
  <c r="R166" i="2" s="1"/>
  <c r="J166" i="2"/>
  <c r="H166" i="2"/>
  <c r="S165" i="2"/>
  <c r="U165" i="2" s="1"/>
  <c r="Q165" i="2"/>
  <c r="P165" i="2"/>
  <c r="R165" i="2" s="1"/>
  <c r="J165" i="2"/>
  <c r="H165" i="2"/>
  <c r="S164" i="2"/>
  <c r="U164" i="2" s="1"/>
  <c r="Q164" i="2"/>
  <c r="P164" i="2"/>
  <c r="R164" i="2" s="1"/>
  <c r="J164" i="2"/>
  <c r="H164" i="2"/>
  <c r="T163" i="2"/>
  <c r="S163" i="2"/>
  <c r="U163" i="2" s="1"/>
  <c r="Q163" i="2"/>
  <c r="P163" i="2"/>
  <c r="R163" i="2" s="1"/>
  <c r="J163" i="2"/>
  <c r="H163" i="2"/>
  <c r="S162" i="2"/>
  <c r="U162" i="2" s="1"/>
  <c r="Q162" i="2"/>
  <c r="P162" i="2"/>
  <c r="R162" i="2" s="1"/>
  <c r="J162" i="2"/>
  <c r="H162" i="2"/>
  <c r="S161" i="2"/>
  <c r="U161" i="2" s="1"/>
  <c r="Q161" i="2"/>
  <c r="P161" i="2"/>
  <c r="R161" i="2" s="1"/>
  <c r="J161" i="2"/>
  <c r="H161" i="2"/>
  <c r="T160" i="2"/>
  <c r="S160" i="2"/>
  <c r="U160" i="2" s="1"/>
  <c r="Q160" i="2"/>
  <c r="P160" i="2"/>
  <c r="R160" i="2" s="1"/>
  <c r="J160" i="2"/>
  <c r="H160" i="2"/>
  <c r="S159" i="2"/>
  <c r="U159" i="2" s="1"/>
  <c r="Q159" i="2"/>
  <c r="P159" i="2"/>
  <c r="R159" i="2" s="1"/>
  <c r="J159" i="2"/>
  <c r="H159" i="2"/>
  <c r="S158" i="2"/>
  <c r="U158" i="2" s="1"/>
  <c r="Q158" i="2"/>
  <c r="P158" i="2"/>
  <c r="R158" i="2" s="1"/>
  <c r="J158" i="2"/>
  <c r="H158" i="2"/>
  <c r="T157" i="2"/>
  <c r="S157" i="2"/>
  <c r="U157" i="2" s="1"/>
  <c r="Q157" i="2"/>
  <c r="P157" i="2"/>
  <c r="R157" i="2" s="1"/>
  <c r="J157" i="2"/>
  <c r="H157" i="2"/>
  <c r="S156" i="2"/>
  <c r="U156" i="2" s="1"/>
  <c r="Q156" i="2"/>
  <c r="P156" i="2"/>
  <c r="R156" i="2" s="1"/>
  <c r="J156" i="2"/>
  <c r="H156" i="2"/>
  <c r="S155" i="2"/>
  <c r="U155" i="2" s="1"/>
  <c r="Q155" i="2"/>
  <c r="P155" i="2"/>
  <c r="R155" i="2" s="1"/>
  <c r="J155" i="2"/>
  <c r="H155" i="2"/>
  <c r="T154" i="2"/>
  <c r="S154" i="2"/>
  <c r="U154" i="2" s="1"/>
  <c r="Q154" i="2"/>
  <c r="P154" i="2"/>
  <c r="R154" i="2" s="1"/>
  <c r="J154" i="2"/>
  <c r="H154" i="2"/>
  <c r="S153" i="2"/>
  <c r="U153" i="2" s="1"/>
  <c r="Q153" i="2"/>
  <c r="P153" i="2"/>
  <c r="R153" i="2" s="1"/>
  <c r="J153" i="2"/>
  <c r="H153" i="2"/>
  <c r="S152" i="2"/>
  <c r="U152" i="2" s="1"/>
  <c r="Q152" i="2"/>
  <c r="P152" i="2"/>
  <c r="R152" i="2" s="1"/>
  <c r="J152" i="2"/>
  <c r="H152" i="2"/>
  <c r="T151" i="2"/>
  <c r="S151" i="2"/>
  <c r="U151" i="2" s="1"/>
  <c r="Q151" i="2"/>
  <c r="P151" i="2"/>
  <c r="R151" i="2" s="1"/>
  <c r="J151" i="2"/>
  <c r="H151" i="2"/>
  <c r="S150" i="2"/>
  <c r="U150" i="2" s="1"/>
  <c r="Q150" i="2"/>
  <c r="P150" i="2"/>
  <c r="R150" i="2" s="1"/>
  <c r="J150" i="2"/>
  <c r="H150" i="2"/>
  <c r="S149" i="2"/>
  <c r="U149" i="2" s="1"/>
  <c r="Q149" i="2"/>
  <c r="P149" i="2"/>
  <c r="R149" i="2" s="1"/>
  <c r="J149" i="2"/>
  <c r="H149" i="2"/>
  <c r="T148" i="2"/>
  <c r="S148" i="2"/>
  <c r="U148" i="2" s="1"/>
  <c r="Q148" i="2"/>
  <c r="P148" i="2"/>
  <c r="R148" i="2" s="1"/>
  <c r="J148" i="2"/>
  <c r="H148" i="2"/>
  <c r="S147" i="2"/>
  <c r="U147" i="2" s="1"/>
  <c r="Q147" i="2"/>
  <c r="P147" i="2"/>
  <c r="R147" i="2" s="1"/>
  <c r="J147" i="2"/>
  <c r="H147" i="2"/>
  <c r="S146" i="2"/>
  <c r="U146" i="2" s="1"/>
  <c r="Q146" i="2"/>
  <c r="P146" i="2"/>
  <c r="R146" i="2" s="1"/>
  <c r="J146" i="2"/>
  <c r="H146" i="2"/>
  <c r="T145" i="2"/>
  <c r="S145" i="2"/>
  <c r="U145" i="2" s="1"/>
  <c r="Q145" i="2"/>
  <c r="P145" i="2"/>
  <c r="R145" i="2" s="1"/>
  <c r="J145" i="2"/>
  <c r="H145" i="2"/>
  <c r="S144" i="2"/>
  <c r="U144" i="2" s="1"/>
  <c r="Q144" i="2"/>
  <c r="P144" i="2"/>
  <c r="R144" i="2" s="1"/>
  <c r="J144" i="2"/>
  <c r="H144" i="2"/>
  <c r="S143" i="2"/>
  <c r="U143" i="2" s="1"/>
  <c r="Q143" i="2"/>
  <c r="P143" i="2"/>
  <c r="R143" i="2" s="1"/>
  <c r="J143" i="2"/>
  <c r="H143" i="2"/>
  <c r="T142" i="2"/>
  <c r="S142" i="2"/>
  <c r="U142" i="2" s="1"/>
  <c r="Q142" i="2"/>
  <c r="P142" i="2"/>
  <c r="R142" i="2" s="1"/>
  <c r="J142" i="2"/>
  <c r="H142" i="2"/>
  <c r="S141" i="2"/>
  <c r="U141" i="2" s="1"/>
  <c r="Q141" i="2"/>
  <c r="P141" i="2"/>
  <c r="R141" i="2" s="1"/>
  <c r="J141" i="2"/>
  <c r="H141" i="2"/>
  <c r="S140" i="2"/>
  <c r="U140" i="2" s="1"/>
  <c r="Q140" i="2"/>
  <c r="P140" i="2"/>
  <c r="R140" i="2" s="1"/>
  <c r="J140" i="2"/>
  <c r="H140" i="2"/>
  <c r="T139" i="2"/>
  <c r="S139" i="2"/>
  <c r="U139" i="2" s="1"/>
  <c r="Q139" i="2"/>
  <c r="P139" i="2"/>
  <c r="R139" i="2" s="1"/>
  <c r="J139" i="2"/>
  <c r="H139" i="2"/>
  <c r="S138" i="2"/>
  <c r="U138" i="2" s="1"/>
  <c r="Q138" i="2"/>
  <c r="P138" i="2"/>
  <c r="R138" i="2" s="1"/>
  <c r="J138" i="2"/>
  <c r="H138" i="2"/>
  <c r="S137" i="2"/>
  <c r="U137" i="2" s="1"/>
  <c r="Q137" i="2"/>
  <c r="P137" i="2"/>
  <c r="R137" i="2" s="1"/>
  <c r="J137" i="2"/>
  <c r="H137" i="2"/>
  <c r="T136" i="2"/>
  <c r="S136" i="2"/>
  <c r="U136" i="2" s="1"/>
  <c r="Q136" i="2"/>
  <c r="P136" i="2"/>
  <c r="R136" i="2" s="1"/>
  <c r="J136" i="2"/>
  <c r="H136" i="2"/>
  <c r="S135" i="2"/>
  <c r="U135" i="2" s="1"/>
  <c r="Q135" i="2"/>
  <c r="P135" i="2"/>
  <c r="R135" i="2" s="1"/>
  <c r="J135" i="2"/>
  <c r="H135" i="2"/>
  <c r="S134" i="2"/>
  <c r="U134" i="2" s="1"/>
  <c r="Q134" i="2"/>
  <c r="P134" i="2"/>
  <c r="R134" i="2" s="1"/>
  <c r="J134" i="2"/>
  <c r="H134" i="2"/>
  <c r="T133" i="2"/>
  <c r="S133" i="2"/>
  <c r="U133" i="2" s="1"/>
  <c r="Q133" i="2"/>
  <c r="P133" i="2"/>
  <c r="R133" i="2" s="1"/>
  <c r="J133" i="2"/>
  <c r="H133" i="2"/>
  <c r="S132" i="2"/>
  <c r="U132" i="2" s="1"/>
  <c r="Q132" i="2"/>
  <c r="P132" i="2"/>
  <c r="R132" i="2" s="1"/>
  <c r="J132" i="2"/>
  <c r="H132" i="2"/>
  <c r="S131" i="2"/>
  <c r="U131" i="2" s="1"/>
  <c r="Q131" i="2"/>
  <c r="P131" i="2"/>
  <c r="R131" i="2" s="1"/>
  <c r="J131" i="2"/>
  <c r="H131" i="2"/>
  <c r="T130" i="2"/>
  <c r="S130" i="2"/>
  <c r="U130" i="2" s="1"/>
  <c r="Q130" i="2"/>
  <c r="P130" i="2"/>
  <c r="R130" i="2" s="1"/>
  <c r="J130" i="2"/>
  <c r="H130" i="2"/>
  <c r="S129" i="2"/>
  <c r="U129" i="2" s="1"/>
  <c r="Q129" i="2"/>
  <c r="P129" i="2"/>
  <c r="R129" i="2" s="1"/>
  <c r="J129" i="2"/>
  <c r="H129" i="2"/>
  <c r="S128" i="2"/>
  <c r="U128" i="2" s="1"/>
  <c r="Q128" i="2"/>
  <c r="P128" i="2"/>
  <c r="R128" i="2" s="1"/>
  <c r="J128" i="2"/>
  <c r="H128" i="2"/>
  <c r="T127" i="2"/>
  <c r="S127" i="2"/>
  <c r="U127" i="2" s="1"/>
  <c r="Q127" i="2"/>
  <c r="P127" i="2"/>
  <c r="R127" i="2" s="1"/>
  <c r="J127" i="2"/>
  <c r="H127" i="2"/>
  <c r="S126" i="2"/>
  <c r="U126" i="2" s="1"/>
  <c r="Q126" i="2"/>
  <c r="P126" i="2"/>
  <c r="R126" i="2" s="1"/>
  <c r="J126" i="2"/>
  <c r="H126" i="2"/>
  <c r="S125" i="2"/>
  <c r="U125" i="2" s="1"/>
  <c r="Q125" i="2"/>
  <c r="P125" i="2"/>
  <c r="R125" i="2" s="1"/>
  <c r="J125" i="2"/>
  <c r="H125" i="2"/>
  <c r="T124" i="2"/>
  <c r="S124" i="2"/>
  <c r="U124" i="2" s="1"/>
  <c r="Q124" i="2"/>
  <c r="P124" i="2"/>
  <c r="R124" i="2" s="1"/>
  <c r="J124" i="2"/>
  <c r="H124" i="2"/>
  <c r="S123" i="2"/>
  <c r="U123" i="2" s="1"/>
  <c r="Q123" i="2"/>
  <c r="P123" i="2"/>
  <c r="R123" i="2" s="1"/>
  <c r="J123" i="2"/>
  <c r="H123" i="2"/>
  <c r="S122" i="2"/>
  <c r="U122" i="2" s="1"/>
  <c r="Q122" i="2"/>
  <c r="P122" i="2"/>
  <c r="R122" i="2" s="1"/>
  <c r="J122" i="2"/>
  <c r="H122" i="2"/>
  <c r="T121" i="2"/>
  <c r="S121" i="2"/>
  <c r="U121" i="2" s="1"/>
  <c r="Q121" i="2"/>
  <c r="P121" i="2"/>
  <c r="R121" i="2" s="1"/>
  <c r="J121" i="2"/>
  <c r="H121" i="2"/>
  <c r="S120" i="2"/>
  <c r="U120" i="2" s="1"/>
  <c r="Q120" i="2"/>
  <c r="P120" i="2"/>
  <c r="R120" i="2" s="1"/>
  <c r="J120" i="2"/>
  <c r="H120" i="2"/>
  <c r="S119" i="2"/>
  <c r="U119" i="2" s="1"/>
  <c r="Q119" i="2"/>
  <c r="P119" i="2"/>
  <c r="R119" i="2" s="1"/>
  <c r="J119" i="2"/>
  <c r="H119" i="2"/>
  <c r="T118" i="2"/>
  <c r="S118" i="2"/>
  <c r="U118" i="2" s="1"/>
  <c r="Q118" i="2"/>
  <c r="P118" i="2"/>
  <c r="R118" i="2" s="1"/>
  <c r="J118" i="2"/>
  <c r="H118" i="2"/>
  <c r="S117" i="2"/>
  <c r="U117" i="2" s="1"/>
  <c r="Q117" i="2"/>
  <c r="P117" i="2"/>
  <c r="R117" i="2" s="1"/>
  <c r="J117" i="2"/>
  <c r="H117" i="2"/>
  <c r="S116" i="2"/>
  <c r="U116" i="2" s="1"/>
  <c r="Q116" i="2"/>
  <c r="P116" i="2"/>
  <c r="R116" i="2" s="1"/>
  <c r="J116" i="2"/>
  <c r="H116" i="2"/>
  <c r="T115" i="2"/>
  <c r="S115" i="2"/>
  <c r="U115" i="2" s="1"/>
  <c r="Q115" i="2"/>
  <c r="P115" i="2"/>
  <c r="R115" i="2" s="1"/>
  <c r="J115" i="2"/>
  <c r="H115" i="2"/>
  <c r="S114" i="2"/>
  <c r="U114" i="2" s="1"/>
  <c r="Q114" i="2"/>
  <c r="P114" i="2"/>
  <c r="R114" i="2" s="1"/>
  <c r="J114" i="2"/>
  <c r="H114" i="2"/>
  <c r="S113" i="2"/>
  <c r="U113" i="2" s="1"/>
  <c r="Q113" i="2"/>
  <c r="P113" i="2"/>
  <c r="R113" i="2" s="1"/>
  <c r="J113" i="2"/>
  <c r="H113" i="2"/>
  <c r="T112" i="2"/>
  <c r="S112" i="2"/>
  <c r="U112" i="2" s="1"/>
  <c r="Q112" i="2"/>
  <c r="P112" i="2"/>
  <c r="R112" i="2" s="1"/>
  <c r="J112" i="2"/>
  <c r="H112" i="2"/>
  <c r="S111" i="2"/>
  <c r="U111" i="2" s="1"/>
  <c r="Q111" i="2"/>
  <c r="P111" i="2"/>
  <c r="R111" i="2" s="1"/>
  <c r="J111" i="2"/>
  <c r="H111" i="2"/>
  <c r="S110" i="2"/>
  <c r="U110" i="2" s="1"/>
  <c r="Q110" i="2"/>
  <c r="P110" i="2"/>
  <c r="R110" i="2" s="1"/>
  <c r="J110" i="2"/>
  <c r="H110" i="2"/>
  <c r="T109" i="2"/>
  <c r="S109" i="2"/>
  <c r="U109" i="2" s="1"/>
  <c r="Q109" i="2"/>
  <c r="P109" i="2"/>
  <c r="R109" i="2" s="1"/>
  <c r="J109" i="2"/>
  <c r="H109" i="2"/>
  <c r="S108" i="2"/>
  <c r="U108" i="2" s="1"/>
  <c r="Q108" i="2"/>
  <c r="P108" i="2"/>
  <c r="R108" i="2" s="1"/>
  <c r="J108" i="2"/>
  <c r="H108" i="2"/>
  <c r="S107" i="2"/>
  <c r="U107" i="2" s="1"/>
  <c r="Q107" i="2"/>
  <c r="P107" i="2"/>
  <c r="R107" i="2" s="1"/>
  <c r="J107" i="2"/>
  <c r="H107" i="2"/>
  <c r="T106" i="2"/>
  <c r="S106" i="2"/>
  <c r="U106" i="2" s="1"/>
  <c r="Q106" i="2"/>
  <c r="P106" i="2"/>
  <c r="R106" i="2" s="1"/>
  <c r="J106" i="2"/>
  <c r="H106" i="2"/>
  <c r="S105" i="2"/>
  <c r="U105" i="2" s="1"/>
  <c r="Q105" i="2"/>
  <c r="P105" i="2"/>
  <c r="R105" i="2" s="1"/>
  <c r="J105" i="2"/>
  <c r="H105" i="2"/>
  <c r="S104" i="2"/>
  <c r="U104" i="2" s="1"/>
  <c r="Q104" i="2"/>
  <c r="P104" i="2"/>
  <c r="R104" i="2" s="1"/>
  <c r="J104" i="2"/>
  <c r="H104" i="2"/>
  <c r="T103" i="2"/>
  <c r="S103" i="2"/>
  <c r="U103" i="2" s="1"/>
  <c r="Q103" i="2"/>
  <c r="P103" i="2"/>
  <c r="R103" i="2" s="1"/>
  <c r="J103" i="2"/>
  <c r="H103" i="2"/>
  <c r="S102" i="2"/>
  <c r="U102" i="2" s="1"/>
  <c r="Q102" i="2"/>
  <c r="P102" i="2"/>
  <c r="R102" i="2" s="1"/>
  <c r="J102" i="2"/>
  <c r="H102" i="2"/>
  <c r="S101" i="2"/>
  <c r="U101" i="2" s="1"/>
  <c r="Q101" i="2"/>
  <c r="P101" i="2"/>
  <c r="R101" i="2" s="1"/>
  <c r="J101" i="2"/>
  <c r="H101" i="2"/>
  <c r="T100" i="2"/>
  <c r="S100" i="2"/>
  <c r="U100" i="2" s="1"/>
  <c r="Q100" i="2"/>
  <c r="P100" i="2"/>
  <c r="R100" i="2" s="1"/>
  <c r="J100" i="2"/>
  <c r="H100" i="2"/>
  <c r="S99" i="2"/>
  <c r="U99" i="2" s="1"/>
  <c r="Q99" i="2"/>
  <c r="P99" i="2"/>
  <c r="R99" i="2" s="1"/>
  <c r="J99" i="2"/>
  <c r="H99" i="2"/>
  <c r="S98" i="2"/>
  <c r="U98" i="2" s="1"/>
  <c r="Q98" i="2"/>
  <c r="P98" i="2"/>
  <c r="R98" i="2" s="1"/>
  <c r="J98" i="2"/>
  <c r="H98" i="2"/>
  <c r="T97" i="2"/>
  <c r="S97" i="2"/>
  <c r="U97" i="2" s="1"/>
  <c r="Q97" i="2"/>
  <c r="P97" i="2"/>
  <c r="R97" i="2" s="1"/>
  <c r="J97" i="2"/>
  <c r="H97" i="2"/>
  <c r="S96" i="2"/>
  <c r="U96" i="2" s="1"/>
  <c r="Q96" i="2"/>
  <c r="P96" i="2"/>
  <c r="R96" i="2" s="1"/>
  <c r="J96" i="2"/>
  <c r="H96" i="2"/>
  <c r="S95" i="2"/>
  <c r="U95" i="2" s="1"/>
  <c r="Q95" i="2"/>
  <c r="P95" i="2"/>
  <c r="R95" i="2" s="1"/>
  <c r="J95" i="2"/>
  <c r="H95" i="2"/>
  <c r="T94" i="2"/>
  <c r="S94" i="2"/>
  <c r="U94" i="2" s="1"/>
  <c r="Q94" i="2"/>
  <c r="P94" i="2"/>
  <c r="R94" i="2" s="1"/>
  <c r="J94" i="2"/>
  <c r="H94" i="2"/>
  <c r="S93" i="2"/>
  <c r="U93" i="2" s="1"/>
  <c r="Q93" i="2"/>
  <c r="P93" i="2"/>
  <c r="R93" i="2" s="1"/>
  <c r="J93" i="2"/>
  <c r="H93" i="2"/>
  <c r="S92" i="2"/>
  <c r="U92" i="2" s="1"/>
  <c r="Q92" i="2"/>
  <c r="P92" i="2"/>
  <c r="R92" i="2" s="1"/>
  <c r="J92" i="2"/>
  <c r="H92" i="2"/>
  <c r="T91" i="2"/>
  <c r="S91" i="2"/>
  <c r="U91" i="2" s="1"/>
  <c r="Q91" i="2"/>
  <c r="P91" i="2"/>
  <c r="R91" i="2" s="1"/>
  <c r="J91" i="2"/>
  <c r="H91" i="2"/>
  <c r="S90" i="2"/>
  <c r="U90" i="2" s="1"/>
  <c r="Q90" i="2"/>
  <c r="P90" i="2"/>
  <c r="R90" i="2" s="1"/>
  <c r="J90" i="2"/>
  <c r="H90" i="2"/>
  <c r="S89" i="2"/>
  <c r="U89" i="2" s="1"/>
  <c r="Q89" i="2"/>
  <c r="P89" i="2"/>
  <c r="R89" i="2" s="1"/>
  <c r="J89" i="2"/>
  <c r="H89" i="2"/>
  <c r="T88" i="2"/>
  <c r="S88" i="2"/>
  <c r="U88" i="2" s="1"/>
  <c r="Q88" i="2"/>
  <c r="P88" i="2"/>
  <c r="R88" i="2" s="1"/>
  <c r="J88" i="2"/>
  <c r="H88" i="2"/>
  <c r="S87" i="2"/>
  <c r="U87" i="2" s="1"/>
  <c r="Q87" i="2"/>
  <c r="P87" i="2"/>
  <c r="R87" i="2" s="1"/>
  <c r="J87" i="2"/>
  <c r="H87" i="2"/>
  <c r="S86" i="2"/>
  <c r="U86" i="2" s="1"/>
  <c r="Q86" i="2"/>
  <c r="P86" i="2"/>
  <c r="R86" i="2" s="1"/>
  <c r="J86" i="2"/>
  <c r="H86" i="2"/>
  <c r="T85" i="2"/>
  <c r="S85" i="2"/>
  <c r="U85" i="2" s="1"/>
  <c r="Q85" i="2"/>
  <c r="P85" i="2"/>
  <c r="R85" i="2" s="1"/>
  <c r="J85" i="2"/>
  <c r="H85" i="2"/>
  <c r="S84" i="2"/>
  <c r="U84" i="2" s="1"/>
  <c r="Q84" i="2"/>
  <c r="P84" i="2"/>
  <c r="R84" i="2" s="1"/>
  <c r="J84" i="2"/>
  <c r="H84" i="2"/>
  <c r="S83" i="2"/>
  <c r="U83" i="2" s="1"/>
  <c r="Q83" i="2"/>
  <c r="P83" i="2"/>
  <c r="R83" i="2" s="1"/>
  <c r="J83" i="2"/>
  <c r="H83" i="2"/>
  <c r="T82" i="2"/>
  <c r="S82" i="2"/>
  <c r="U82" i="2" s="1"/>
  <c r="Q82" i="2"/>
  <c r="P82" i="2"/>
  <c r="R82" i="2" s="1"/>
  <c r="J82" i="2"/>
  <c r="H82" i="2"/>
  <c r="S81" i="2"/>
  <c r="U81" i="2" s="1"/>
  <c r="Q81" i="2"/>
  <c r="P81" i="2"/>
  <c r="R81" i="2" s="1"/>
  <c r="J81" i="2"/>
  <c r="H81" i="2"/>
  <c r="S80" i="2"/>
  <c r="U80" i="2" s="1"/>
  <c r="Q80" i="2"/>
  <c r="P80" i="2"/>
  <c r="R80" i="2" s="1"/>
  <c r="J80" i="2"/>
  <c r="H80" i="2"/>
  <c r="T79" i="2"/>
  <c r="S79" i="2"/>
  <c r="U79" i="2" s="1"/>
  <c r="Q79" i="2"/>
  <c r="P79" i="2"/>
  <c r="R79" i="2" s="1"/>
  <c r="J79" i="2"/>
  <c r="H79" i="2"/>
  <c r="S78" i="2"/>
  <c r="U78" i="2" s="1"/>
  <c r="Q78" i="2"/>
  <c r="P78" i="2"/>
  <c r="R78" i="2" s="1"/>
  <c r="J78" i="2"/>
  <c r="H78" i="2"/>
  <c r="S77" i="2"/>
  <c r="U77" i="2" s="1"/>
  <c r="Q77" i="2"/>
  <c r="P77" i="2"/>
  <c r="R77" i="2" s="1"/>
  <c r="J77" i="2"/>
  <c r="H77" i="2"/>
  <c r="T76" i="2"/>
  <c r="S76" i="2"/>
  <c r="U76" i="2" s="1"/>
  <c r="Q76" i="2"/>
  <c r="P76" i="2"/>
  <c r="R76" i="2" s="1"/>
  <c r="J76" i="2"/>
  <c r="H76" i="2"/>
  <c r="S75" i="2"/>
  <c r="U75" i="2" s="1"/>
  <c r="Q75" i="2"/>
  <c r="P75" i="2"/>
  <c r="R75" i="2" s="1"/>
  <c r="J75" i="2"/>
  <c r="H75" i="2"/>
  <c r="S74" i="2"/>
  <c r="U74" i="2" s="1"/>
  <c r="Q74" i="2"/>
  <c r="P74" i="2"/>
  <c r="R74" i="2" s="1"/>
  <c r="J74" i="2"/>
  <c r="H74" i="2"/>
  <c r="T73" i="2"/>
  <c r="S73" i="2"/>
  <c r="U73" i="2" s="1"/>
  <c r="Q73" i="2"/>
  <c r="P73" i="2"/>
  <c r="R73" i="2" s="1"/>
  <c r="J73" i="2"/>
  <c r="H73" i="2"/>
  <c r="S72" i="2"/>
  <c r="U72" i="2" s="1"/>
  <c r="Q72" i="2"/>
  <c r="P72" i="2"/>
  <c r="R72" i="2" s="1"/>
  <c r="J72" i="2"/>
  <c r="H72" i="2"/>
  <c r="S71" i="2"/>
  <c r="U71" i="2" s="1"/>
  <c r="Q71" i="2"/>
  <c r="P71" i="2"/>
  <c r="R71" i="2" s="1"/>
  <c r="J71" i="2"/>
  <c r="H71" i="2"/>
  <c r="T70" i="2"/>
  <c r="S70" i="2"/>
  <c r="U70" i="2" s="1"/>
  <c r="Q70" i="2"/>
  <c r="P70" i="2"/>
  <c r="R70" i="2" s="1"/>
  <c r="J70" i="2"/>
  <c r="H70" i="2"/>
  <c r="S69" i="2"/>
  <c r="U69" i="2" s="1"/>
  <c r="Q69" i="2"/>
  <c r="P69" i="2"/>
  <c r="R69" i="2" s="1"/>
  <c r="J69" i="2"/>
  <c r="H69" i="2"/>
  <c r="S68" i="2"/>
  <c r="U68" i="2" s="1"/>
  <c r="Q68" i="2"/>
  <c r="P68" i="2"/>
  <c r="R68" i="2" s="1"/>
  <c r="J68" i="2"/>
  <c r="H68" i="2"/>
  <c r="T67" i="2"/>
  <c r="S67" i="2"/>
  <c r="U67" i="2" s="1"/>
  <c r="Q67" i="2"/>
  <c r="P67" i="2"/>
  <c r="R67" i="2" s="1"/>
  <c r="J67" i="2"/>
  <c r="H67" i="2"/>
  <c r="S66" i="2"/>
  <c r="U66" i="2" s="1"/>
  <c r="Q66" i="2"/>
  <c r="P66" i="2"/>
  <c r="R66" i="2" s="1"/>
  <c r="J66" i="2"/>
  <c r="H66" i="2"/>
  <c r="S65" i="2"/>
  <c r="U65" i="2" s="1"/>
  <c r="Q65" i="2"/>
  <c r="P65" i="2"/>
  <c r="R65" i="2" s="1"/>
  <c r="J65" i="2"/>
  <c r="H65" i="2"/>
  <c r="T64" i="2"/>
  <c r="S64" i="2"/>
  <c r="U64" i="2" s="1"/>
  <c r="Q64" i="2"/>
  <c r="P64" i="2"/>
  <c r="R64" i="2" s="1"/>
  <c r="J64" i="2"/>
  <c r="H64" i="2"/>
  <c r="S63" i="2"/>
  <c r="U63" i="2" s="1"/>
  <c r="Q63" i="2"/>
  <c r="P63" i="2"/>
  <c r="R63" i="2" s="1"/>
  <c r="J63" i="2"/>
  <c r="H63" i="2"/>
  <c r="S62" i="2"/>
  <c r="U62" i="2" s="1"/>
  <c r="Q62" i="2"/>
  <c r="P62" i="2"/>
  <c r="R62" i="2" s="1"/>
  <c r="J62" i="2"/>
  <c r="H62" i="2"/>
  <c r="T61" i="2"/>
  <c r="S61" i="2"/>
  <c r="U61" i="2" s="1"/>
  <c r="Q61" i="2"/>
  <c r="P61" i="2"/>
  <c r="R61" i="2" s="1"/>
  <c r="J61" i="2"/>
  <c r="H61" i="2"/>
  <c r="S60" i="2"/>
  <c r="U60" i="2" s="1"/>
  <c r="Q60" i="2"/>
  <c r="P60" i="2"/>
  <c r="R60" i="2" s="1"/>
  <c r="J60" i="2"/>
  <c r="H60" i="2"/>
  <c r="S59" i="2"/>
  <c r="U59" i="2" s="1"/>
  <c r="Q59" i="2"/>
  <c r="P59" i="2"/>
  <c r="R59" i="2" s="1"/>
  <c r="J59" i="2"/>
  <c r="H59" i="2"/>
  <c r="T58" i="2"/>
  <c r="S58" i="2"/>
  <c r="U58" i="2" s="1"/>
  <c r="Q58" i="2"/>
  <c r="P58" i="2"/>
  <c r="R58" i="2" s="1"/>
  <c r="J58" i="2"/>
  <c r="H58" i="2"/>
  <c r="S57" i="2"/>
  <c r="U57" i="2" s="1"/>
  <c r="Q57" i="2"/>
  <c r="P57" i="2"/>
  <c r="R57" i="2" s="1"/>
  <c r="J57" i="2"/>
  <c r="H57" i="2"/>
  <c r="S56" i="2"/>
  <c r="U56" i="2" s="1"/>
  <c r="Q56" i="2"/>
  <c r="P56" i="2"/>
  <c r="R56" i="2" s="1"/>
  <c r="J56" i="2"/>
  <c r="H56" i="2"/>
  <c r="U55" i="2"/>
  <c r="T55" i="2"/>
  <c r="S55" i="2"/>
  <c r="R55" i="2"/>
  <c r="Q55" i="2"/>
  <c r="P55" i="2"/>
  <c r="J55" i="2"/>
  <c r="H55" i="2"/>
  <c r="S54" i="2"/>
  <c r="U54" i="2" s="1"/>
  <c r="Q54" i="2"/>
  <c r="P54" i="2"/>
  <c r="R54" i="2" s="1"/>
  <c r="J54" i="2"/>
  <c r="H54" i="2"/>
  <c r="S53" i="2"/>
  <c r="U53" i="2" s="1"/>
  <c r="Q53" i="2"/>
  <c r="P53" i="2"/>
  <c r="R53" i="2" s="1"/>
  <c r="J53" i="2"/>
  <c r="H53" i="2"/>
  <c r="T52" i="2"/>
  <c r="S52" i="2"/>
  <c r="U52" i="2" s="1"/>
  <c r="Q52" i="2"/>
  <c r="P52" i="2"/>
  <c r="R52" i="2" s="1"/>
  <c r="J52" i="2"/>
  <c r="H52" i="2"/>
  <c r="S51" i="2"/>
  <c r="U51" i="2" s="1"/>
  <c r="Q51" i="2"/>
  <c r="P51" i="2"/>
  <c r="R51" i="2" s="1"/>
  <c r="J51" i="2"/>
  <c r="H51" i="2"/>
  <c r="S50" i="2"/>
  <c r="U50" i="2" s="1"/>
  <c r="Q50" i="2"/>
  <c r="P50" i="2"/>
  <c r="R50" i="2" s="1"/>
  <c r="J50" i="2"/>
  <c r="H50" i="2"/>
  <c r="T49" i="2"/>
  <c r="S49" i="2"/>
  <c r="U49" i="2" s="1"/>
  <c r="R49" i="2"/>
  <c r="Q49" i="2"/>
  <c r="P49" i="2"/>
  <c r="J49" i="2"/>
  <c r="H49" i="2"/>
  <c r="S48" i="2"/>
  <c r="U48" i="2" s="1"/>
  <c r="Q48" i="2"/>
  <c r="P48" i="2"/>
  <c r="R48" i="2" s="1"/>
  <c r="J48" i="2"/>
  <c r="H48" i="2"/>
  <c r="S47" i="2"/>
  <c r="U47" i="2" s="1"/>
  <c r="Q47" i="2"/>
  <c r="P47" i="2"/>
  <c r="R47" i="2" s="1"/>
  <c r="J47" i="2"/>
  <c r="H47" i="2"/>
  <c r="T46" i="2"/>
  <c r="S46" i="2"/>
  <c r="U46" i="2" s="1"/>
  <c r="Q46" i="2"/>
  <c r="P46" i="2"/>
  <c r="R46" i="2" s="1"/>
  <c r="J46" i="2"/>
  <c r="H46" i="2"/>
  <c r="S45" i="2"/>
  <c r="U45" i="2" s="1"/>
  <c r="Q45" i="2"/>
  <c r="P45" i="2"/>
  <c r="R45" i="2" s="1"/>
  <c r="J45" i="2"/>
  <c r="H45" i="2"/>
  <c r="S44" i="2"/>
  <c r="U44" i="2" s="1"/>
  <c r="Q44" i="2"/>
  <c r="P44" i="2"/>
  <c r="R44" i="2" s="1"/>
  <c r="J44" i="2"/>
  <c r="H44" i="2"/>
  <c r="T43" i="2"/>
  <c r="S43" i="2"/>
  <c r="U43" i="2" s="1"/>
  <c r="R43" i="2"/>
  <c r="Q43" i="2"/>
  <c r="P43" i="2"/>
  <c r="J43" i="2"/>
  <c r="H43" i="2"/>
  <c r="S42" i="2"/>
  <c r="U42" i="2" s="1"/>
  <c r="Q42" i="2"/>
  <c r="P42" i="2"/>
  <c r="R42" i="2" s="1"/>
  <c r="J42" i="2"/>
  <c r="H42" i="2"/>
  <c r="S41" i="2"/>
  <c r="U41" i="2" s="1"/>
  <c r="R41" i="2"/>
  <c r="Q41" i="2"/>
  <c r="P41" i="2"/>
  <c r="J41" i="2"/>
  <c r="H41" i="2"/>
  <c r="S40" i="2"/>
  <c r="U40" i="2" s="1"/>
  <c r="R40" i="2"/>
  <c r="Q40" i="2"/>
  <c r="P40" i="2"/>
  <c r="J40" i="2"/>
  <c r="H40" i="2"/>
  <c r="T39" i="2"/>
  <c r="S39" i="2"/>
  <c r="U39" i="2" s="1"/>
  <c r="Q39" i="2"/>
  <c r="P39" i="2"/>
  <c r="R39" i="2" s="1"/>
  <c r="J39" i="2"/>
  <c r="H39" i="2"/>
  <c r="S38" i="2"/>
  <c r="U38" i="2" s="1"/>
  <c r="R38" i="2"/>
  <c r="Q38" i="2"/>
  <c r="P38" i="2"/>
  <c r="J38" i="2"/>
  <c r="H38" i="2"/>
  <c r="T37" i="2"/>
  <c r="S37" i="2"/>
  <c r="U37" i="2" s="1"/>
  <c r="R37" i="2"/>
  <c r="Q37" i="2"/>
  <c r="P37" i="2"/>
  <c r="J37" i="2"/>
  <c r="H37" i="2"/>
  <c r="S36" i="2"/>
  <c r="U36" i="2" s="1"/>
  <c r="Q36" i="2"/>
  <c r="P36" i="2"/>
  <c r="R36" i="2" s="1"/>
  <c r="J36" i="2"/>
  <c r="H36" i="2"/>
  <c r="S35" i="2"/>
  <c r="U35" i="2" s="1"/>
  <c r="R35" i="2"/>
  <c r="Q35" i="2"/>
  <c r="P35" i="2"/>
  <c r="J35" i="2"/>
  <c r="H35" i="2"/>
  <c r="S34" i="2"/>
  <c r="U34" i="2" s="1"/>
  <c r="R34" i="2"/>
  <c r="Q34" i="2"/>
  <c r="P34" i="2"/>
  <c r="J34" i="2"/>
  <c r="H34" i="2"/>
  <c r="S33" i="2"/>
  <c r="U33" i="2" s="1"/>
  <c r="Q33" i="2"/>
  <c r="P33" i="2"/>
  <c r="R33" i="2" s="1"/>
  <c r="J33" i="2"/>
  <c r="H33" i="2"/>
  <c r="S32" i="2"/>
  <c r="U32" i="2" s="1"/>
  <c r="R32" i="2"/>
  <c r="Q32" i="2"/>
  <c r="P32" i="2"/>
  <c r="J32" i="2"/>
  <c r="H32" i="2"/>
  <c r="S31" i="2"/>
  <c r="U31" i="2" s="1"/>
  <c r="Q31" i="2"/>
  <c r="P31" i="2"/>
  <c r="R31" i="2" s="1"/>
  <c r="J31" i="2"/>
  <c r="H31" i="2"/>
  <c r="T30" i="2"/>
  <c r="S30" i="2"/>
  <c r="U30" i="2" s="1"/>
  <c r="Q30" i="2"/>
  <c r="P30" i="2"/>
  <c r="R30" i="2" s="1"/>
  <c r="J30" i="2"/>
  <c r="H30" i="2"/>
  <c r="S29" i="2"/>
  <c r="U29" i="2" s="1"/>
  <c r="Q29" i="2"/>
  <c r="P29" i="2"/>
  <c r="R29" i="2" s="1"/>
  <c r="J29" i="2"/>
  <c r="H29" i="2"/>
  <c r="T28" i="2"/>
  <c r="S28" i="2"/>
  <c r="U28" i="2" s="1"/>
  <c r="Q28" i="2"/>
  <c r="P28" i="2"/>
  <c r="R28" i="2" s="1"/>
  <c r="J28" i="2"/>
  <c r="H28" i="2"/>
  <c r="S27" i="2"/>
  <c r="U27" i="2" s="1"/>
  <c r="Q27" i="2"/>
  <c r="P27" i="2"/>
  <c r="R27" i="2" s="1"/>
  <c r="J27" i="2"/>
  <c r="H27" i="2"/>
  <c r="S26" i="2"/>
  <c r="U26" i="2" s="1"/>
  <c r="Q26" i="2"/>
  <c r="P26" i="2"/>
  <c r="R26" i="2" s="1"/>
  <c r="J26" i="2"/>
  <c r="H26" i="2"/>
  <c r="S25" i="2"/>
  <c r="U25" i="2" s="1"/>
  <c r="Q25" i="2"/>
  <c r="P25" i="2"/>
  <c r="R25" i="2" s="1"/>
  <c r="J25" i="2"/>
  <c r="H25" i="2"/>
  <c r="S24" i="2"/>
  <c r="U24" i="2" s="1"/>
  <c r="Q24" i="2"/>
  <c r="P24" i="2"/>
  <c r="R24" i="2" s="1"/>
  <c r="J24" i="2"/>
  <c r="H24" i="2"/>
  <c r="S23" i="2"/>
  <c r="U23" i="2" s="1"/>
  <c r="Q23" i="2"/>
  <c r="P23" i="2"/>
  <c r="R23" i="2" s="1"/>
  <c r="J23" i="2"/>
  <c r="H23" i="2"/>
  <c r="S22" i="2"/>
  <c r="U22" i="2" s="1"/>
  <c r="Q22" i="2"/>
  <c r="P22" i="2"/>
  <c r="R22" i="2" s="1"/>
  <c r="J22" i="2"/>
  <c r="H22" i="2"/>
  <c r="S21" i="2"/>
  <c r="U21" i="2" s="1"/>
  <c r="Q21" i="2"/>
  <c r="P21" i="2"/>
  <c r="R21" i="2" s="1"/>
  <c r="J21" i="2"/>
  <c r="H21" i="2"/>
  <c r="S20" i="2"/>
  <c r="U20" i="2" s="1"/>
  <c r="Q20" i="2"/>
  <c r="P20" i="2"/>
  <c r="R20" i="2" s="1"/>
  <c r="J20" i="2"/>
  <c r="H20" i="2"/>
  <c r="S19" i="2"/>
  <c r="U19" i="2" s="1"/>
  <c r="R19" i="2"/>
  <c r="Q19" i="2"/>
  <c r="P19" i="2"/>
  <c r="J19" i="2"/>
  <c r="H19" i="2"/>
  <c r="S18" i="2"/>
  <c r="U18" i="2" s="1"/>
  <c r="Q18" i="2"/>
  <c r="P18" i="2"/>
  <c r="R18" i="2" s="1"/>
  <c r="J18" i="2"/>
  <c r="H18" i="2"/>
  <c r="S17" i="2"/>
  <c r="U17" i="2" s="1"/>
  <c r="R17" i="2"/>
  <c r="Q17" i="2"/>
  <c r="P17" i="2"/>
  <c r="J17" i="2"/>
  <c r="H17" i="2"/>
  <c r="S16" i="2"/>
  <c r="U16" i="2" s="1"/>
  <c r="R16" i="2"/>
  <c r="Q16" i="2"/>
  <c r="P16" i="2"/>
  <c r="J16" i="2"/>
  <c r="H16" i="2"/>
  <c r="T15" i="2"/>
  <c r="S15" i="2"/>
  <c r="U15" i="2" s="1"/>
  <c r="Q15" i="2"/>
  <c r="P15" i="2"/>
  <c r="R15" i="2" s="1"/>
  <c r="J15" i="2"/>
  <c r="H15" i="2"/>
  <c r="S14" i="2"/>
  <c r="U14" i="2" s="1"/>
  <c r="R14" i="2"/>
  <c r="Q14" i="2"/>
  <c r="P14" i="2"/>
  <c r="J14" i="2"/>
  <c r="H14" i="2"/>
  <c r="T13" i="2"/>
  <c r="S13" i="2"/>
  <c r="U13" i="2" s="1"/>
  <c r="Q13" i="2"/>
  <c r="P13" i="2"/>
  <c r="R13" i="2" s="1"/>
  <c r="J13" i="2"/>
  <c r="H13" i="2"/>
  <c r="T12" i="2"/>
  <c r="S12" i="2"/>
  <c r="U12" i="2" s="1"/>
  <c r="Q12" i="2"/>
  <c r="P12" i="2"/>
  <c r="R12" i="2" s="1"/>
  <c r="J12" i="2"/>
  <c r="H12" i="2"/>
  <c r="S11" i="2"/>
  <c r="U11" i="2" s="1"/>
  <c r="Q11" i="2"/>
  <c r="P11" i="2"/>
  <c r="R11" i="2" s="1"/>
  <c r="J11" i="2"/>
  <c r="H11" i="2"/>
  <c r="T10" i="2"/>
  <c r="S10" i="2"/>
  <c r="U10" i="2" s="1"/>
  <c r="Q10" i="2"/>
  <c r="P10" i="2"/>
  <c r="R10" i="2" s="1"/>
  <c r="J10" i="2"/>
  <c r="H10" i="2"/>
  <c r="T9" i="2"/>
  <c r="S9" i="2"/>
  <c r="U9" i="2" s="1"/>
  <c r="Q9" i="2"/>
  <c r="P9" i="2"/>
  <c r="R9" i="2" s="1"/>
  <c r="J9" i="2"/>
  <c r="H9" i="2"/>
  <c r="S8" i="2"/>
  <c r="U8" i="2" s="1"/>
  <c r="Q8" i="2"/>
  <c r="P8" i="2"/>
  <c r="R8" i="2" s="1"/>
  <c r="J8" i="2"/>
  <c r="H8" i="2"/>
  <c r="T7" i="2"/>
  <c r="S7" i="2"/>
  <c r="U7" i="2" s="1"/>
  <c r="R7" i="2"/>
  <c r="Q7" i="2"/>
  <c r="P7" i="2"/>
  <c r="J7" i="2"/>
  <c r="U6" i="2"/>
  <c r="S6" i="2"/>
  <c r="T6" i="2" s="1"/>
  <c r="Q6" i="2"/>
  <c r="P6" i="2"/>
  <c r="R6" i="2" s="1"/>
  <c r="J6" i="2"/>
  <c r="T5" i="2"/>
  <c r="S5" i="2"/>
  <c r="U5" i="2" s="1"/>
  <c r="Q5" i="2"/>
  <c r="P5" i="2"/>
  <c r="J5" i="2"/>
  <c r="N2" i="2"/>
  <c r="K26" i="1"/>
  <c r="G26" i="1"/>
  <c r="C26" i="1"/>
  <c r="O25" i="1"/>
  <c r="K25" i="1"/>
  <c r="G25" i="1"/>
  <c r="C25" i="1"/>
  <c r="K24" i="1"/>
  <c r="G24" i="1"/>
  <c r="C24" i="1"/>
  <c r="O23" i="1"/>
  <c r="K23" i="1"/>
  <c r="G23" i="1"/>
  <c r="C23" i="1"/>
  <c r="O22" i="1"/>
  <c r="K22" i="1"/>
  <c r="G22" i="1"/>
  <c r="C22" i="1"/>
  <c r="K21" i="1"/>
  <c r="G21" i="1"/>
  <c r="C21" i="1"/>
  <c r="O20" i="1"/>
  <c r="K20" i="1"/>
  <c r="G20" i="1"/>
  <c r="C20" i="1"/>
  <c r="O19" i="1"/>
  <c r="K19" i="1"/>
  <c r="G19" i="1"/>
  <c r="C19" i="1"/>
  <c r="K18" i="1"/>
  <c r="G18" i="1"/>
  <c r="C18" i="1"/>
  <c r="O17" i="1"/>
  <c r="K17" i="1"/>
  <c r="G17" i="1"/>
  <c r="C17" i="1"/>
  <c r="O16" i="1"/>
  <c r="K16" i="1"/>
  <c r="G16" i="1"/>
  <c r="C16" i="1"/>
  <c r="O15" i="1"/>
  <c r="K15" i="1"/>
  <c r="G15" i="1"/>
  <c r="C15" i="1"/>
  <c r="D8" i="1"/>
  <c r="Q7" i="1"/>
  <c r="G7" i="1"/>
  <c r="U3" i="1"/>
  <c r="P267" i="6" l="1"/>
  <c r="Q267" i="6"/>
  <c r="Q276" i="6"/>
  <c r="P276" i="6"/>
  <c r="P54" i="6"/>
  <c r="Q244" i="6"/>
  <c r="P244" i="6"/>
  <c r="Q10" i="6"/>
  <c r="L103" i="6"/>
  <c r="L83" i="6"/>
  <c r="Q129" i="6"/>
  <c r="P129" i="6"/>
  <c r="Q268" i="6"/>
  <c r="P268" i="6"/>
  <c r="Q7" i="6"/>
  <c r="P7" i="6"/>
  <c r="Q43" i="6"/>
  <c r="P43" i="6"/>
  <c r="P235" i="6"/>
  <c r="Q235" i="6"/>
  <c r="Q300" i="6"/>
  <c r="P300" i="6"/>
  <c r="P74" i="6"/>
  <c r="P117" i="6"/>
  <c r="Q117" i="6"/>
  <c r="P283" i="6"/>
  <c r="Q283" i="6"/>
  <c r="Q46" i="6"/>
  <c r="P88" i="6"/>
  <c r="Q88" i="6"/>
  <c r="P134" i="6"/>
  <c r="Q148" i="6"/>
  <c r="P148" i="6"/>
  <c r="Q259" i="6"/>
  <c r="P259" i="6"/>
  <c r="P292" i="6"/>
  <c r="Q292" i="6"/>
  <c r="Q19" i="6"/>
  <c r="P19" i="6"/>
  <c r="P30" i="6"/>
  <c r="Q55" i="6"/>
  <c r="P55" i="6"/>
  <c r="P66" i="6"/>
  <c r="Q165" i="6"/>
  <c r="P165" i="6"/>
  <c r="P174" i="6"/>
  <c r="Q236" i="6"/>
  <c r="P236" i="6"/>
  <c r="P81" i="6"/>
  <c r="Q284" i="6"/>
  <c r="P284" i="6"/>
  <c r="P116" i="6"/>
  <c r="Q116" i="6"/>
  <c r="Q291" i="6"/>
  <c r="P291" i="6"/>
  <c r="P89" i="6"/>
  <c r="Q89" i="6"/>
  <c r="Q160" i="6"/>
  <c r="P160" i="6"/>
  <c r="Q251" i="6"/>
  <c r="P251" i="6"/>
  <c r="P260" i="6"/>
  <c r="Q260" i="6"/>
  <c r="Q275" i="6"/>
  <c r="P275" i="6"/>
  <c r="P6" i="6"/>
  <c r="Q31" i="6"/>
  <c r="P31" i="6"/>
  <c r="P42" i="6"/>
  <c r="P70" i="6"/>
  <c r="Q70" i="6"/>
  <c r="P121" i="6"/>
  <c r="Q121" i="6"/>
  <c r="Q199" i="6"/>
  <c r="P199" i="6"/>
  <c r="Q243" i="6"/>
  <c r="P243" i="6"/>
  <c r="P299" i="6"/>
  <c r="Q299" i="6"/>
  <c r="P18" i="6"/>
  <c r="L3" i="6"/>
  <c r="Q34" i="6"/>
  <c r="Q76" i="6"/>
  <c r="P76" i="6"/>
  <c r="Q136" i="6"/>
  <c r="P136" i="6"/>
  <c r="Q252" i="6"/>
  <c r="P252" i="6"/>
  <c r="P16" i="6"/>
  <c r="J26" i="6"/>
  <c r="L26" i="6" s="1"/>
  <c r="J38" i="6"/>
  <c r="L38" i="6" s="1"/>
  <c r="P52" i="6"/>
  <c r="J62" i="6"/>
  <c r="L62" i="6" s="1"/>
  <c r="J79" i="6"/>
  <c r="L79" i="6" s="1"/>
  <c r="P111" i="6"/>
  <c r="Q141" i="6"/>
  <c r="J156" i="6"/>
  <c r="Q183" i="6"/>
  <c r="Q188" i="6"/>
  <c r="J232" i="6"/>
  <c r="Q241" i="6"/>
  <c r="J262" i="6"/>
  <c r="K262" i="6" s="1"/>
  <c r="J278" i="6"/>
  <c r="J67" i="6"/>
  <c r="L67" i="6" s="1"/>
  <c r="Q74" i="6"/>
  <c r="Q81" i="6"/>
  <c r="Q101" i="6"/>
  <c r="J104" i="6"/>
  <c r="K104" i="6" s="1"/>
  <c r="P119" i="6"/>
  <c r="Q122" i="6"/>
  <c r="J127" i="6"/>
  <c r="L127" i="6" s="1"/>
  <c r="Q142" i="6"/>
  <c r="Q154" i="6"/>
  <c r="J171" i="6"/>
  <c r="L171" i="6" s="1"/>
  <c r="Q176" i="6"/>
  <c r="J197" i="6"/>
  <c r="P202" i="6"/>
  <c r="J207" i="6"/>
  <c r="K207" i="6" s="1"/>
  <c r="J237" i="6"/>
  <c r="K237" i="6" s="1"/>
  <c r="Q239" i="6"/>
  <c r="Q248" i="6"/>
  <c r="J253" i="6"/>
  <c r="Q255" i="6"/>
  <c r="Q264" i="6"/>
  <c r="J269" i="6"/>
  <c r="Q271" i="6"/>
  <c r="Q280" i="6"/>
  <c r="J285" i="6"/>
  <c r="K285" i="6" s="1"/>
  <c r="Q287" i="6"/>
  <c r="Q296" i="6"/>
  <c r="J301" i="6"/>
  <c r="L301" i="6" s="1"/>
  <c r="Q303" i="6"/>
  <c r="L10" i="6"/>
  <c r="L22" i="6"/>
  <c r="L34" i="6"/>
  <c r="L107" i="6"/>
  <c r="L164" i="6"/>
  <c r="Q12" i="6"/>
  <c r="Q17" i="6"/>
  <c r="Q24" i="6"/>
  <c r="Q36" i="6"/>
  <c r="Q48" i="6"/>
  <c r="Q60" i="6"/>
  <c r="P65" i="6"/>
  <c r="J73" i="6"/>
  <c r="K73" i="6" s="1"/>
  <c r="L75" i="6"/>
  <c r="J80" i="6"/>
  <c r="L80" i="6" s="1"/>
  <c r="Q92" i="6"/>
  <c r="P97" i="6"/>
  <c r="J100" i="6"/>
  <c r="L100" i="6" s="1"/>
  <c r="K120" i="6"/>
  <c r="P125" i="6"/>
  <c r="J133" i="6"/>
  <c r="L133" i="6" s="1"/>
  <c r="Q140" i="6"/>
  <c r="J145" i="6"/>
  <c r="L145" i="6" s="1"/>
  <c r="Q152" i="6"/>
  <c r="J157" i="6"/>
  <c r="L157" i="6" s="1"/>
  <c r="Q164" i="6"/>
  <c r="P169" i="6"/>
  <c r="J177" i="6"/>
  <c r="L177" i="6" s="1"/>
  <c r="P184" i="6"/>
  <c r="Q189" i="6"/>
  <c r="P195" i="6"/>
  <c r="P200" i="6"/>
  <c r="P205" i="6"/>
  <c r="P228" i="6"/>
  <c r="J240" i="6"/>
  <c r="L240" i="6" s="1"/>
  <c r="Q242" i="6"/>
  <c r="J247" i="6"/>
  <c r="K247" i="6" s="1"/>
  <c r="L249" i="6"/>
  <c r="J256" i="6"/>
  <c r="Q258" i="6"/>
  <c r="J263" i="6"/>
  <c r="K263" i="6" s="1"/>
  <c r="K265" i="6"/>
  <c r="J272" i="6"/>
  <c r="Q274" i="6"/>
  <c r="J279" i="6"/>
  <c r="K279" i="6" s="1"/>
  <c r="J288" i="6"/>
  <c r="K288" i="6" s="1"/>
  <c r="Q290" i="6"/>
  <c r="J295" i="6"/>
  <c r="K295" i="6" s="1"/>
  <c r="J304" i="6"/>
  <c r="L46" i="6"/>
  <c r="L58" i="6"/>
  <c r="H3" i="6"/>
  <c r="P10" i="6"/>
  <c r="P22" i="6"/>
  <c r="P34" i="6"/>
  <c r="P46" i="6"/>
  <c r="P58" i="6"/>
  <c r="J63" i="6"/>
  <c r="L63" i="6" s="1"/>
  <c r="J68" i="6"/>
  <c r="L68" i="6" s="1"/>
  <c r="P75" i="6"/>
  <c r="P87" i="6"/>
  <c r="Q95" i="6"/>
  <c r="J110" i="6"/>
  <c r="P115" i="6"/>
  <c r="Q123" i="6"/>
  <c r="J128" i="6"/>
  <c r="L128" i="6" s="1"/>
  <c r="P140" i="6"/>
  <c r="Q150" i="6"/>
  <c r="P152" i="6"/>
  <c r="Q162" i="6"/>
  <c r="J182" i="6"/>
  <c r="L182" i="6" s="1"/>
  <c r="Q195" i="6"/>
  <c r="J198" i="6"/>
  <c r="Q203" i="6"/>
  <c r="J208" i="6"/>
  <c r="L208" i="6" s="1"/>
  <c r="Q213" i="6"/>
  <c r="J231" i="6"/>
  <c r="L231" i="6" s="1"/>
  <c r="J238" i="6"/>
  <c r="Q249" i="6"/>
  <c r="J254" i="6"/>
  <c r="K254" i="6" s="1"/>
  <c r="J270" i="6"/>
  <c r="K270" i="6" s="1"/>
  <c r="J286" i="6"/>
  <c r="L286" i="6" s="1"/>
  <c r="P297" i="6"/>
  <c r="J302" i="6"/>
  <c r="L302" i="6" s="1"/>
  <c r="L135" i="6"/>
  <c r="L159" i="6"/>
  <c r="J8" i="6"/>
  <c r="Q15" i="6"/>
  <c r="J20" i="6"/>
  <c r="Q27" i="6"/>
  <c r="J32" i="6"/>
  <c r="Q39" i="6"/>
  <c r="J44" i="6"/>
  <c r="L44" i="6" s="1"/>
  <c r="Q51" i="6"/>
  <c r="J56" i="6"/>
  <c r="L56" i="6" s="1"/>
  <c r="Q63" i="6"/>
  <c r="P73" i="6"/>
  <c r="J78" i="6"/>
  <c r="K78" i="6" s="1"/>
  <c r="P80" i="6"/>
  <c r="J95" i="6"/>
  <c r="L95" i="6" s="1"/>
  <c r="P100" i="6"/>
  <c r="Q118" i="6"/>
  <c r="J123" i="6"/>
  <c r="L123" i="6" s="1"/>
  <c r="Q128" i="6"/>
  <c r="Q131" i="6"/>
  <c r="J138" i="6"/>
  <c r="L138" i="6" s="1"/>
  <c r="J150" i="6"/>
  <c r="L150" i="6" s="1"/>
  <c r="P157" i="6"/>
  <c r="J162" i="6"/>
  <c r="J167" i="6"/>
  <c r="Q172" i="6"/>
  <c r="P177" i="6"/>
  <c r="Q193" i="6"/>
  <c r="J213" i="6"/>
  <c r="K213" i="6" s="1"/>
  <c r="J221" i="6"/>
  <c r="P238" i="6"/>
  <c r="P240" i="6"/>
  <c r="P247" i="6"/>
  <c r="P254" i="6"/>
  <c r="P256" i="6"/>
  <c r="P263" i="6"/>
  <c r="P270" i="6"/>
  <c r="Q277" i="6"/>
  <c r="P279" i="6"/>
  <c r="P286" i="6"/>
  <c r="P288" i="6"/>
  <c r="Q293" i="6"/>
  <c r="P295" i="6"/>
  <c r="P302" i="6"/>
  <c r="P304" i="6"/>
  <c r="L147" i="6"/>
  <c r="J6" i="6"/>
  <c r="L6" i="6" s="1"/>
  <c r="J13" i="6"/>
  <c r="P15" i="6"/>
  <c r="J18" i="6"/>
  <c r="L18" i="6" s="1"/>
  <c r="J25" i="6"/>
  <c r="J30" i="6"/>
  <c r="J37" i="6"/>
  <c r="J42" i="6"/>
  <c r="L42" i="6" s="1"/>
  <c r="J49" i="6"/>
  <c r="L49" i="6" s="1"/>
  <c r="J54" i="6"/>
  <c r="L54" i="6" s="1"/>
  <c r="J61" i="6"/>
  <c r="L61" i="6" s="1"/>
  <c r="J66" i="6"/>
  <c r="K66" i="6" s="1"/>
  <c r="J90" i="6"/>
  <c r="L90" i="6" s="1"/>
  <c r="J93" i="6"/>
  <c r="L93" i="6" s="1"/>
  <c r="Q98" i="6"/>
  <c r="J108" i="6"/>
  <c r="L108" i="6" s="1"/>
  <c r="Q126" i="6"/>
  <c r="J131" i="6"/>
  <c r="J143" i="6"/>
  <c r="L143" i="6" s="1"/>
  <c r="J155" i="6"/>
  <c r="L155" i="6" s="1"/>
  <c r="J165" i="6"/>
  <c r="L165" i="6" s="1"/>
  <c r="Q170" i="6"/>
  <c r="J180" i="6"/>
  <c r="L180" i="6" s="1"/>
  <c r="J190" i="6"/>
  <c r="L190" i="6" s="1"/>
  <c r="J193" i="6"/>
  <c r="K193" i="6" s="1"/>
  <c r="J236" i="6"/>
  <c r="Q238" i="6"/>
  <c r="J243" i="6"/>
  <c r="L243" i="6" s="1"/>
  <c r="J245" i="6"/>
  <c r="J252" i="6"/>
  <c r="Q254" i="6"/>
  <c r="J259" i="6"/>
  <c r="K259" i="6" s="1"/>
  <c r="J261" i="6"/>
  <c r="K261" i="6" s="1"/>
  <c r="J268" i="6"/>
  <c r="L268" i="6" s="1"/>
  <c r="Q270" i="6"/>
  <c r="J275" i="6"/>
  <c r="K275" i="6" s="1"/>
  <c r="J277" i="6"/>
  <c r="K277" i="6" s="1"/>
  <c r="J284" i="6"/>
  <c r="Q286" i="6"/>
  <c r="J291" i="6"/>
  <c r="J293" i="6"/>
  <c r="J300" i="6"/>
  <c r="Q302" i="6"/>
  <c r="L173" i="6"/>
  <c r="K234" i="6"/>
  <c r="Q11" i="6"/>
  <c r="J16" i="6"/>
  <c r="Q23" i="6"/>
  <c r="J28" i="6"/>
  <c r="L28" i="6" s="1"/>
  <c r="Q35" i="6"/>
  <c r="J40" i="6"/>
  <c r="Q47" i="6"/>
  <c r="J52" i="6"/>
  <c r="Q59" i="6"/>
  <c r="J64" i="6"/>
  <c r="Q69" i="6"/>
  <c r="J81" i="6"/>
  <c r="L81" i="6" s="1"/>
  <c r="L96" i="6"/>
  <c r="J101" i="6"/>
  <c r="L101" i="6" s="1"/>
  <c r="P103" i="6"/>
  <c r="Q106" i="6"/>
  <c r="J111" i="6"/>
  <c r="J134" i="6"/>
  <c r="J146" i="6"/>
  <c r="L146" i="6" s="1"/>
  <c r="P153" i="6"/>
  <c r="J158" i="6"/>
  <c r="J168" i="6"/>
  <c r="L168" i="6" s="1"/>
  <c r="J178" i="6"/>
  <c r="J183" i="6"/>
  <c r="L183" i="6" s="1"/>
  <c r="Q194" i="6"/>
  <c r="Q196" i="6"/>
  <c r="P204" i="6"/>
  <c r="J214" i="6"/>
  <c r="K214" i="6" s="1"/>
  <c r="J222" i="6"/>
  <c r="P227" i="6"/>
  <c r="J239" i="6"/>
  <c r="K239" i="6" s="1"/>
  <c r="J248" i="6"/>
  <c r="Q250" i="6"/>
  <c r="J255" i="6"/>
  <c r="J264" i="6"/>
  <c r="Q266" i="6"/>
  <c r="J271" i="6"/>
  <c r="K271" i="6" s="1"/>
  <c r="J273" i="6"/>
  <c r="K273" i="6" s="1"/>
  <c r="J280" i="6"/>
  <c r="L280" i="6" s="1"/>
  <c r="Q282" i="6"/>
  <c r="J287" i="6"/>
  <c r="K287" i="6" s="1"/>
  <c r="J296" i="6"/>
  <c r="Q298" i="6"/>
  <c r="J303" i="6"/>
  <c r="J14" i="6"/>
  <c r="L14" i="6" s="1"/>
  <c r="P28" i="6"/>
  <c r="P40" i="6"/>
  <c r="J50" i="6"/>
  <c r="L50" i="6" s="1"/>
  <c r="P64" i="6"/>
  <c r="Q96" i="6"/>
  <c r="J109" i="6"/>
  <c r="L109" i="6" s="1"/>
  <c r="Q124" i="6"/>
  <c r="J132" i="6"/>
  <c r="L132" i="6" s="1"/>
  <c r="J144" i="6"/>
  <c r="J181" i="6"/>
  <c r="L181" i="6" s="1"/>
  <c r="J209" i="6"/>
  <c r="L209" i="6" s="1"/>
  <c r="J246" i="6"/>
  <c r="L246" i="6" s="1"/>
  <c r="J294" i="6"/>
  <c r="L294" i="6" s="1"/>
  <c r="Q16" i="6"/>
  <c r="Q28" i="6"/>
  <c r="Q40" i="6"/>
  <c r="Q52" i="6"/>
  <c r="Q64" i="6"/>
  <c r="J72" i="6"/>
  <c r="L72" i="6" s="1"/>
  <c r="P79" i="6"/>
  <c r="J86" i="6"/>
  <c r="L86" i="6" s="1"/>
  <c r="Q94" i="6"/>
  <c r="J99" i="6"/>
  <c r="J114" i="6"/>
  <c r="J119" i="6"/>
  <c r="L119" i="6" s="1"/>
  <c r="Q127" i="6"/>
  <c r="J137" i="6"/>
  <c r="L137" i="6" s="1"/>
  <c r="J149" i="6"/>
  <c r="L149" i="6" s="1"/>
  <c r="Q156" i="6"/>
  <c r="J161" i="6"/>
  <c r="L161" i="6" s="1"/>
  <c r="Q166" i="6"/>
  <c r="J176" i="6"/>
  <c r="K176" i="6" s="1"/>
  <c r="J186" i="6"/>
  <c r="L186" i="6" s="1"/>
  <c r="J217" i="6"/>
  <c r="J220" i="6"/>
  <c r="J225" i="6"/>
  <c r="J230" i="6"/>
  <c r="L230" i="6" s="1"/>
  <c r="P246" i="6"/>
  <c r="Q269" i="6"/>
  <c r="Q285" i="6"/>
  <c r="P294" i="6"/>
  <c r="Q301" i="6"/>
  <c r="Q10" i="1"/>
  <c r="Q292" i="5"/>
  <c r="S292" i="5" s="1"/>
  <c r="T292" i="5" s="1"/>
  <c r="Q146" i="5"/>
  <c r="S146" i="5" s="1"/>
  <c r="T146" i="5" s="1"/>
  <c r="Q148" i="5"/>
  <c r="S148" i="5" s="1"/>
  <c r="T148" i="5" s="1"/>
  <c r="Q158" i="5"/>
  <c r="S158" i="5" s="1"/>
  <c r="T158" i="5" s="1"/>
  <c r="Q160" i="5"/>
  <c r="S160" i="5" s="1"/>
  <c r="T160" i="5" s="1"/>
  <c r="Q166" i="5"/>
  <c r="S166" i="5" s="1"/>
  <c r="T166" i="5" s="1"/>
  <c r="Q168" i="5"/>
  <c r="S168" i="5" s="1"/>
  <c r="T168" i="5" s="1"/>
  <c r="Q77" i="5"/>
  <c r="S77" i="5" s="1"/>
  <c r="T77" i="5" s="1"/>
  <c r="Q120" i="5"/>
  <c r="S122" i="5"/>
  <c r="T122" i="5" s="1"/>
  <c r="Q126" i="5"/>
  <c r="S126" i="5" s="1"/>
  <c r="T126" i="5" s="1"/>
  <c r="S130" i="5"/>
  <c r="T130" i="5" s="1"/>
  <c r="Q132" i="5"/>
  <c r="S132" i="5" s="1"/>
  <c r="T132" i="5" s="1"/>
  <c r="S262" i="5"/>
  <c r="T262" i="5" s="1"/>
  <c r="Q264" i="5"/>
  <c r="S264" i="5" s="1"/>
  <c r="T264" i="5" s="1"/>
  <c r="S286" i="5"/>
  <c r="T286" i="5" s="1"/>
  <c r="Q288" i="5"/>
  <c r="S288" i="5" s="1"/>
  <c r="T288" i="5" s="1"/>
  <c r="Q12" i="5"/>
  <c r="S12" i="5" s="1"/>
  <c r="T12" i="5" s="1"/>
  <c r="Q23" i="5"/>
  <c r="S23" i="5" s="1"/>
  <c r="T23" i="5" s="1"/>
  <c r="Q73" i="5"/>
  <c r="S73" i="5" s="1"/>
  <c r="T73" i="5" s="1"/>
  <c r="S79" i="5"/>
  <c r="T79" i="5" s="1"/>
  <c r="Q108" i="5"/>
  <c r="S108" i="5" s="1"/>
  <c r="T108" i="5" s="1"/>
  <c r="Q118" i="5"/>
  <c r="S118" i="5" s="1"/>
  <c r="T118" i="5" s="1"/>
  <c r="Q128" i="5"/>
  <c r="S128" i="5" s="1"/>
  <c r="T128" i="5" s="1"/>
  <c r="S138" i="5"/>
  <c r="T138" i="5" s="1"/>
  <c r="Q173" i="5"/>
  <c r="S173" i="5" s="1"/>
  <c r="T173" i="5" s="1"/>
  <c r="Q177" i="5"/>
  <c r="S177" i="5" s="1"/>
  <c r="T177" i="5" s="1"/>
  <c r="Q246" i="5"/>
  <c r="S246" i="5" s="1"/>
  <c r="T246" i="5" s="1"/>
  <c r="Q258" i="5"/>
  <c r="S258" i="5" s="1"/>
  <c r="T258" i="5" s="1"/>
  <c r="Q271" i="5"/>
  <c r="S271" i="5" s="1"/>
  <c r="T271" i="5" s="1"/>
  <c r="Q273" i="5"/>
  <c r="S273" i="5" s="1"/>
  <c r="T273" i="5" s="1"/>
  <c r="Q295" i="5"/>
  <c r="S295" i="5" s="1"/>
  <c r="T295" i="5" s="1"/>
  <c r="Q297" i="5"/>
  <c r="S297" i="5" s="1"/>
  <c r="T297" i="5" s="1"/>
  <c r="S260" i="5"/>
  <c r="T260" i="5" s="1"/>
  <c r="S282" i="5"/>
  <c r="T282" i="5" s="1"/>
  <c r="S284" i="5"/>
  <c r="T284" i="5" s="1"/>
  <c r="Q81" i="5"/>
  <c r="S81" i="5" s="1"/>
  <c r="T81" i="5" s="1"/>
  <c r="Q95" i="5"/>
  <c r="S95" i="5" s="1"/>
  <c r="T95" i="5" s="1"/>
  <c r="Q268" i="5"/>
  <c r="S268" i="5" s="1"/>
  <c r="T268" i="5" s="1"/>
  <c r="O26" i="1"/>
  <c r="Q16" i="5"/>
  <c r="S16" i="5" s="1"/>
  <c r="T16" i="5" s="1"/>
  <c r="Q65" i="5"/>
  <c r="S65" i="5" s="1"/>
  <c r="T65" i="5" s="1"/>
  <c r="Q84" i="5"/>
  <c r="S84" i="5" s="1"/>
  <c r="T84" i="5" s="1"/>
  <c r="Q96" i="5"/>
  <c r="S96" i="5" s="1"/>
  <c r="T96" i="5" s="1"/>
  <c r="Q98" i="5"/>
  <c r="S98" i="5" s="1"/>
  <c r="T98" i="5" s="1"/>
  <c r="Q102" i="5"/>
  <c r="S102" i="5" s="1"/>
  <c r="T102" i="5" s="1"/>
  <c r="Q151" i="5"/>
  <c r="S151" i="5" s="1"/>
  <c r="T151" i="5" s="1"/>
  <c r="Q155" i="5"/>
  <c r="S155" i="5" s="1"/>
  <c r="T155" i="5" s="1"/>
  <c r="Q161" i="5"/>
  <c r="S161" i="5" s="1"/>
  <c r="T161" i="5" s="1"/>
  <c r="Q163" i="5"/>
  <c r="S163" i="5" s="1"/>
  <c r="T163" i="5" s="1"/>
  <c r="Q165" i="5"/>
  <c r="S165" i="5" s="1"/>
  <c r="T165" i="5" s="1"/>
  <c r="Q169" i="5"/>
  <c r="S169" i="5" s="1"/>
  <c r="T169" i="5" s="1"/>
  <c r="Q194" i="5"/>
  <c r="S194" i="5" s="1"/>
  <c r="T194" i="5" s="1"/>
  <c r="Q202" i="5"/>
  <c r="S202" i="5" s="1"/>
  <c r="T202" i="5" s="1"/>
  <c r="Q210" i="5"/>
  <c r="S210" i="5" s="1"/>
  <c r="T210" i="5" s="1"/>
  <c r="Q252" i="5"/>
  <c r="S252" i="5" s="1"/>
  <c r="T252" i="5" s="1"/>
  <c r="Q267" i="5"/>
  <c r="S267" i="5" s="1"/>
  <c r="T267" i="5" s="1"/>
  <c r="Q269" i="5"/>
  <c r="S269" i="5" s="1"/>
  <c r="T269" i="5" s="1"/>
  <c r="Q291" i="5"/>
  <c r="S291" i="5" s="1"/>
  <c r="T291" i="5" s="1"/>
  <c r="Q293" i="5"/>
  <c r="S293" i="5" s="1"/>
  <c r="T293" i="5" s="1"/>
  <c r="Q135" i="5"/>
  <c r="S135" i="5" s="1"/>
  <c r="T135" i="5" s="1"/>
  <c r="Q137" i="5"/>
  <c r="S137" i="5" s="1"/>
  <c r="T137" i="5" s="1"/>
  <c r="Q186" i="5"/>
  <c r="S186" i="5" s="1"/>
  <c r="T186" i="5" s="1"/>
  <c r="Q188" i="5"/>
  <c r="S188" i="5" s="1"/>
  <c r="T188" i="5" s="1"/>
  <c r="Q190" i="5"/>
  <c r="S190" i="5" s="1"/>
  <c r="T190" i="5" s="1"/>
  <c r="Q192" i="5"/>
  <c r="S192" i="5" s="1"/>
  <c r="T192" i="5" s="1"/>
  <c r="Q198" i="5"/>
  <c r="S198" i="5" s="1"/>
  <c r="T198" i="5" s="1"/>
  <c r="Q200" i="5"/>
  <c r="S200" i="5" s="1"/>
  <c r="T200" i="5" s="1"/>
  <c r="Q206" i="5"/>
  <c r="S206" i="5" s="1"/>
  <c r="T206" i="5" s="1"/>
  <c r="Q208" i="5"/>
  <c r="S208" i="5" s="1"/>
  <c r="T208" i="5" s="1"/>
  <c r="Q263" i="5"/>
  <c r="S263" i="5" s="1"/>
  <c r="T263" i="5" s="1"/>
  <c r="Q265" i="5"/>
  <c r="S265" i="5" s="1"/>
  <c r="T265" i="5" s="1"/>
  <c r="Q287" i="5"/>
  <c r="S287" i="5" s="1"/>
  <c r="T287" i="5" s="1"/>
  <c r="Q289" i="5"/>
  <c r="S289" i="5" s="1"/>
  <c r="T289" i="5" s="1"/>
  <c r="O24" i="1"/>
  <c r="Q53" i="5"/>
  <c r="S125" i="5"/>
  <c r="T125" i="5" s="1"/>
  <c r="Q274" i="5"/>
  <c r="S274" i="5" s="1"/>
  <c r="T274" i="5" s="1"/>
  <c r="Q298" i="5"/>
  <c r="S298" i="5" s="1"/>
  <c r="T298" i="5" s="1"/>
  <c r="Q57" i="5"/>
  <c r="S57" i="5" s="1"/>
  <c r="T57" i="5" s="1"/>
  <c r="O18" i="1"/>
  <c r="Q11" i="5"/>
  <c r="S11" i="5" s="1"/>
  <c r="T11" i="5" s="1"/>
  <c r="Q24" i="5"/>
  <c r="S24" i="5" s="1"/>
  <c r="T24" i="5" s="1"/>
  <c r="Q49" i="5"/>
  <c r="Q72" i="5"/>
  <c r="S72" i="5" s="1"/>
  <c r="T72" i="5" s="1"/>
  <c r="Q111" i="5"/>
  <c r="S111" i="5" s="1"/>
  <c r="T111" i="5" s="1"/>
  <c r="Q113" i="5"/>
  <c r="S113" i="5" s="1"/>
  <c r="T113" i="5" s="1"/>
  <c r="Q115" i="5"/>
  <c r="S115" i="5" s="1"/>
  <c r="T115" i="5" s="1"/>
  <c r="S119" i="5"/>
  <c r="T119" i="5" s="1"/>
  <c r="Q129" i="5"/>
  <c r="S129" i="5" s="1"/>
  <c r="T129" i="5" s="1"/>
  <c r="S178" i="5"/>
  <c r="T178" i="5" s="1"/>
  <c r="Q180" i="5"/>
  <c r="S180" i="5" s="1"/>
  <c r="T180" i="5" s="1"/>
  <c r="Q182" i="5"/>
  <c r="S182" i="5" s="1"/>
  <c r="T182" i="5" s="1"/>
  <c r="Q184" i="5"/>
  <c r="S184" i="5" s="1"/>
  <c r="T184" i="5" s="1"/>
  <c r="S243" i="5"/>
  <c r="T243" i="5" s="1"/>
  <c r="S245" i="5"/>
  <c r="T245" i="5" s="1"/>
  <c r="S261" i="5"/>
  <c r="T261" i="5" s="1"/>
  <c r="S283" i="5"/>
  <c r="T283" i="5" s="1"/>
  <c r="S285" i="5"/>
  <c r="T285" i="5" s="1"/>
  <c r="Q45" i="5"/>
  <c r="S45" i="5" s="1"/>
  <c r="T45" i="5" s="1"/>
  <c r="Q68" i="5"/>
  <c r="S68" i="5" s="1"/>
  <c r="T68" i="5" s="1"/>
  <c r="Q97" i="5"/>
  <c r="S97" i="5" s="1"/>
  <c r="T97" i="5" s="1"/>
  <c r="Q105" i="5"/>
  <c r="S105" i="5" s="1"/>
  <c r="T105" i="5" s="1"/>
  <c r="S131" i="5"/>
  <c r="T131" i="5" s="1"/>
  <c r="Q217" i="5"/>
  <c r="S217" i="5" s="1"/>
  <c r="T217" i="5" s="1"/>
  <c r="Q229" i="5"/>
  <c r="S229" i="5" s="1"/>
  <c r="T229" i="5" s="1"/>
  <c r="Q251" i="5"/>
  <c r="S251" i="5" s="1"/>
  <c r="T251" i="5" s="1"/>
  <c r="Q270" i="5"/>
  <c r="S270" i="5" s="1"/>
  <c r="T270" i="5" s="1"/>
  <c r="Q272" i="5"/>
  <c r="S272" i="5" s="1"/>
  <c r="T272" i="5" s="1"/>
  <c r="Q294" i="5"/>
  <c r="S294" i="5" s="1"/>
  <c r="T294" i="5" s="1"/>
  <c r="Q296" i="5"/>
  <c r="S296" i="5" s="1"/>
  <c r="T296" i="5" s="1"/>
  <c r="U239" i="4"/>
  <c r="V239" i="4"/>
  <c r="V270" i="4"/>
  <c r="U270" i="4"/>
  <c r="V121" i="4"/>
  <c r="U121" i="4"/>
  <c r="V167" i="4"/>
  <c r="U167" i="4"/>
  <c r="V210" i="4"/>
  <c r="U210" i="4"/>
  <c r="V107" i="4"/>
  <c r="U107" i="4"/>
  <c r="V174" i="4"/>
  <c r="U174" i="4"/>
  <c r="V246" i="4"/>
  <c r="U246" i="4"/>
  <c r="U23" i="4"/>
  <c r="V23" i="4"/>
  <c r="U34" i="4"/>
  <c r="V34" i="4"/>
  <c r="U175" i="4"/>
  <c r="V175" i="4"/>
  <c r="V222" i="4"/>
  <c r="U222" i="4"/>
  <c r="V294" i="4"/>
  <c r="U294" i="4"/>
  <c r="V258" i="4"/>
  <c r="U258" i="4"/>
  <c r="V143" i="4"/>
  <c r="U143" i="4"/>
  <c r="V155" i="4"/>
  <c r="U155" i="4"/>
  <c r="U176" i="4"/>
  <c r="V176" i="4"/>
  <c r="V203" i="4"/>
  <c r="U203" i="4"/>
  <c r="V282" i="4"/>
  <c r="U282" i="4"/>
  <c r="V14" i="4"/>
  <c r="S60" i="4"/>
  <c r="T60" i="4" s="1"/>
  <c r="V74" i="4"/>
  <c r="R82" i="4"/>
  <c r="S92" i="4"/>
  <c r="T92" i="4" s="1"/>
  <c r="V106" i="4"/>
  <c r="S109" i="4"/>
  <c r="T109" i="4" s="1"/>
  <c r="V109" i="4" s="1"/>
  <c r="R134" i="4"/>
  <c r="S191" i="4"/>
  <c r="T191" i="4" s="1"/>
  <c r="U191" i="4" s="1"/>
  <c r="V194" i="4"/>
  <c r="S252" i="4"/>
  <c r="T252" i="4" s="1"/>
  <c r="S259" i="4"/>
  <c r="T259" i="4" s="1"/>
  <c r="S32" i="4"/>
  <c r="T32" i="4" s="1"/>
  <c r="V32" i="4" s="1"/>
  <c r="R146" i="4"/>
  <c r="R61" i="4"/>
  <c r="S75" i="4"/>
  <c r="T75" i="4" s="1"/>
  <c r="U75" i="4" s="1"/>
  <c r="V93" i="4"/>
  <c r="U19" i="4"/>
  <c r="U50" i="4"/>
  <c r="R58" i="4"/>
  <c r="S72" i="4"/>
  <c r="T72" i="4" s="1"/>
  <c r="V72" i="4" s="1"/>
  <c r="R86" i="4"/>
  <c r="S90" i="4"/>
  <c r="T90" i="4" s="1"/>
  <c r="R162" i="4"/>
  <c r="R179" i="4"/>
  <c r="V188" i="4"/>
  <c r="R203" i="4"/>
  <c r="R210" i="4"/>
  <c r="R239" i="4"/>
  <c r="S9" i="4"/>
  <c r="T9" i="4" s="1"/>
  <c r="R12" i="4"/>
  <c r="R30" i="4"/>
  <c r="R40" i="4"/>
  <c r="V58" i="4"/>
  <c r="R83" i="4"/>
  <c r="V86" i="4"/>
  <c r="R97" i="4"/>
  <c r="R104" i="4"/>
  <c r="R115" i="4"/>
  <c r="R140" i="4"/>
  <c r="S147" i="4"/>
  <c r="T147" i="4" s="1"/>
  <c r="R151" i="4"/>
  <c r="R169" i="4"/>
  <c r="R182" i="4"/>
  <c r="R186" i="4"/>
  <c r="S232" i="4"/>
  <c r="T232" i="4" s="1"/>
  <c r="R235" i="4"/>
  <c r="R258" i="4"/>
  <c r="R279" i="4"/>
  <c r="S6" i="4"/>
  <c r="T6" i="4" s="1"/>
  <c r="R17" i="4"/>
  <c r="R34" i="4"/>
  <c r="S37" i="4"/>
  <c r="T37" i="4" s="1"/>
  <c r="V51" i="4"/>
  <c r="R62" i="4"/>
  <c r="R73" i="4"/>
  <c r="R91" i="4"/>
  <c r="V94" i="4"/>
  <c r="V126" i="4"/>
  <c r="V129" i="4"/>
  <c r="R174" i="4"/>
  <c r="R176" i="4"/>
  <c r="R193" i="4"/>
  <c r="U196" i="4"/>
  <c r="R229" i="4"/>
  <c r="R10" i="4"/>
  <c r="R20" i="4"/>
  <c r="R59" i="4"/>
  <c r="V62" i="4"/>
  <c r="R70" i="4"/>
  <c r="S87" i="4"/>
  <c r="T87" i="4" s="1"/>
  <c r="U87" i="4" s="1"/>
  <c r="R102" i="4"/>
  <c r="R180" i="4"/>
  <c r="R183" i="4"/>
  <c r="R207" i="4"/>
  <c r="S215" i="4"/>
  <c r="T215" i="4" s="1"/>
  <c r="V215" i="4" s="1"/>
  <c r="R236" i="4"/>
  <c r="R243" i="4"/>
  <c r="S251" i="4"/>
  <c r="T251" i="4" s="1"/>
  <c r="U251" i="4" s="1"/>
  <c r="R270" i="4"/>
  <c r="R291" i="4"/>
  <c r="R28" i="4"/>
  <c r="S41" i="4"/>
  <c r="T41" i="4" s="1"/>
  <c r="V41" i="4" s="1"/>
  <c r="R48" i="4"/>
  <c r="V70" i="4"/>
  <c r="S84" i="4"/>
  <c r="T84" i="4" s="1"/>
  <c r="R116" i="4"/>
  <c r="U133" i="4"/>
  <c r="R138" i="4"/>
  <c r="R152" i="4"/>
  <c r="S159" i="4"/>
  <c r="T159" i="4" s="1"/>
  <c r="S163" i="4"/>
  <c r="T163" i="4" s="1"/>
  <c r="R167" i="4"/>
  <c r="R170" i="4"/>
  <c r="U183" i="4"/>
  <c r="V207" i="4"/>
  <c r="R240" i="4"/>
  <c r="R247" i="4"/>
  <c r="R50" i="4"/>
  <c r="S7" i="4"/>
  <c r="T7" i="4" s="1"/>
  <c r="R31" i="4"/>
  <c r="S45" i="4"/>
  <c r="T45" i="4" s="1"/>
  <c r="R56" i="4"/>
  <c r="R67" i="4"/>
  <c r="R78" i="4"/>
  <c r="R95" i="4"/>
  <c r="R98" i="4"/>
  <c r="U113" i="4"/>
  <c r="R127" i="4"/>
  <c r="R145" i="4"/>
  <c r="R187" i="4"/>
  <c r="R204" i="4"/>
  <c r="R211" i="4"/>
  <c r="R255" i="4"/>
  <c r="R14" i="4"/>
  <c r="S18" i="4"/>
  <c r="T18" i="4" s="1"/>
  <c r="S63" i="4"/>
  <c r="T63" i="4" s="1"/>
  <c r="U63" i="4" s="1"/>
  <c r="R74" i="4"/>
  <c r="R106" i="4"/>
  <c r="S263" i="4"/>
  <c r="T263" i="4" s="1"/>
  <c r="U263" i="4" s="1"/>
  <c r="V299" i="4"/>
  <c r="J47" i="6"/>
  <c r="K47" i="6" s="1"/>
  <c r="G8" i="1"/>
  <c r="K8" i="1" s="1"/>
  <c r="U61" i="3"/>
  <c r="T7" i="3"/>
  <c r="U166" i="3"/>
  <c r="U195" i="3"/>
  <c r="U242" i="3"/>
  <c r="U254" i="3"/>
  <c r="U286" i="3"/>
  <c r="M8" i="1"/>
  <c r="F3" i="3"/>
  <c r="U21" i="3"/>
  <c r="T35" i="3"/>
  <c r="U38" i="3"/>
  <c r="U55" i="3"/>
  <c r="U69" i="3"/>
  <c r="U95" i="3"/>
  <c r="U159" i="3"/>
  <c r="O8" i="1"/>
  <c r="R9" i="3"/>
  <c r="T15" i="3"/>
  <c r="U18" i="3"/>
  <c r="U49" i="3"/>
  <c r="T63" i="3"/>
  <c r="U66" i="3"/>
  <c r="T82" i="3"/>
  <c r="T144" i="3"/>
  <c r="T168" i="3"/>
  <c r="T188" i="3"/>
  <c r="U199" i="3"/>
  <c r="U239" i="3"/>
  <c r="U266" i="3"/>
  <c r="T75" i="3"/>
  <c r="T216" i="3"/>
  <c r="U10" i="3"/>
  <c r="U27" i="3"/>
  <c r="U41" i="3"/>
  <c r="U58" i="3"/>
  <c r="U223" i="3"/>
  <c r="U274" i="3"/>
  <c r="U298" i="3"/>
  <c r="U283" i="3"/>
  <c r="U295" i="3"/>
  <c r="J11" i="6"/>
  <c r="K11" i="6" s="1"/>
  <c r="U291" i="3"/>
  <c r="U9" i="3"/>
  <c r="T23" i="3"/>
  <c r="U26" i="3"/>
  <c r="U57" i="3"/>
  <c r="T71" i="3"/>
  <c r="U74" i="3"/>
  <c r="U84" i="3"/>
  <c r="T89" i="3"/>
  <c r="T94" i="3"/>
  <c r="T104" i="3"/>
  <c r="U210" i="3"/>
  <c r="U215" i="3"/>
  <c r="U227" i="3"/>
  <c r="T236" i="3"/>
  <c r="U246" i="3"/>
  <c r="U258" i="3"/>
  <c r="V8" i="1"/>
  <c r="E2" i="3"/>
  <c r="S2" i="3" s="1"/>
  <c r="U6" i="3"/>
  <c r="U37" i="3"/>
  <c r="U54" i="3"/>
  <c r="U154" i="3"/>
  <c r="U304" i="3"/>
  <c r="U13" i="3"/>
  <c r="U78" i="3"/>
  <c r="U171" i="3"/>
  <c r="U211" i="3"/>
  <c r="U279" i="3"/>
  <c r="I8" i="1"/>
  <c r="T11" i="3"/>
  <c r="U14" i="3"/>
  <c r="U45" i="3"/>
  <c r="T59" i="3"/>
  <c r="U62" i="3"/>
  <c r="U91" i="3"/>
  <c r="T122" i="3"/>
  <c r="U167" i="3"/>
  <c r="T224" i="3"/>
  <c r="U238" i="3"/>
  <c r="U243" i="3"/>
  <c r="U255" i="3"/>
  <c r="U270" i="3"/>
  <c r="U275" i="3"/>
  <c r="U287" i="3"/>
  <c r="U299" i="3"/>
  <c r="T128" i="3"/>
  <c r="U178" i="3"/>
  <c r="U202" i="3"/>
  <c r="U247" i="3"/>
  <c r="U25" i="3"/>
  <c r="T39" i="3"/>
  <c r="U42" i="3"/>
  <c r="U73" i="3"/>
  <c r="T88" i="3"/>
  <c r="T93" i="3"/>
  <c r="T96" i="3"/>
  <c r="T103" i="3"/>
  <c r="T108" i="3"/>
  <c r="U282" i="3"/>
  <c r="U294" i="3"/>
  <c r="T8" i="1"/>
  <c r="U30" i="3"/>
  <c r="U259" i="3"/>
  <c r="T264" i="3"/>
  <c r="T176" i="3"/>
  <c r="U214" i="3"/>
  <c r="U226" i="3"/>
  <c r="U235" i="3"/>
  <c r="T240" i="3"/>
  <c r="U262" i="3"/>
  <c r="U267" i="3"/>
  <c r="T272" i="3"/>
  <c r="J51" i="6"/>
  <c r="K51" i="6" s="1"/>
  <c r="K169" i="6"/>
  <c r="L227" i="6"/>
  <c r="M7" i="1"/>
  <c r="T19" i="2"/>
  <c r="T21" i="2"/>
  <c r="O7" i="1"/>
  <c r="T40" i="2"/>
  <c r="T42" i="2"/>
  <c r="J31" i="6"/>
  <c r="K31" i="6" s="1"/>
  <c r="K160" i="6"/>
  <c r="T25" i="2"/>
  <c r="T27" i="2"/>
  <c r="V7" i="1"/>
  <c r="Y7" i="1"/>
  <c r="T31" i="2"/>
  <c r="T33" i="2"/>
  <c r="J55" i="6"/>
  <c r="C3" i="2"/>
  <c r="F3" i="2"/>
  <c r="T16" i="2"/>
  <c r="T18" i="2"/>
  <c r="J27" i="6"/>
  <c r="K27" i="6" s="1"/>
  <c r="J192" i="6"/>
  <c r="L192" i="6" s="1"/>
  <c r="K235" i="6"/>
  <c r="T22" i="2"/>
  <c r="T24" i="2"/>
  <c r="L233" i="6"/>
  <c r="K242" i="6"/>
  <c r="J23" i="6"/>
  <c r="K23" i="6" s="1"/>
  <c r="J35" i="6"/>
  <c r="K35" i="6" s="1"/>
  <c r="I7" i="1"/>
  <c r="K7" i="1" s="1"/>
  <c r="T36" i="2"/>
  <c r="T34" i="2"/>
  <c r="J59" i="6"/>
  <c r="K59" i="6" s="1"/>
  <c r="L200" i="6"/>
  <c r="K200" i="6"/>
  <c r="K26" i="6"/>
  <c r="L88" i="6"/>
  <c r="K156" i="6"/>
  <c r="J218" i="6"/>
  <c r="K218" i="6" s="1"/>
  <c r="L234" i="6"/>
  <c r="K290" i="6"/>
  <c r="J19" i="6"/>
  <c r="J43" i="6"/>
  <c r="K121" i="6"/>
  <c r="J185" i="6"/>
  <c r="K185" i="6" s="1"/>
  <c r="J195" i="6"/>
  <c r="J202" i="6"/>
  <c r="K202" i="6" s="1"/>
  <c r="K230" i="6"/>
  <c r="K266" i="6"/>
  <c r="J39" i="6"/>
  <c r="L262" i="6"/>
  <c r="J15" i="6"/>
  <c r="K117" i="6"/>
  <c r="K152" i="6"/>
  <c r="J216" i="6"/>
  <c r="L216" i="6" s="1"/>
  <c r="K219" i="6"/>
  <c r="K14" i="6"/>
  <c r="L184" i="6"/>
  <c r="J203" i="6"/>
  <c r="L203" i="6" s="1"/>
  <c r="K282" i="6"/>
  <c r="K148" i="6"/>
  <c r="K173" i="6"/>
  <c r="J7" i="6"/>
  <c r="K34" i="6"/>
  <c r="K159" i="6"/>
  <c r="L120" i="6"/>
  <c r="J212" i="6"/>
  <c r="L212" i="6" s="1"/>
  <c r="L263" i="6"/>
  <c r="L251" i="6"/>
  <c r="V49" i="4"/>
  <c r="U49" i="4"/>
  <c r="V16" i="4"/>
  <c r="U16" i="4"/>
  <c r="U36" i="4"/>
  <c r="V36" i="4"/>
  <c r="V27" i="4"/>
  <c r="U27" i="4"/>
  <c r="O3" i="2"/>
  <c r="U181" i="3"/>
  <c r="T181" i="3"/>
  <c r="U25" i="4"/>
  <c r="U138" i="4"/>
  <c r="V138" i="4"/>
  <c r="S3" i="2"/>
  <c r="T45" i="2"/>
  <c r="T48" i="2"/>
  <c r="T51" i="2"/>
  <c r="T54" i="2"/>
  <c r="T57" i="2"/>
  <c r="T60" i="2"/>
  <c r="T63" i="2"/>
  <c r="T66" i="2"/>
  <c r="T69" i="2"/>
  <c r="T72" i="2"/>
  <c r="T75" i="2"/>
  <c r="T78" i="2"/>
  <c r="T81" i="2"/>
  <c r="T84" i="2"/>
  <c r="T87" i="2"/>
  <c r="T90" i="2"/>
  <c r="T93" i="2"/>
  <c r="T96" i="2"/>
  <c r="T99" i="2"/>
  <c r="T102" i="2"/>
  <c r="T105" i="2"/>
  <c r="T108" i="2"/>
  <c r="T111" i="2"/>
  <c r="T114" i="2"/>
  <c r="T117" i="2"/>
  <c r="T120" i="2"/>
  <c r="T123" i="2"/>
  <c r="T126" i="2"/>
  <c r="T129" i="2"/>
  <c r="T132" i="2"/>
  <c r="T135" i="2"/>
  <c r="T138" i="2"/>
  <c r="T141" i="2"/>
  <c r="T144" i="2"/>
  <c r="T147" i="2"/>
  <c r="T150" i="2"/>
  <c r="T153" i="2"/>
  <c r="T156" i="2"/>
  <c r="T159" i="2"/>
  <c r="T162" i="2"/>
  <c r="T165" i="2"/>
  <c r="T168" i="2"/>
  <c r="T171" i="2"/>
  <c r="T174" i="2"/>
  <c r="T177" i="2"/>
  <c r="T180" i="2"/>
  <c r="T183" i="2"/>
  <c r="T186" i="2"/>
  <c r="T189" i="2"/>
  <c r="T192" i="2"/>
  <c r="T195" i="2"/>
  <c r="T198" i="2"/>
  <c r="T201" i="2"/>
  <c r="T204" i="2"/>
  <c r="T207" i="2"/>
  <c r="T210" i="2"/>
  <c r="T213" i="2"/>
  <c r="T216" i="2"/>
  <c r="T219" i="2"/>
  <c r="T222" i="2"/>
  <c r="T225" i="2"/>
  <c r="T228" i="2"/>
  <c r="T231" i="2"/>
  <c r="T234" i="2"/>
  <c r="T237" i="2"/>
  <c r="T240" i="2"/>
  <c r="T243" i="2"/>
  <c r="T246" i="2"/>
  <c r="T249" i="2"/>
  <c r="T252" i="2"/>
  <c r="T255" i="2"/>
  <c r="T258" i="2"/>
  <c r="T261" i="2"/>
  <c r="T264" i="2"/>
  <c r="T267" i="2"/>
  <c r="T270" i="2"/>
  <c r="T273" i="2"/>
  <c r="T276" i="2"/>
  <c r="T279" i="2"/>
  <c r="T282" i="2"/>
  <c r="T285" i="2"/>
  <c r="T288" i="2"/>
  <c r="T291" i="2"/>
  <c r="T294" i="2"/>
  <c r="T297" i="2"/>
  <c r="T300" i="2"/>
  <c r="T303" i="2"/>
  <c r="T81" i="3"/>
  <c r="T98" i="3"/>
  <c r="T111" i="3"/>
  <c r="T114" i="3"/>
  <c r="T127" i="3"/>
  <c r="T130" i="3"/>
  <c r="T148" i="3"/>
  <c r="U153" i="3"/>
  <c r="T153" i="3"/>
  <c r="U186" i="3"/>
  <c r="U191" i="3"/>
  <c r="T196" i="3"/>
  <c r="U201" i="3"/>
  <c r="T201" i="3"/>
  <c r="U234" i="3"/>
  <c r="T244" i="3"/>
  <c r="V5" i="4"/>
  <c r="U5" i="4"/>
  <c r="V22" i="4"/>
  <c r="U22" i="4"/>
  <c r="V46" i="4"/>
  <c r="U46" i="4"/>
  <c r="V56" i="4"/>
  <c r="U56" i="4"/>
  <c r="V78" i="4"/>
  <c r="U78" i="4"/>
  <c r="C3" i="3"/>
  <c r="U101" i="3"/>
  <c r="T101" i="3"/>
  <c r="U117" i="3"/>
  <c r="T117" i="3"/>
  <c r="U133" i="3"/>
  <c r="T133" i="3"/>
  <c r="U158" i="3"/>
  <c r="U173" i="3"/>
  <c r="T173" i="3"/>
  <c r="U206" i="3"/>
  <c r="U284" i="3"/>
  <c r="T284" i="3"/>
  <c r="U296" i="3"/>
  <c r="T296" i="3"/>
  <c r="V9" i="4"/>
  <c r="U9" i="4"/>
  <c r="V29" i="4"/>
  <c r="U29" i="4"/>
  <c r="U32" i="4"/>
  <c r="V42" i="4"/>
  <c r="U42" i="4"/>
  <c r="V60" i="4"/>
  <c r="U60" i="4"/>
  <c r="V92" i="4"/>
  <c r="U92" i="4"/>
  <c r="U145" i="3"/>
  <c r="T145" i="3"/>
  <c r="U193" i="3"/>
  <c r="T193" i="3"/>
  <c r="U12" i="4"/>
  <c r="V12" i="4"/>
  <c r="R33" i="4"/>
  <c r="S33" i="4"/>
  <c r="T33" i="4" s="1"/>
  <c r="U39" i="4"/>
  <c r="V39" i="4"/>
  <c r="V71" i="4"/>
  <c r="U71" i="4"/>
  <c r="V85" i="4"/>
  <c r="U85" i="4"/>
  <c r="T80" i="3"/>
  <c r="T87" i="3"/>
  <c r="T107" i="3"/>
  <c r="T110" i="3"/>
  <c r="T123" i="3"/>
  <c r="T126" i="3"/>
  <c r="T139" i="3"/>
  <c r="T142" i="3"/>
  <c r="U150" i="3"/>
  <c r="U155" i="3"/>
  <c r="T160" i="3"/>
  <c r="U165" i="3"/>
  <c r="T165" i="3"/>
  <c r="U198" i="3"/>
  <c r="T208" i="3"/>
  <c r="U213" i="3"/>
  <c r="T213" i="3"/>
  <c r="T256" i="3"/>
  <c r="V6" i="4"/>
  <c r="U6" i="4"/>
  <c r="S13" i="4"/>
  <c r="R13" i="4"/>
  <c r="U114" i="4"/>
  <c r="V114" i="4"/>
  <c r="D7" i="1"/>
  <c r="T7" i="1" s="1"/>
  <c r="R5" i="2"/>
  <c r="T8" i="2"/>
  <c r="T11" i="2"/>
  <c r="T14" i="2"/>
  <c r="T17" i="2"/>
  <c r="T20" i="2"/>
  <c r="T23" i="2"/>
  <c r="T26" i="2"/>
  <c r="T29" i="2"/>
  <c r="T32" i="2"/>
  <c r="T35" i="2"/>
  <c r="T38" i="2"/>
  <c r="T41" i="2"/>
  <c r="T44" i="2"/>
  <c r="T47" i="2"/>
  <c r="T50" i="2"/>
  <c r="T53" i="2"/>
  <c r="T56" i="2"/>
  <c r="T59" i="2"/>
  <c r="T62" i="2"/>
  <c r="T65" i="2"/>
  <c r="T68" i="2"/>
  <c r="T71" i="2"/>
  <c r="T74" i="2"/>
  <c r="T77" i="2"/>
  <c r="T80" i="2"/>
  <c r="T83" i="2"/>
  <c r="T86" i="2"/>
  <c r="T89" i="2"/>
  <c r="T92" i="2"/>
  <c r="T95" i="2"/>
  <c r="T98" i="2"/>
  <c r="T101" i="2"/>
  <c r="T104" i="2"/>
  <c r="T107" i="2"/>
  <c r="T110" i="2"/>
  <c r="T113" i="2"/>
  <c r="T116" i="2"/>
  <c r="T119" i="2"/>
  <c r="T122" i="2"/>
  <c r="T125" i="2"/>
  <c r="T128" i="2"/>
  <c r="T131" i="2"/>
  <c r="T134" i="2"/>
  <c r="T137" i="2"/>
  <c r="T140" i="2"/>
  <c r="T143" i="2"/>
  <c r="T146" i="2"/>
  <c r="T149" i="2"/>
  <c r="T152" i="2"/>
  <c r="T155" i="2"/>
  <c r="T158" i="2"/>
  <c r="T161" i="2"/>
  <c r="T164" i="2"/>
  <c r="T167" i="2"/>
  <c r="T170" i="2"/>
  <c r="T173" i="2"/>
  <c r="T176" i="2"/>
  <c r="T179" i="2"/>
  <c r="T182" i="2"/>
  <c r="T185" i="2"/>
  <c r="T188" i="2"/>
  <c r="T191" i="2"/>
  <c r="T194" i="2"/>
  <c r="T197" i="2"/>
  <c r="T200" i="2"/>
  <c r="T203" i="2"/>
  <c r="T206" i="2"/>
  <c r="T209" i="2"/>
  <c r="T212" i="2"/>
  <c r="T215" i="2"/>
  <c r="T218" i="2"/>
  <c r="T221" i="2"/>
  <c r="T224" i="2"/>
  <c r="T227" i="2"/>
  <c r="T230" i="2"/>
  <c r="T233" i="2"/>
  <c r="T236" i="2"/>
  <c r="T239" i="2"/>
  <c r="T242" i="2"/>
  <c r="T245" i="2"/>
  <c r="T248" i="2"/>
  <c r="T251" i="2"/>
  <c r="T254" i="2"/>
  <c r="T257" i="2"/>
  <c r="T260" i="2"/>
  <c r="T263" i="2"/>
  <c r="T266" i="2"/>
  <c r="T269" i="2"/>
  <c r="T272" i="2"/>
  <c r="T275" i="2"/>
  <c r="T278" i="2"/>
  <c r="T281" i="2"/>
  <c r="T284" i="2"/>
  <c r="T287" i="2"/>
  <c r="T290" i="2"/>
  <c r="T293" i="2"/>
  <c r="T296" i="2"/>
  <c r="T299" i="2"/>
  <c r="T302" i="2"/>
  <c r="O3" i="3"/>
  <c r="T8" i="3"/>
  <c r="T12" i="3"/>
  <c r="T16" i="3"/>
  <c r="T20" i="3"/>
  <c r="T24" i="3"/>
  <c r="T28" i="3"/>
  <c r="T32" i="3"/>
  <c r="T36" i="3"/>
  <c r="T40" i="3"/>
  <c r="T44" i="3"/>
  <c r="T48" i="3"/>
  <c r="T52" i="3"/>
  <c r="T56" i="3"/>
  <c r="T60" i="3"/>
  <c r="T64" i="3"/>
  <c r="T68" i="3"/>
  <c r="T72" i="3"/>
  <c r="T76" i="3"/>
  <c r="T90" i="3"/>
  <c r="T97" i="3"/>
  <c r="U113" i="3"/>
  <c r="T113" i="3"/>
  <c r="U129" i="3"/>
  <c r="T129" i="3"/>
  <c r="U170" i="3"/>
  <c r="U175" i="3"/>
  <c r="T180" i="3"/>
  <c r="U185" i="3"/>
  <c r="T185" i="3"/>
  <c r="U218" i="3"/>
  <c r="T228" i="3"/>
  <c r="T276" i="3"/>
  <c r="V54" i="4"/>
  <c r="U54" i="4"/>
  <c r="V68" i="4"/>
  <c r="U68" i="4"/>
  <c r="E2" i="2"/>
  <c r="S2" i="2" s="1"/>
  <c r="S3" i="3"/>
  <c r="T83" i="3"/>
  <c r="T100" i="3"/>
  <c r="T116" i="3"/>
  <c r="T132" i="3"/>
  <c r="U147" i="3"/>
  <c r="T152" i="3"/>
  <c r="U157" i="3"/>
  <c r="T157" i="3"/>
  <c r="U190" i="3"/>
  <c r="T200" i="3"/>
  <c r="U205" i="3"/>
  <c r="T205" i="3"/>
  <c r="T248" i="3"/>
  <c r="U288" i="3"/>
  <c r="T288" i="3"/>
  <c r="U300" i="3"/>
  <c r="T300" i="3"/>
  <c r="V17" i="4"/>
  <c r="U17" i="4"/>
  <c r="V61" i="4"/>
  <c r="U61" i="4"/>
  <c r="V90" i="4"/>
  <c r="U90" i="4"/>
  <c r="U177" i="3"/>
  <c r="T177" i="3"/>
  <c r="V7" i="4"/>
  <c r="U7" i="4"/>
  <c r="V20" i="4"/>
  <c r="U20" i="4"/>
  <c r="U24" i="4"/>
  <c r="V24" i="4"/>
  <c r="V40" i="4"/>
  <c r="U40" i="4"/>
  <c r="S44" i="4"/>
  <c r="T44" i="4" s="1"/>
  <c r="R44" i="4"/>
  <c r="V47" i="4"/>
  <c r="U47" i="4"/>
  <c r="U109" i="3"/>
  <c r="T109" i="3"/>
  <c r="U125" i="3"/>
  <c r="T125" i="3"/>
  <c r="U141" i="3"/>
  <c r="T141" i="3"/>
  <c r="U149" i="3"/>
  <c r="T149" i="3"/>
  <c r="U182" i="3"/>
  <c r="U187" i="3"/>
  <c r="T192" i="3"/>
  <c r="U197" i="3"/>
  <c r="T197" i="3"/>
  <c r="U230" i="3"/>
  <c r="V37" i="4"/>
  <c r="U37" i="4"/>
  <c r="V83" i="4"/>
  <c r="U83" i="4"/>
  <c r="V104" i="4"/>
  <c r="U104" i="4"/>
  <c r="U169" i="3"/>
  <c r="T169" i="3"/>
  <c r="V18" i="4"/>
  <c r="U18" i="4"/>
  <c r="V66" i="4"/>
  <c r="U66" i="4"/>
  <c r="V80" i="4"/>
  <c r="U80" i="4"/>
  <c r="T92" i="3"/>
  <c r="T99" i="3"/>
  <c r="T102" i="3"/>
  <c r="T115" i="3"/>
  <c r="T118" i="3"/>
  <c r="T131" i="3"/>
  <c r="T134" i="3"/>
  <c r="U174" i="3"/>
  <c r="U179" i="3"/>
  <c r="T184" i="3"/>
  <c r="U189" i="3"/>
  <c r="T189" i="3"/>
  <c r="U222" i="3"/>
  <c r="T232" i="3"/>
  <c r="T280" i="3"/>
  <c r="U292" i="3"/>
  <c r="T292" i="3"/>
  <c r="V15" i="4"/>
  <c r="U15" i="4"/>
  <c r="U28" i="4"/>
  <c r="V28" i="4"/>
  <c r="U41" i="4"/>
  <c r="V73" i="4"/>
  <c r="U73" i="4"/>
  <c r="T85" i="3"/>
  <c r="U105" i="3"/>
  <c r="T105" i="3"/>
  <c r="U121" i="3"/>
  <c r="T121" i="3"/>
  <c r="U137" i="3"/>
  <c r="T137" i="3"/>
  <c r="U146" i="3"/>
  <c r="U151" i="3"/>
  <c r="T156" i="3"/>
  <c r="U161" i="3"/>
  <c r="T161" i="3"/>
  <c r="U194" i="3"/>
  <c r="T204" i="3"/>
  <c r="U209" i="3"/>
  <c r="T209" i="3"/>
  <c r="T252" i="3"/>
  <c r="U8" i="4"/>
  <c r="V8" i="4"/>
  <c r="V11" i="4"/>
  <c r="U11" i="4"/>
  <c r="V38" i="4"/>
  <c r="U38" i="4"/>
  <c r="V48" i="4"/>
  <c r="U48" i="4"/>
  <c r="V59" i="4"/>
  <c r="U59" i="4"/>
  <c r="V84" i="4"/>
  <c r="U84" i="4"/>
  <c r="U10" i="4"/>
  <c r="U30" i="4"/>
  <c r="U55" i="4"/>
  <c r="V55" i="4"/>
  <c r="U67" i="4"/>
  <c r="V67" i="4"/>
  <c r="U79" i="4"/>
  <c r="V79" i="4"/>
  <c r="U91" i="4"/>
  <c r="V91" i="4"/>
  <c r="R100" i="4"/>
  <c r="S100" i="4"/>
  <c r="T100" i="4" s="1"/>
  <c r="U102" i="4"/>
  <c r="S108" i="4"/>
  <c r="T108" i="4" s="1"/>
  <c r="R108" i="4"/>
  <c r="U119" i="4"/>
  <c r="V128" i="4"/>
  <c r="U128" i="4"/>
  <c r="S144" i="4"/>
  <c r="T144" i="4" s="1"/>
  <c r="R144" i="4"/>
  <c r="V147" i="4"/>
  <c r="U147" i="4"/>
  <c r="V150" i="4"/>
  <c r="S154" i="4"/>
  <c r="T154" i="4" s="1"/>
  <c r="R154" i="4"/>
  <c r="V168" i="4"/>
  <c r="U168" i="4"/>
  <c r="V212" i="4"/>
  <c r="U212" i="4"/>
  <c r="V230" i="4"/>
  <c r="U230" i="4"/>
  <c r="T217" i="3"/>
  <c r="T221" i="3"/>
  <c r="T225" i="3"/>
  <c r="T229" i="3"/>
  <c r="T233" i="3"/>
  <c r="T237" i="3"/>
  <c r="T241" i="3"/>
  <c r="T245" i="3"/>
  <c r="T249" i="3"/>
  <c r="T253" i="3"/>
  <c r="T257" i="3"/>
  <c r="T261" i="3"/>
  <c r="T265" i="3"/>
  <c r="T269" i="3"/>
  <c r="T273" i="3"/>
  <c r="T277" i="3"/>
  <c r="T281" i="3"/>
  <c r="T285" i="3"/>
  <c r="T289" i="3"/>
  <c r="T293" i="3"/>
  <c r="T297" i="3"/>
  <c r="T301" i="3"/>
  <c r="R5" i="4"/>
  <c r="R16" i="4"/>
  <c r="R27" i="4"/>
  <c r="R36" i="4"/>
  <c r="U43" i="4"/>
  <c r="R49" i="4"/>
  <c r="R51" i="4"/>
  <c r="V105" i="4"/>
  <c r="S111" i="4"/>
  <c r="T111" i="4" s="1"/>
  <c r="S120" i="4"/>
  <c r="T120" i="4" s="1"/>
  <c r="R120" i="4"/>
  <c r="U131" i="4"/>
  <c r="V157" i="4"/>
  <c r="U157" i="4"/>
  <c r="R38" i="4"/>
  <c r="R112" i="4"/>
  <c r="S112" i="4"/>
  <c r="T112" i="4" s="1"/>
  <c r="V117" i="4"/>
  <c r="S123" i="4"/>
  <c r="T123" i="4" s="1"/>
  <c r="S132" i="4"/>
  <c r="T132" i="4" s="1"/>
  <c r="R132" i="4"/>
  <c r="S135" i="4"/>
  <c r="T135" i="4" s="1"/>
  <c r="V141" i="4"/>
  <c r="V158" i="4"/>
  <c r="U158" i="4"/>
  <c r="V165" i="4"/>
  <c r="U165" i="4"/>
  <c r="V181" i="4"/>
  <c r="U181" i="4"/>
  <c r="V227" i="4"/>
  <c r="U227" i="4"/>
  <c r="R124" i="4"/>
  <c r="S124" i="4"/>
  <c r="T124" i="4" s="1"/>
  <c r="V142" i="4"/>
  <c r="U142" i="4"/>
  <c r="V173" i="4"/>
  <c r="U173" i="4"/>
  <c r="V75" i="4"/>
  <c r="V87" i="4"/>
  <c r="U97" i="4"/>
  <c r="S101" i="4"/>
  <c r="T101" i="4" s="1"/>
  <c r="R101" i="4"/>
  <c r="U151" i="4"/>
  <c r="V151" i="4"/>
  <c r="S166" i="4"/>
  <c r="T166" i="4" s="1"/>
  <c r="R166" i="4"/>
  <c r="V205" i="4"/>
  <c r="U205" i="4"/>
  <c r="S221" i="4"/>
  <c r="T221" i="4" s="1"/>
  <c r="R221" i="4"/>
  <c r="T8" i="5"/>
  <c r="R64" i="4"/>
  <c r="S64" i="4"/>
  <c r="T64" i="4" s="1"/>
  <c r="R76" i="4"/>
  <c r="S76" i="4"/>
  <c r="T76" i="4" s="1"/>
  <c r="R88" i="4"/>
  <c r="S88" i="4"/>
  <c r="T88" i="4" s="1"/>
  <c r="V98" i="4"/>
  <c r="U98" i="4"/>
  <c r="U103" i="4"/>
  <c r="V103" i="4"/>
  <c r="R118" i="4"/>
  <c r="R142" i="4"/>
  <c r="V149" i="4"/>
  <c r="U149" i="4"/>
  <c r="V162" i="4"/>
  <c r="U162" i="4"/>
  <c r="V169" i="4"/>
  <c r="U169" i="4"/>
  <c r="V179" i="4"/>
  <c r="U179" i="4"/>
  <c r="V289" i="4"/>
  <c r="U289" i="4"/>
  <c r="V297" i="4"/>
  <c r="U297" i="4"/>
  <c r="V300" i="4"/>
  <c r="U300" i="4"/>
  <c r="T303" i="3"/>
  <c r="R15" i="4"/>
  <c r="R24" i="4"/>
  <c r="U31" i="4"/>
  <c r="R46" i="4"/>
  <c r="S52" i="4"/>
  <c r="T52" i="4" s="1"/>
  <c r="S57" i="4"/>
  <c r="T57" i="4" s="1"/>
  <c r="R57" i="4"/>
  <c r="S69" i="4"/>
  <c r="T69" i="4" s="1"/>
  <c r="R69" i="4"/>
  <c r="S81" i="4"/>
  <c r="T81" i="4" s="1"/>
  <c r="R81" i="4"/>
  <c r="U95" i="4"/>
  <c r="U115" i="4"/>
  <c r="V115" i="4"/>
  <c r="V118" i="4"/>
  <c r="R130" i="4"/>
  <c r="U139" i="4"/>
  <c r="V139" i="4"/>
  <c r="U145" i="4"/>
  <c r="V170" i="4"/>
  <c r="U170" i="4"/>
  <c r="S269" i="4"/>
  <c r="T269" i="4" s="1"/>
  <c r="R269" i="4"/>
  <c r="R26" i="4"/>
  <c r="U109" i="4"/>
  <c r="U127" i="4"/>
  <c r="V127" i="4"/>
  <c r="V130" i="4"/>
  <c r="V137" i="4"/>
  <c r="U137" i="4"/>
  <c r="V146" i="4"/>
  <c r="U146" i="4"/>
  <c r="V159" i="4"/>
  <c r="U159" i="4"/>
  <c r="V253" i="4"/>
  <c r="U253" i="4"/>
  <c r="V261" i="4"/>
  <c r="U261" i="4"/>
  <c r="S96" i="4"/>
  <c r="T96" i="4" s="1"/>
  <c r="R96" i="4"/>
  <c r="V110" i="4"/>
  <c r="U110" i="4"/>
  <c r="V156" i="4"/>
  <c r="U156" i="4"/>
  <c r="U163" i="4"/>
  <c r="V163" i="4"/>
  <c r="V200" i="4"/>
  <c r="U200" i="4"/>
  <c r="V243" i="4"/>
  <c r="U243" i="4"/>
  <c r="T302" i="3"/>
  <c r="U26" i="4"/>
  <c r="U35" i="4"/>
  <c r="V122" i="4"/>
  <c r="U122" i="4"/>
  <c r="V134" i="4"/>
  <c r="U134" i="4"/>
  <c r="V193" i="4"/>
  <c r="U193" i="4"/>
  <c r="S21" i="4"/>
  <c r="T21" i="4" s="1"/>
  <c r="S53" i="4"/>
  <c r="T53" i="4" s="1"/>
  <c r="R53" i="4"/>
  <c r="S65" i="4"/>
  <c r="T65" i="4" s="1"/>
  <c r="R65" i="4"/>
  <c r="S77" i="4"/>
  <c r="T77" i="4" s="1"/>
  <c r="R77" i="4"/>
  <c r="S89" i="4"/>
  <c r="T89" i="4" s="1"/>
  <c r="R89" i="4"/>
  <c r="V153" i="4"/>
  <c r="U153" i="4"/>
  <c r="R177" i="4"/>
  <c r="S177" i="4"/>
  <c r="T177" i="4" s="1"/>
  <c r="V99" i="4"/>
  <c r="U99" i="4"/>
  <c r="V116" i="4"/>
  <c r="U116" i="4"/>
  <c r="V140" i="4"/>
  <c r="U140" i="4"/>
  <c r="V161" i="4"/>
  <c r="U161" i="4"/>
  <c r="V171" i="4"/>
  <c r="U171" i="4"/>
  <c r="U208" i="4"/>
  <c r="V208" i="4"/>
  <c r="S136" i="4"/>
  <c r="T136" i="4" s="1"/>
  <c r="S148" i="4"/>
  <c r="T148" i="4" s="1"/>
  <c r="S160" i="4"/>
  <c r="T160" i="4" s="1"/>
  <c r="S172" i="4"/>
  <c r="T172" i="4" s="1"/>
  <c r="U198" i="4"/>
  <c r="V216" i="4"/>
  <c r="U216" i="4"/>
  <c r="V223" i="4"/>
  <c r="U223" i="4"/>
  <c r="V241" i="4"/>
  <c r="U241" i="4"/>
  <c r="V278" i="4"/>
  <c r="U278" i="4"/>
  <c r="V180" i="4"/>
  <c r="U180" i="4"/>
  <c r="S202" i="4"/>
  <c r="T202" i="4" s="1"/>
  <c r="R202" i="4"/>
  <c r="S214" i="4"/>
  <c r="T214" i="4" s="1"/>
  <c r="R214" i="4"/>
  <c r="V242" i="4"/>
  <c r="U242" i="4"/>
  <c r="V250" i="4"/>
  <c r="U250" i="4"/>
  <c r="V268" i="4"/>
  <c r="U268" i="4"/>
  <c r="V286" i="4"/>
  <c r="U286" i="4"/>
  <c r="V204" i="4"/>
  <c r="U204" i="4"/>
  <c r="V229" i="4"/>
  <c r="U229" i="4"/>
  <c r="S233" i="4"/>
  <c r="T233" i="4" s="1"/>
  <c r="R233" i="4"/>
  <c r="V260" i="4"/>
  <c r="U260" i="4"/>
  <c r="V264" i="4"/>
  <c r="U264" i="4"/>
  <c r="V271" i="4"/>
  <c r="U271" i="4"/>
  <c r="V279" i="4"/>
  <c r="U279" i="4"/>
  <c r="V296" i="4"/>
  <c r="U296" i="4"/>
  <c r="V304" i="4"/>
  <c r="U304" i="4"/>
  <c r="S184" i="4"/>
  <c r="T184" i="4" s="1"/>
  <c r="R184" i="4"/>
  <c r="S189" i="4"/>
  <c r="T189" i="4" s="1"/>
  <c r="R189" i="4"/>
  <c r="S197" i="4"/>
  <c r="T197" i="4" s="1"/>
  <c r="R197" i="4"/>
  <c r="V199" i="4"/>
  <c r="U199" i="4"/>
  <c r="V211" i="4"/>
  <c r="U211" i="4"/>
  <c r="V247" i="4"/>
  <c r="U247" i="4"/>
  <c r="V254" i="4"/>
  <c r="U254" i="4"/>
  <c r="V290" i="4"/>
  <c r="U290" i="4"/>
  <c r="V217" i="4"/>
  <c r="U217" i="4"/>
  <c r="V236" i="4"/>
  <c r="U236" i="4"/>
  <c r="V262" i="4"/>
  <c r="U262" i="4"/>
  <c r="V280" i="4"/>
  <c r="U280" i="4"/>
  <c r="V298" i="4"/>
  <c r="U298" i="4"/>
  <c r="R113" i="4"/>
  <c r="R125" i="4"/>
  <c r="R137" i="4"/>
  <c r="R149" i="4"/>
  <c r="U152" i="4"/>
  <c r="R161" i="4"/>
  <c r="U164" i="4"/>
  <c r="R173" i="4"/>
  <c r="U186" i="4"/>
  <c r="V218" i="4"/>
  <c r="U218" i="4"/>
  <c r="V224" i="4"/>
  <c r="U224" i="4"/>
  <c r="S237" i="4"/>
  <c r="T237" i="4" s="1"/>
  <c r="R237" i="4"/>
  <c r="V244" i="4"/>
  <c r="U244" i="4"/>
  <c r="V251" i="4"/>
  <c r="V255" i="4"/>
  <c r="U255" i="4"/>
  <c r="V272" i="4"/>
  <c r="U272" i="4"/>
  <c r="V276" i="4"/>
  <c r="U276" i="4"/>
  <c r="V283" i="4"/>
  <c r="U283" i="4"/>
  <c r="V287" i="4"/>
  <c r="V291" i="4"/>
  <c r="U291" i="4"/>
  <c r="R156" i="4"/>
  <c r="R168" i="4"/>
  <c r="R200" i="4"/>
  <c r="S209" i="4"/>
  <c r="T209" i="4" s="1"/>
  <c r="R209" i="4"/>
  <c r="U215" i="4"/>
  <c r="S225" i="4"/>
  <c r="T225" i="4" s="1"/>
  <c r="R225" i="4"/>
  <c r="V240" i="4"/>
  <c r="U240" i="4"/>
  <c r="V265" i="4"/>
  <c r="U265" i="4"/>
  <c r="V273" i="4"/>
  <c r="U273" i="4"/>
  <c r="S281" i="4"/>
  <c r="T281" i="4" s="1"/>
  <c r="R281" i="4"/>
  <c r="S190" i="4"/>
  <c r="T190" i="4" s="1"/>
  <c r="R190" i="4"/>
  <c r="V231" i="4"/>
  <c r="S245" i="4"/>
  <c r="T245" i="4" s="1"/>
  <c r="R245" i="4"/>
  <c r="V266" i="4"/>
  <c r="U266" i="4"/>
  <c r="V301" i="4"/>
  <c r="U301" i="4"/>
  <c r="N2" i="5"/>
  <c r="S178" i="4"/>
  <c r="T178" i="4" s="1"/>
  <c r="R178" i="4"/>
  <c r="S201" i="4"/>
  <c r="T201" i="4" s="1"/>
  <c r="R201" i="4"/>
  <c r="S226" i="4"/>
  <c r="T226" i="4" s="1"/>
  <c r="R226" i="4"/>
  <c r="V228" i="4"/>
  <c r="U228" i="4"/>
  <c r="V256" i="4"/>
  <c r="U256" i="4"/>
  <c r="V274" i="4"/>
  <c r="U274" i="4"/>
  <c r="V292" i="4"/>
  <c r="U292" i="4"/>
  <c r="V302" i="4"/>
  <c r="U302" i="4"/>
  <c r="T5" i="5"/>
  <c r="R93" i="4"/>
  <c r="R105" i="4"/>
  <c r="R117" i="4"/>
  <c r="R129" i="4"/>
  <c r="R141" i="4"/>
  <c r="R153" i="4"/>
  <c r="R165" i="4"/>
  <c r="V182" i="4"/>
  <c r="V187" i="4"/>
  <c r="U187" i="4"/>
  <c r="V192" i="4"/>
  <c r="U192" i="4"/>
  <c r="V195" i="4"/>
  <c r="V206" i="4"/>
  <c r="U234" i="4"/>
  <c r="U238" i="4"/>
  <c r="V248" i="4"/>
  <c r="U248" i="4"/>
  <c r="V252" i="4"/>
  <c r="U252" i="4"/>
  <c r="V259" i="4"/>
  <c r="U259" i="4"/>
  <c r="V263" i="4"/>
  <c r="V267" i="4"/>
  <c r="U267" i="4"/>
  <c r="V284" i="4"/>
  <c r="U284" i="4"/>
  <c r="V288" i="4"/>
  <c r="U288" i="4"/>
  <c r="V295" i="4"/>
  <c r="U295" i="4"/>
  <c r="S185" i="4"/>
  <c r="T185" i="4" s="1"/>
  <c r="S213" i="4"/>
  <c r="T213" i="4" s="1"/>
  <c r="R213" i="4"/>
  <c r="V219" i="4"/>
  <c r="V235" i="4"/>
  <c r="U235" i="4"/>
  <c r="V249" i="4"/>
  <c r="U249" i="4"/>
  <c r="S257" i="4"/>
  <c r="T257" i="4" s="1"/>
  <c r="R257" i="4"/>
  <c r="V277" i="4"/>
  <c r="U277" i="4"/>
  <c r="V285" i="4"/>
  <c r="U285" i="4"/>
  <c r="S293" i="4"/>
  <c r="T293" i="4" s="1"/>
  <c r="R293" i="4"/>
  <c r="V303" i="4"/>
  <c r="U303" i="4"/>
  <c r="P67" i="6"/>
  <c r="Q67" i="6"/>
  <c r="R238" i="4"/>
  <c r="R250" i="4"/>
  <c r="R262" i="4"/>
  <c r="R274" i="4"/>
  <c r="R286" i="4"/>
  <c r="R298" i="4"/>
  <c r="S74" i="5"/>
  <c r="T74" i="5" s="1"/>
  <c r="Q26" i="5"/>
  <c r="S26" i="5" s="1"/>
  <c r="T26" i="5" s="1"/>
  <c r="Q30" i="5"/>
  <c r="S30" i="5" s="1"/>
  <c r="T30" i="5" s="1"/>
  <c r="Q34" i="5"/>
  <c r="S34" i="5" s="1"/>
  <c r="T34" i="5" s="1"/>
  <c r="Q38" i="5"/>
  <c r="S38" i="5" s="1"/>
  <c r="T38" i="5" s="1"/>
  <c r="Q42" i="5"/>
  <c r="S42" i="5" s="1"/>
  <c r="T42" i="5" s="1"/>
  <c r="Q46" i="5"/>
  <c r="S46" i="5" s="1"/>
  <c r="T46" i="5" s="1"/>
  <c r="Q50" i="5"/>
  <c r="S50" i="5" s="1"/>
  <c r="T50" i="5" s="1"/>
  <c r="Q54" i="5"/>
  <c r="S54" i="5" s="1"/>
  <c r="T54" i="5" s="1"/>
  <c r="Q58" i="5"/>
  <c r="S58" i="5" s="1"/>
  <c r="T58" i="5" s="1"/>
  <c r="Q62" i="5"/>
  <c r="S62" i="5" s="1"/>
  <c r="T62" i="5" s="1"/>
  <c r="Q66" i="5"/>
  <c r="S66" i="5" s="1"/>
  <c r="T66" i="5" s="1"/>
  <c r="Q70" i="5"/>
  <c r="S70" i="5" s="1"/>
  <c r="T70" i="5" s="1"/>
  <c r="S144" i="5"/>
  <c r="T144" i="5" s="1"/>
  <c r="S150" i="5"/>
  <c r="T150" i="5" s="1"/>
  <c r="S183" i="5"/>
  <c r="T183" i="5" s="1"/>
  <c r="Q28" i="5"/>
  <c r="S28" i="5" s="1"/>
  <c r="T28" i="5" s="1"/>
  <c r="Q32" i="5"/>
  <c r="S32" i="5" s="1"/>
  <c r="T32" i="5" s="1"/>
  <c r="Q36" i="5"/>
  <c r="S36" i="5" s="1"/>
  <c r="T36" i="5" s="1"/>
  <c r="Q40" i="5"/>
  <c r="S40" i="5" s="1"/>
  <c r="T40" i="5" s="1"/>
  <c r="Q44" i="5"/>
  <c r="S44" i="5" s="1"/>
  <c r="T44" i="5" s="1"/>
  <c r="Q48" i="5"/>
  <c r="S48" i="5" s="1"/>
  <c r="T48" i="5" s="1"/>
  <c r="Q52" i="5"/>
  <c r="S52" i="5" s="1"/>
  <c r="T52" i="5" s="1"/>
  <c r="Q56" i="5"/>
  <c r="S56" i="5" s="1"/>
  <c r="T56" i="5" s="1"/>
  <c r="Q60" i="5"/>
  <c r="S60" i="5" s="1"/>
  <c r="T60" i="5" s="1"/>
  <c r="S191" i="5"/>
  <c r="T191" i="5" s="1"/>
  <c r="S215" i="5"/>
  <c r="T215" i="5" s="1"/>
  <c r="P5" i="6"/>
  <c r="K5" i="6"/>
  <c r="P53" i="6"/>
  <c r="L53" i="6"/>
  <c r="K53" i="6"/>
  <c r="R194" i="4"/>
  <c r="R206" i="4"/>
  <c r="R218" i="4"/>
  <c r="R230" i="4"/>
  <c r="R242" i="4"/>
  <c r="R254" i="4"/>
  <c r="R266" i="4"/>
  <c r="R278" i="4"/>
  <c r="R290" i="4"/>
  <c r="R302" i="4"/>
  <c r="R249" i="4"/>
  <c r="R261" i="4"/>
  <c r="R273" i="4"/>
  <c r="R285" i="4"/>
  <c r="R297" i="4"/>
  <c r="L36" i="6"/>
  <c r="K36" i="6"/>
  <c r="R196" i="4"/>
  <c r="R208" i="4"/>
  <c r="R220" i="4"/>
  <c r="R244" i="4"/>
  <c r="R256" i="4"/>
  <c r="R268" i="4"/>
  <c r="R280" i="4"/>
  <c r="R292" i="4"/>
  <c r="R304" i="4"/>
  <c r="Q89" i="5"/>
  <c r="S89" i="5" s="1"/>
  <c r="T89" i="5" s="1"/>
  <c r="S120" i="5"/>
  <c r="T120" i="5" s="1"/>
  <c r="Q222" i="5"/>
  <c r="S222" i="5" s="1"/>
  <c r="T222" i="5" s="1"/>
  <c r="S25" i="5"/>
  <c r="S29" i="5"/>
  <c r="T29" i="5" s="1"/>
  <c r="S33" i="5"/>
  <c r="T33" i="5" s="1"/>
  <c r="S37" i="5"/>
  <c r="T37" i="5" s="1"/>
  <c r="L30" i="6"/>
  <c r="K30" i="6"/>
  <c r="L76" i="6"/>
  <c r="K76" i="6"/>
  <c r="S41" i="5"/>
  <c r="T41" i="5" s="1"/>
  <c r="S49" i="5"/>
  <c r="T49" i="5" s="1"/>
  <c r="S53" i="5"/>
  <c r="T53" i="5" s="1"/>
  <c r="S61" i="5"/>
  <c r="T61" i="5" s="1"/>
  <c r="P72" i="6"/>
  <c r="Q82" i="5"/>
  <c r="S82" i="5" s="1"/>
  <c r="T82" i="5" s="1"/>
  <c r="S159" i="5"/>
  <c r="T159" i="5" s="1"/>
  <c r="L70" i="6"/>
  <c r="K70" i="6"/>
  <c r="P9" i="6"/>
  <c r="L9" i="6"/>
  <c r="K9" i="6"/>
  <c r="K38" i="6"/>
  <c r="L40" i="6"/>
  <c r="K40" i="6"/>
  <c r="P57" i="6"/>
  <c r="L57" i="6"/>
  <c r="K57" i="6"/>
  <c r="Q84" i="6"/>
  <c r="L84" i="6"/>
  <c r="K84" i="6"/>
  <c r="Q85" i="5"/>
  <c r="S85" i="5" s="1"/>
  <c r="T85" i="5" s="1"/>
  <c r="Q109" i="5"/>
  <c r="S109" i="5" s="1"/>
  <c r="T109" i="5" s="1"/>
  <c r="Q133" i="5"/>
  <c r="S133" i="5" s="1"/>
  <c r="T133" i="5" s="1"/>
  <c r="Q149" i="5"/>
  <c r="S149" i="5" s="1"/>
  <c r="T149" i="5" s="1"/>
  <c r="Q238" i="5"/>
  <c r="S238" i="5" s="1"/>
  <c r="T238" i="5" s="1"/>
  <c r="Q254" i="5"/>
  <c r="S254" i="5" s="1"/>
  <c r="T254" i="5" s="1"/>
  <c r="Q13" i="6"/>
  <c r="L32" i="6"/>
  <c r="K32" i="6"/>
  <c r="P49" i="6"/>
  <c r="Q61" i="6"/>
  <c r="J74" i="6"/>
  <c r="K82" i="6"/>
  <c r="L82" i="6"/>
  <c r="P84" i="6"/>
  <c r="L131" i="6"/>
  <c r="K131" i="6"/>
  <c r="Q214" i="6"/>
  <c r="L5" i="6"/>
  <c r="Q9" i="6"/>
  <c r="P45" i="6"/>
  <c r="L45" i="6"/>
  <c r="K45" i="6"/>
  <c r="L124" i="6"/>
  <c r="K124" i="6"/>
  <c r="Q226" i="5"/>
  <c r="S226" i="5" s="1"/>
  <c r="T226" i="5" s="1"/>
  <c r="Q233" i="5"/>
  <c r="S233" i="5" s="1"/>
  <c r="T233" i="5" s="1"/>
  <c r="Q249" i="5"/>
  <c r="S249" i="5" s="1"/>
  <c r="T249" i="5" s="1"/>
  <c r="Q5" i="6"/>
  <c r="K22" i="6"/>
  <c r="L24" i="6"/>
  <c r="K24" i="6"/>
  <c r="P41" i="6"/>
  <c r="L41" i="6"/>
  <c r="K41" i="6"/>
  <c r="Q53" i="6"/>
  <c r="Q72" i="6"/>
  <c r="L115" i="6"/>
  <c r="K115" i="6"/>
  <c r="S219" i="5"/>
  <c r="T219" i="5" s="1"/>
  <c r="Q221" i="5"/>
  <c r="S221" i="5" s="1"/>
  <c r="T221" i="5" s="1"/>
  <c r="S231" i="5"/>
  <c r="T231" i="5" s="1"/>
  <c r="Q242" i="5"/>
  <c r="S242" i="5" s="1"/>
  <c r="T242" i="5" s="1"/>
  <c r="S247" i="5"/>
  <c r="T247" i="5" s="1"/>
  <c r="K18" i="6"/>
  <c r="L20" i="6"/>
  <c r="K20" i="6"/>
  <c r="P37" i="6"/>
  <c r="L37" i="6"/>
  <c r="K37" i="6"/>
  <c r="L87" i="6"/>
  <c r="K87" i="6"/>
  <c r="L92" i="6"/>
  <c r="K92" i="6"/>
  <c r="L99" i="6"/>
  <c r="K99" i="6"/>
  <c r="Q191" i="6"/>
  <c r="P191" i="6"/>
  <c r="L194" i="6"/>
  <c r="K194" i="6"/>
  <c r="L16" i="6"/>
  <c r="K16" i="6"/>
  <c r="P33" i="6"/>
  <c r="L33" i="6"/>
  <c r="K33" i="6"/>
  <c r="Q45" i="6"/>
  <c r="L122" i="6"/>
  <c r="K122" i="6"/>
  <c r="K127" i="6"/>
  <c r="Q205" i="5"/>
  <c r="S205" i="5" s="1"/>
  <c r="T205" i="5" s="1"/>
  <c r="Q213" i="5"/>
  <c r="S213" i="5" s="1"/>
  <c r="T213" i="5" s="1"/>
  <c r="Q237" i="5"/>
  <c r="S237" i="5" s="1"/>
  <c r="T237" i="5" s="1"/>
  <c r="Q253" i="5"/>
  <c r="S253" i="5" s="1"/>
  <c r="T253" i="5" s="1"/>
  <c r="K10" i="6"/>
  <c r="L12" i="6"/>
  <c r="K12" i="6"/>
  <c r="P29" i="6"/>
  <c r="L29" i="6"/>
  <c r="K29" i="6"/>
  <c r="Q41" i="6"/>
  <c r="K58" i="6"/>
  <c r="L60" i="6"/>
  <c r="K60" i="6"/>
  <c r="L64" i="6"/>
  <c r="K64" i="6"/>
  <c r="Q3" i="6"/>
  <c r="Q2" i="6"/>
  <c r="K2" i="6"/>
  <c r="E2" i="6"/>
  <c r="Q90" i="6"/>
  <c r="P90" i="6"/>
  <c r="Q187" i="6"/>
  <c r="P187" i="6"/>
  <c r="K6" i="6"/>
  <c r="L8" i="6"/>
  <c r="K8" i="6"/>
  <c r="P25" i="6"/>
  <c r="L25" i="6"/>
  <c r="K25" i="6"/>
  <c r="Q37" i="6"/>
  <c r="L73" i="6"/>
  <c r="L106" i="6"/>
  <c r="K106" i="6"/>
  <c r="L111" i="6"/>
  <c r="K111" i="6"/>
  <c r="Q120" i="6"/>
  <c r="P120" i="6"/>
  <c r="S225" i="5"/>
  <c r="T225" i="5" s="1"/>
  <c r="P21" i="6"/>
  <c r="L21" i="6"/>
  <c r="K21" i="6"/>
  <c r="Q33" i="6"/>
  <c r="L52" i="6"/>
  <c r="K52" i="6"/>
  <c r="L69" i="6"/>
  <c r="K69" i="6"/>
  <c r="K95" i="6"/>
  <c r="Q93" i="5"/>
  <c r="S93" i="5" s="1"/>
  <c r="T93" i="5" s="1"/>
  <c r="Q117" i="5"/>
  <c r="S117" i="5" s="1"/>
  <c r="T117" i="5" s="1"/>
  <c r="Q141" i="5"/>
  <c r="S141" i="5" s="1"/>
  <c r="T141" i="5" s="1"/>
  <c r="Q153" i="5"/>
  <c r="S153" i="5" s="1"/>
  <c r="T153" i="5" s="1"/>
  <c r="Q241" i="5"/>
  <c r="S241" i="5" s="1"/>
  <c r="T241" i="5" s="1"/>
  <c r="Q257" i="5"/>
  <c r="S257" i="5" s="1"/>
  <c r="T257" i="5" s="1"/>
  <c r="P17" i="6"/>
  <c r="L17" i="6"/>
  <c r="K17" i="6"/>
  <c r="Q29" i="6"/>
  <c r="K46" i="6"/>
  <c r="L48" i="6"/>
  <c r="K48" i="6"/>
  <c r="Q77" i="6"/>
  <c r="Q167" i="6"/>
  <c r="P167" i="6"/>
  <c r="K167" i="6"/>
  <c r="Q234" i="5"/>
  <c r="S234" i="5" s="1"/>
  <c r="T234" i="5" s="1"/>
  <c r="S239" i="5"/>
  <c r="T239" i="5" s="1"/>
  <c r="Q250" i="5"/>
  <c r="S250" i="5" s="1"/>
  <c r="T250" i="5" s="1"/>
  <c r="P13" i="6"/>
  <c r="L13" i="6"/>
  <c r="K13" i="6"/>
  <c r="P61" i="6"/>
  <c r="Q65" i="6"/>
  <c r="L65" i="6"/>
  <c r="K65" i="6"/>
  <c r="Q104" i="6"/>
  <c r="P104" i="6"/>
  <c r="Q135" i="6"/>
  <c r="P135" i="6"/>
  <c r="L187" i="6"/>
  <c r="K189" i="6"/>
  <c r="L189" i="6"/>
  <c r="L199" i="6"/>
  <c r="K199" i="6"/>
  <c r="K205" i="6"/>
  <c r="L205" i="6"/>
  <c r="L214" i="6"/>
  <c r="K221" i="6"/>
  <c r="L221" i="6"/>
  <c r="J226" i="6"/>
  <c r="L228" i="6"/>
  <c r="K228" i="6"/>
  <c r="P106" i="6"/>
  <c r="P122" i="6"/>
  <c r="Q139" i="6"/>
  <c r="P139" i="6"/>
  <c r="Q143" i="6"/>
  <c r="P143" i="6"/>
  <c r="Q147" i="6"/>
  <c r="P147" i="6"/>
  <c r="Q151" i="6"/>
  <c r="P151" i="6"/>
  <c r="Q155" i="6"/>
  <c r="P155" i="6"/>
  <c r="Q159" i="6"/>
  <c r="P159" i="6"/>
  <c r="Q163" i="6"/>
  <c r="P163" i="6"/>
  <c r="K163" i="6"/>
  <c r="L167" i="6"/>
  <c r="L176" i="6"/>
  <c r="L178" i="6"/>
  <c r="K178" i="6"/>
  <c r="K187" i="6"/>
  <c r="Q201" i="6"/>
  <c r="P201" i="6"/>
  <c r="L264" i="6"/>
  <c r="K264" i="6"/>
  <c r="L94" i="6"/>
  <c r="K94" i="6"/>
  <c r="P99" i="6"/>
  <c r="L110" i="6"/>
  <c r="K110" i="6"/>
  <c r="L126" i="6"/>
  <c r="K126" i="6"/>
  <c r="K243" i="6"/>
  <c r="L297" i="6"/>
  <c r="K297" i="6"/>
  <c r="P69" i="6"/>
  <c r="K75" i="6"/>
  <c r="L78" i="6"/>
  <c r="K89" i="6"/>
  <c r="P92" i="6"/>
  <c r="K96" i="6"/>
  <c r="K103" i="6"/>
  <c r="P108" i="6"/>
  <c r="K112" i="6"/>
  <c r="K119" i="6"/>
  <c r="P124" i="6"/>
  <c r="K128" i="6"/>
  <c r="K135" i="6"/>
  <c r="K141" i="6"/>
  <c r="K153" i="6"/>
  <c r="K157" i="6"/>
  <c r="L172" i="6"/>
  <c r="L174" i="6"/>
  <c r="K174" i="6"/>
  <c r="Q192" i="6"/>
  <c r="P192" i="6"/>
  <c r="K197" i="6"/>
  <c r="L197" i="6"/>
  <c r="L201" i="6"/>
  <c r="Q210" i="6"/>
  <c r="L210" i="6"/>
  <c r="K210" i="6"/>
  <c r="K241" i="6"/>
  <c r="L241" i="6"/>
  <c r="L284" i="6"/>
  <c r="K284" i="6"/>
  <c r="K86" i="6"/>
  <c r="J105" i="6"/>
  <c r="K139" i="6"/>
  <c r="K143" i="6"/>
  <c r="K147" i="6"/>
  <c r="K151" i="6"/>
  <c r="K155" i="6"/>
  <c r="K172" i="6"/>
  <c r="Q185" i="6"/>
  <c r="P185" i="6"/>
  <c r="K208" i="6"/>
  <c r="K217" i="6"/>
  <c r="L217" i="6"/>
  <c r="L222" i="6"/>
  <c r="K291" i="6"/>
  <c r="L291" i="6"/>
  <c r="L98" i="6"/>
  <c r="K98" i="6"/>
  <c r="L114" i="6"/>
  <c r="K114" i="6"/>
  <c r="L130" i="6"/>
  <c r="K130" i="6"/>
  <c r="L170" i="6"/>
  <c r="K170" i="6"/>
  <c r="Q179" i="6"/>
  <c r="P179" i="6"/>
  <c r="K179" i="6"/>
  <c r="L204" i="6"/>
  <c r="K204" i="6"/>
  <c r="K222" i="6"/>
  <c r="L278" i="6"/>
  <c r="K278" i="6"/>
  <c r="K71" i="6"/>
  <c r="J77" i="6"/>
  <c r="K80" i="6"/>
  <c r="K83" i="6"/>
  <c r="K91" i="6"/>
  <c r="P96" i="6"/>
  <c r="K100" i="6"/>
  <c r="K107" i="6"/>
  <c r="P112" i="6"/>
  <c r="K116" i="6"/>
  <c r="K123" i="6"/>
  <c r="P128" i="6"/>
  <c r="K132" i="6"/>
  <c r="K168" i="6"/>
  <c r="K188" i="6"/>
  <c r="L206" i="6"/>
  <c r="K206" i="6"/>
  <c r="Q215" i="6"/>
  <c r="P215" i="6"/>
  <c r="L220" i="6"/>
  <c r="K220" i="6"/>
  <c r="P68" i="6"/>
  <c r="P86" i="6"/>
  <c r="K88" i="6"/>
  <c r="P98" i="6"/>
  <c r="P114" i="6"/>
  <c r="P130" i="6"/>
  <c r="L166" i="6"/>
  <c r="K166" i="6"/>
  <c r="Q168" i="6"/>
  <c r="Q175" i="6"/>
  <c r="P175" i="6"/>
  <c r="K175" i="6"/>
  <c r="L179" i="6"/>
  <c r="L274" i="6"/>
  <c r="K274" i="6"/>
  <c r="P71" i="6"/>
  <c r="P83" i="6"/>
  <c r="J85" i="6"/>
  <c r="P91" i="6"/>
  <c r="K93" i="6"/>
  <c r="L102" i="6"/>
  <c r="K102" i="6"/>
  <c r="P107" i="6"/>
  <c r="L118" i="6"/>
  <c r="K118" i="6"/>
  <c r="P123" i="6"/>
  <c r="K125" i="6"/>
  <c r="L134" i="6"/>
  <c r="K134" i="6"/>
  <c r="K136" i="6"/>
  <c r="L140" i="6"/>
  <c r="L144" i="6"/>
  <c r="L148" i="6"/>
  <c r="L152" i="6"/>
  <c r="L156" i="6"/>
  <c r="L160" i="6"/>
  <c r="K164" i="6"/>
  <c r="L198" i="6"/>
  <c r="K198" i="6"/>
  <c r="K225" i="6"/>
  <c r="L225" i="6"/>
  <c r="K303" i="6"/>
  <c r="L303" i="6"/>
  <c r="K140" i="6"/>
  <c r="L142" i="6"/>
  <c r="K142" i="6"/>
  <c r="K144" i="6"/>
  <c r="K146" i="6"/>
  <c r="L154" i="6"/>
  <c r="K154" i="6"/>
  <c r="L158" i="6"/>
  <c r="K158" i="6"/>
  <c r="L162" i="6"/>
  <c r="K162" i="6"/>
  <c r="Q171" i="6"/>
  <c r="P171" i="6"/>
  <c r="K171" i="6"/>
  <c r="L175" i="6"/>
  <c r="P198" i="6"/>
  <c r="Q198" i="6"/>
  <c r="L211" i="6"/>
  <c r="K211" i="6"/>
  <c r="P218" i="6"/>
  <c r="Q218" i="6"/>
  <c r="Q225" i="6"/>
  <c r="P225" i="6"/>
  <c r="L238" i="6"/>
  <c r="K238" i="6"/>
  <c r="K255" i="6"/>
  <c r="L255" i="6"/>
  <c r="J97" i="6"/>
  <c r="J113" i="6"/>
  <c r="J129" i="6"/>
  <c r="Q180" i="6"/>
  <c r="P180" i="6"/>
  <c r="L191" i="6"/>
  <c r="K191" i="6"/>
  <c r="L196" i="6"/>
  <c r="K196" i="6"/>
  <c r="Q211" i="6"/>
  <c r="P211" i="6"/>
  <c r="Q223" i="6"/>
  <c r="P223" i="6"/>
  <c r="K253" i="6"/>
  <c r="L253" i="6"/>
  <c r="T57" i="7"/>
  <c r="S57" i="7"/>
  <c r="T88" i="7"/>
  <c r="S88" i="7"/>
  <c r="T105" i="7"/>
  <c r="S105" i="7"/>
  <c r="T107" i="7"/>
  <c r="S107" i="7"/>
  <c r="T124" i="7"/>
  <c r="S124" i="7"/>
  <c r="T141" i="7"/>
  <c r="S141" i="7"/>
  <c r="T143" i="7"/>
  <c r="S143" i="7"/>
  <c r="T179" i="7"/>
  <c r="S179" i="7"/>
  <c r="T215" i="7"/>
  <c r="S215" i="7"/>
  <c r="T251" i="7"/>
  <c r="S251" i="7"/>
  <c r="Q209" i="6"/>
  <c r="K245" i="6"/>
  <c r="L272" i="6"/>
  <c r="K272" i="6"/>
  <c r="L276" i="6"/>
  <c r="K276" i="6"/>
  <c r="Q202" i="6"/>
  <c r="P230" i="6"/>
  <c r="L232" i="6"/>
  <c r="K232" i="6"/>
  <c r="L245" i="6"/>
  <c r="L247" i="6"/>
  <c r="K249" i="6"/>
  <c r="L299" i="6"/>
  <c r="P234" i="6"/>
  <c r="L236" i="6"/>
  <c r="K236" i="6"/>
  <c r="K257" i="6"/>
  <c r="L293" i="6"/>
  <c r="K293" i="6"/>
  <c r="R2" i="7"/>
  <c r="N2" i="7"/>
  <c r="F2" i="7"/>
  <c r="C2" i="7"/>
  <c r="P194" i="6"/>
  <c r="P214" i="6"/>
  <c r="Q217" i="6"/>
  <c r="P217" i="6"/>
  <c r="P222" i="6"/>
  <c r="L257" i="6"/>
  <c r="L287" i="6"/>
  <c r="L289" i="6"/>
  <c r="K289" i="6"/>
  <c r="P293" i="6"/>
  <c r="L224" i="6"/>
  <c r="K224" i="6"/>
  <c r="Q257" i="6"/>
  <c r="L283" i="6"/>
  <c r="P289" i="6"/>
  <c r="Q4" i="7"/>
  <c r="T66" i="7"/>
  <c r="S66" i="7"/>
  <c r="K186" i="6"/>
  <c r="P197" i="6"/>
  <c r="P207" i="6"/>
  <c r="L213" i="6"/>
  <c r="L229" i="6"/>
  <c r="K231" i="6"/>
  <c r="L244" i="6"/>
  <c r="K244" i="6"/>
  <c r="K246" i="6"/>
  <c r="L265" i="6"/>
  <c r="L267" i="6"/>
  <c r="K269" i="6"/>
  <c r="L281" i="6"/>
  <c r="K281" i="6"/>
  <c r="P285" i="6"/>
  <c r="L304" i="6"/>
  <c r="K304" i="6"/>
  <c r="P183" i="6"/>
  <c r="Q190" i="6"/>
  <c r="P210" i="6"/>
  <c r="P219" i="6"/>
  <c r="Q229" i="6"/>
  <c r="P229" i="6"/>
  <c r="K233" i="6"/>
  <c r="L248" i="6"/>
  <c r="K248" i="6"/>
  <c r="K250" i="6"/>
  <c r="Q265" i="6"/>
  <c r="L269" i="6"/>
  <c r="P281" i="6"/>
  <c r="K298" i="6"/>
  <c r="L300" i="6"/>
  <c r="K300" i="6"/>
  <c r="P186" i="6"/>
  <c r="P193" i="6"/>
  <c r="K209" i="6"/>
  <c r="P213" i="6"/>
  <c r="J215" i="6"/>
  <c r="J223" i="6"/>
  <c r="L252" i="6"/>
  <c r="K252" i="6"/>
  <c r="P269" i="6"/>
  <c r="P273" i="6"/>
  <c r="P277" i="6"/>
  <c r="K294" i="6"/>
  <c r="L296" i="6"/>
  <c r="K296" i="6"/>
  <c r="Q221" i="6"/>
  <c r="P221" i="6"/>
  <c r="P226" i="6"/>
  <c r="Q233" i="6"/>
  <c r="L256" i="6"/>
  <c r="K256" i="6"/>
  <c r="K258" i="6"/>
  <c r="L292" i="6"/>
  <c r="K292" i="6"/>
  <c r="P182" i="6"/>
  <c r="P206" i="6"/>
  <c r="Q226" i="6"/>
  <c r="L260" i="6"/>
  <c r="K260" i="6"/>
  <c r="T84" i="7"/>
  <c r="S84" i="7"/>
  <c r="T86" i="7"/>
  <c r="S86" i="7"/>
  <c r="T103" i="7"/>
  <c r="S103" i="7"/>
  <c r="T120" i="7"/>
  <c r="S120" i="7"/>
  <c r="T122" i="7"/>
  <c r="S122" i="7"/>
  <c r="T139" i="7"/>
  <c r="S139" i="7"/>
  <c r="T158" i="7"/>
  <c r="S158" i="7"/>
  <c r="T194" i="7"/>
  <c r="S194" i="7"/>
  <c r="T230" i="7"/>
  <c r="S230" i="7"/>
  <c r="T266" i="7"/>
  <c r="S266" i="7"/>
  <c r="T70" i="7"/>
  <c r="S70" i="7"/>
  <c r="T82" i="7"/>
  <c r="S82" i="7"/>
  <c r="T99" i="7"/>
  <c r="S99" i="7"/>
  <c r="T101" i="7"/>
  <c r="S101" i="7"/>
  <c r="T118" i="7"/>
  <c r="S118" i="7"/>
  <c r="T135" i="7"/>
  <c r="S135" i="7"/>
  <c r="T137" i="7"/>
  <c r="S137" i="7"/>
  <c r="T154" i="7"/>
  <c r="S154" i="7"/>
  <c r="T173" i="7"/>
  <c r="S173" i="7"/>
  <c r="T209" i="7"/>
  <c r="S209" i="7"/>
  <c r="T245" i="7"/>
  <c r="S245" i="7"/>
  <c r="T281" i="7"/>
  <c r="S281" i="7"/>
  <c r="T290" i="7"/>
  <c r="S290" i="7"/>
  <c r="T299" i="7"/>
  <c r="S299" i="7"/>
  <c r="T59" i="7"/>
  <c r="S72" i="7"/>
  <c r="T78" i="7"/>
  <c r="S78" i="7"/>
  <c r="T80" i="7"/>
  <c r="S80" i="7"/>
  <c r="T97" i="7"/>
  <c r="S97" i="7"/>
  <c r="T114" i="7"/>
  <c r="S114" i="7"/>
  <c r="T116" i="7"/>
  <c r="S116" i="7"/>
  <c r="T133" i="7"/>
  <c r="S133" i="7"/>
  <c r="T150" i="7"/>
  <c r="S150" i="7"/>
  <c r="T152" i="7"/>
  <c r="S152" i="7"/>
  <c r="T188" i="7"/>
  <c r="S188" i="7"/>
  <c r="T224" i="7"/>
  <c r="S224" i="7"/>
  <c r="T260" i="7"/>
  <c r="S260" i="7"/>
  <c r="S4" i="7"/>
  <c r="S7" i="7"/>
  <c r="S10" i="7"/>
  <c r="S13" i="7"/>
  <c r="S16" i="7"/>
  <c r="S19" i="7"/>
  <c r="S22" i="7"/>
  <c r="S25" i="7"/>
  <c r="S28" i="7"/>
  <c r="S31" i="7"/>
  <c r="S34" i="7"/>
  <c r="S37" i="7"/>
  <c r="S40" i="7"/>
  <c r="S43" i="7"/>
  <c r="S46" i="7"/>
  <c r="S49" i="7"/>
  <c r="T76" i="7"/>
  <c r="S76" i="7"/>
  <c r="T93" i="7"/>
  <c r="S93" i="7"/>
  <c r="T95" i="7"/>
  <c r="S95" i="7"/>
  <c r="T112" i="7"/>
  <c r="S112" i="7"/>
  <c r="T129" i="7"/>
  <c r="S129" i="7"/>
  <c r="T131" i="7"/>
  <c r="S131" i="7"/>
  <c r="T148" i="7"/>
  <c r="S148" i="7"/>
  <c r="T167" i="7"/>
  <c r="S167" i="7"/>
  <c r="T203" i="7"/>
  <c r="S203" i="7"/>
  <c r="T239" i="7"/>
  <c r="S239" i="7"/>
  <c r="T275" i="7"/>
  <c r="S275" i="7"/>
  <c r="S54" i="7"/>
  <c r="S63" i="7"/>
  <c r="T91" i="7"/>
  <c r="S91" i="7"/>
  <c r="T108" i="7"/>
  <c r="S108" i="7"/>
  <c r="T110" i="7"/>
  <c r="S110" i="7"/>
  <c r="T127" i="7"/>
  <c r="S127" i="7"/>
  <c r="T144" i="7"/>
  <c r="S144" i="7"/>
  <c r="T146" i="7"/>
  <c r="S146" i="7"/>
  <c r="T182" i="7"/>
  <c r="S182" i="7"/>
  <c r="T218" i="7"/>
  <c r="S218" i="7"/>
  <c r="T254" i="7"/>
  <c r="S254" i="7"/>
  <c r="T87" i="7"/>
  <c r="S87" i="7"/>
  <c r="T89" i="7"/>
  <c r="S89" i="7"/>
  <c r="T106" i="7"/>
  <c r="S106" i="7"/>
  <c r="T123" i="7"/>
  <c r="S123" i="7"/>
  <c r="T125" i="7"/>
  <c r="S125" i="7"/>
  <c r="T142" i="7"/>
  <c r="S142" i="7"/>
  <c r="T161" i="7"/>
  <c r="S161" i="7"/>
  <c r="T197" i="7"/>
  <c r="S197" i="7"/>
  <c r="T233" i="7"/>
  <c r="S233" i="7"/>
  <c r="T269" i="7"/>
  <c r="S269" i="7"/>
  <c r="T284" i="7"/>
  <c r="S284" i="7"/>
  <c r="T293" i="7"/>
  <c r="S293" i="7"/>
  <c r="T302" i="7"/>
  <c r="S302" i="7"/>
  <c r="S51" i="7"/>
  <c r="T56" i="7"/>
  <c r="T65" i="7"/>
  <c r="T67" i="7"/>
  <c r="S67" i="7"/>
  <c r="T85" i="7"/>
  <c r="S85" i="7"/>
  <c r="T102" i="7"/>
  <c r="S102" i="7"/>
  <c r="T104" i="7"/>
  <c r="S104" i="7"/>
  <c r="T121" i="7"/>
  <c r="S121" i="7"/>
  <c r="T138" i="7"/>
  <c r="S138" i="7"/>
  <c r="T140" i="7"/>
  <c r="S140" i="7"/>
  <c r="T176" i="7"/>
  <c r="S176" i="7"/>
  <c r="T212" i="7"/>
  <c r="S212" i="7"/>
  <c r="T248" i="7"/>
  <c r="S248" i="7"/>
  <c r="P233" i="6"/>
  <c r="P237" i="6"/>
  <c r="P241" i="6"/>
  <c r="P245" i="6"/>
  <c r="P249" i="6"/>
  <c r="P253" i="6"/>
  <c r="P257" i="6"/>
  <c r="P261" i="6"/>
  <c r="P265" i="6"/>
  <c r="S58" i="7"/>
  <c r="S69" i="7"/>
  <c r="T81" i="7"/>
  <c r="S81" i="7"/>
  <c r="T83" i="7"/>
  <c r="S83" i="7"/>
  <c r="T100" i="7"/>
  <c r="S100" i="7"/>
  <c r="T117" i="7"/>
  <c r="S117" i="7"/>
  <c r="T119" i="7"/>
  <c r="S119" i="7"/>
  <c r="T136" i="7"/>
  <c r="S136" i="7"/>
  <c r="T153" i="7"/>
  <c r="S153" i="7"/>
  <c r="T155" i="7"/>
  <c r="S155" i="7"/>
  <c r="T191" i="7"/>
  <c r="S191" i="7"/>
  <c r="T227" i="7"/>
  <c r="S227" i="7"/>
  <c r="T263" i="7"/>
  <c r="S263" i="7"/>
  <c r="T73" i="7"/>
  <c r="S73" i="7"/>
  <c r="T79" i="7"/>
  <c r="S79" i="7"/>
  <c r="T96" i="7"/>
  <c r="S96" i="7"/>
  <c r="T98" i="7"/>
  <c r="S98" i="7"/>
  <c r="T115" i="7"/>
  <c r="S115" i="7"/>
  <c r="T132" i="7"/>
  <c r="S132" i="7"/>
  <c r="T134" i="7"/>
  <c r="S134" i="7"/>
  <c r="T151" i="7"/>
  <c r="S151" i="7"/>
  <c r="T170" i="7"/>
  <c r="S170" i="7"/>
  <c r="T206" i="7"/>
  <c r="S206" i="7"/>
  <c r="T242" i="7"/>
  <c r="S242" i="7"/>
  <c r="T278" i="7"/>
  <c r="S278" i="7"/>
  <c r="S75" i="7"/>
  <c r="T77" i="7"/>
  <c r="S77" i="7"/>
  <c r="T94" i="7"/>
  <c r="S94" i="7"/>
  <c r="T111" i="7"/>
  <c r="S111" i="7"/>
  <c r="T113" i="7"/>
  <c r="S113" i="7"/>
  <c r="T130" i="7"/>
  <c r="S130" i="7"/>
  <c r="T147" i="7"/>
  <c r="S147" i="7"/>
  <c r="T149" i="7"/>
  <c r="S149" i="7"/>
  <c r="T185" i="7"/>
  <c r="S185" i="7"/>
  <c r="T221" i="7"/>
  <c r="S221" i="7"/>
  <c r="T257" i="7"/>
  <c r="S257" i="7"/>
  <c r="T287" i="7"/>
  <c r="S287" i="7"/>
  <c r="T296" i="7"/>
  <c r="S296" i="7"/>
  <c r="T90" i="7"/>
  <c r="S90" i="7"/>
  <c r="T92" i="7"/>
  <c r="S92" i="7"/>
  <c r="T109" i="7"/>
  <c r="S109" i="7"/>
  <c r="T126" i="7"/>
  <c r="S126" i="7"/>
  <c r="T128" i="7"/>
  <c r="S128" i="7"/>
  <c r="T145" i="7"/>
  <c r="S145" i="7"/>
  <c r="T164" i="7"/>
  <c r="S164" i="7"/>
  <c r="T200" i="7"/>
  <c r="S200" i="7"/>
  <c r="T236" i="7"/>
  <c r="S236" i="7"/>
  <c r="T272" i="7"/>
  <c r="S272" i="7"/>
  <c r="S157" i="7"/>
  <c r="S160" i="7"/>
  <c r="S163" i="7"/>
  <c r="S166" i="7"/>
  <c r="S169" i="7"/>
  <c r="S172" i="7"/>
  <c r="S175" i="7"/>
  <c r="S178" i="7"/>
  <c r="S181" i="7"/>
  <c r="S184" i="7"/>
  <c r="S187" i="7"/>
  <c r="S190" i="7"/>
  <c r="S193" i="7"/>
  <c r="S196" i="7"/>
  <c r="S199" i="7"/>
  <c r="S202" i="7"/>
  <c r="S205" i="7"/>
  <c r="S208" i="7"/>
  <c r="S211" i="7"/>
  <c r="S214" i="7"/>
  <c r="S217" i="7"/>
  <c r="S220" i="7"/>
  <c r="S223" i="7"/>
  <c r="S226" i="7"/>
  <c r="S229" i="7"/>
  <c r="S232" i="7"/>
  <c r="S235" i="7"/>
  <c r="S238" i="7"/>
  <c r="S241" i="7"/>
  <c r="S244" i="7"/>
  <c r="S247" i="7"/>
  <c r="S250" i="7"/>
  <c r="S253" i="7"/>
  <c r="S256" i="7"/>
  <c r="S259" i="7"/>
  <c r="S262" i="7"/>
  <c r="S265" i="7"/>
  <c r="S268" i="7"/>
  <c r="S271" i="7"/>
  <c r="S274" i="7"/>
  <c r="S277" i="7"/>
  <c r="S280" i="7"/>
  <c r="S283" i="7"/>
  <c r="S286" i="7"/>
  <c r="S289" i="7"/>
  <c r="S292" i="7"/>
  <c r="S295" i="7"/>
  <c r="S298" i="7"/>
  <c r="S301" i="7"/>
  <c r="S156" i="7"/>
  <c r="S159" i="7"/>
  <c r="S162" i="7"/>
  <c r="S165" i="7"/>
  <c r="S168" i="7"/>
  <c r="S171" i="7"/>
  <c r="S174" i="7"/>
  <c r="S177" i="7"/>
  <c r="S180" i="7"/>
  <c r="S183" i="7"/>
  <c r="S186" i="7"/>
  <c r="S189" i="7"/>
  <c r="S192" i="7"/>
  <c r="S195" i="7"/>
  <c r="S198" i="7"/>
  <c r="S201" i="7"/>
  <c r="S204" i="7"/>
  <c r="S207" i="7"/>
  <c r="S210" i="7"/>
  <c r="S213" i="7"/>
  <c r="S216" i="7"/>
  <c r="S219" i="7"/>
  <c r="S222" i="7"/>
  <c r="S225" i="7"/>
  <c r="S228" i="7"/>
  <c r="S231" i="7"/>
  <c r="S234" i="7"/>
  <c r="S237" i="7"/>
  <c r="S240" i="7"/>
  <c r="S243" i="7"/>
  <c r="S246" i="7"/>
  <c r="S249" i="7"/>
  <c r="S252" i="7"/>
  <c r="S255" i="7"/>
  <c r="S258" i="7"/>
  <c r="S261" i="7"/>
  <c r="S264" i="7"/>
  <c r="S267" i="7"/>
  <c r="S270" i="7"/>
  <c r="S273" i="7"/>
  <c r="S276" i="7"/>
  <c r="S279" i="7"/>
  <c r="S282" i="7"/>
  <c r="S285" i="7"/>
  <c r="S288" i="7"/>
  <c r="S291" i="7"/>
  <c r="S294" i="7"/>
  <c r="S297" i="7"/>
  <c r="S300" i="7"/>
  <c r="S303" i="7"/>
  <c r="L285" i="6" l="1"/>
  <c r="K149" i="6"/>
  <c r="K49" i="6"/>
  <c r="K137" i="6"/>
  <c r="K50" i="6"/>
  <c r="L261" i="6"/>
  <c r="K62" i="6"/>
  <c r="K183" i="6"/>
  <c r="K165" i="6"/>
  <c r="L59" i="6"/>
  <c r="L259" i="6"/>
  <c r="L239" i="6"/>
  <c r="L47" i="6"/>
  <c r="K177" i="6"/>
  <c r="K63" i="6"/>
  <c r="L273" i="6"/>
  <c r="K145" i="6"/>
  <c r="L288" i="6"/>
  <c r="K286" i="6"/>
  <c r="K42" i="6"/>
  <c r="K68" i="6"/>
  <c r="K280" i="6"/>
  <c r="K182" i="6"/>
  <c r="L237" i="6"/>
  <c r="K240" i="6"/>
  <c r="K301" i="6"/>
  <c r="K54" i="6"/>
  <c r="L207" i="6"/>
  <c r="K67" i="6"/>
  <c r="L104" i="6"/>
  <c r="K150" i="6"/>
  <c r="K302" i="6"/>
  <c r="K61" i="6"/>
  <c r="K56" i="6"/>
  <c r="K133" i="6"/>
  <c r="K44" i="6"/>
  <c r="K180" i="6"/>
  <c r="K108" i="6"/>
  <c r="K181" i="6"/>
  <c r="L254" i="6"/>
  <c r="K90" i="6"/>
  <c r="L271" i="6"/>
  <c r="L193" i="6"/>
  <c r="K79" i="6"/>
  <c r="K81" i="6"/>
  <c r="L275" i="6"/>
  <c r="K109" i="6"/>
  <c r="K72" i="6"/>
  <c r="L66" i="6"/>
  <c r="K268" i="6"/>
  <c r="K161" i="6"/>
  <c r="L270" i="6"/>
  <c r="K138" i="6"/>
  <c r="K190" i="6"/>
  <c r="K28" i="6"/>
  <c r="L277" i="6"/>
  <c r="K101" i="6"/>
  <c r="L279" i="6"/>
  <c r="L295" i="6"/>
  <c r="L218" i="6"/>
  <c r="K203" i="6"/>
  <c r="L202" i="6"/>
  <c r="O3" i="5"/>
  <c r="K212" i="6"/>
  <c r="K192" i="6"/>
  <c r="L11" i="6"/>
  <c r="V191" i="4"/>
  <c r="U232" i="4"/>
  <c r="V232" i="4"/>
  <c r="U45" i="4"/>
  <c r="V45" i="4"/>
  <c r="U72" i="4"/>
  <c r="V63" i="4"/>
  <c r="L27" i="6"/>
  <c r="L31" i="6"/>
  <c r="L51" i="6"/>
  <c r="K3" i="3"/>
  <c r="L185" i="6"/>
  <c r="K216" i="6"/>
  <c r="K3" i="2"/>
  <c r="K55" i="6"/>
  <c r="L55" i="6"/>
  <c r="L35" i="6"/>
  <c r="L23" i="6"/>
  <c r="K195" i="6"/>
  <c r="L195" i="6"/>
  <c r="K7" i="6"/>
  <c r="L7" i="6"/>
  <c r="K43" i="6"/>
  <c r="L43" i="6"/>
  <c r="K19" i="6"/>
  <c r="L19" i="6"/>
  <c r="K15" i="6"/>
  <c r="L15" i="6"/>
  <c r="K39" i="6"/>
  <c r="L39" i="6"/>
  <c r="S2" i="5"/>
  <c r="V202" i="4"/>
  <c r="U202" i="4"/>
  <c r="U172" i="4"/>
  <c r="V172" i="4"/>
  <c r="T13" i="4"/>
  <c r="Y9" i="1"/>
  <c r="A3" i="1"/>
  <c r="V9" i="1"/>
  <c r="G9" i="1"/>
  <c r="O9" i="1"/>
  <c r="I9" i="1"/>
  <c r="A5" i="1"/>
  <c r="M9" i="1"/>
  <c r="D9" i="1"/>
  <c r="P3" i="1"/>
  <c r="J2" i="7"/>
  <c r="D3" i="5"/>
  <c r="U160" i="4"/>
  <c r="V160" i="4"/>
  <c r="V65" i="4"/>
  <c r="U65" i="4"/>
  <c r="V96" i="4"/>
  <c r="U96" i="4"/>
  <c r="V88" i="4"/>
  <c r="U88" i="4"/>
  <c r="V135" i="4"/>
  <c r="U135" i="4"/>
  <c r="V120" i="4"/>
  <c r="U120" i="4"/>
  <c r="V44" i="4"/>
  <c r="U44" i="4"/>
  <c r="V293" i="4"/>
  <c r="U293" i="4"/>
  <c r="V197" i="4"/>
  <c r="U197" i="4"/>
  <c r="V148" i="4"/>
  <c r="U148" i="4"/>
  <c r="V166" i="4"/>
  <c r="U166" i="4"/>
  <c r="V124" i="4"/>
  <c r="U124" i="4"/>
  <c r="V111" i="4"/>
  <c r="U111" i="4"/>
  <c r="V213" i="4"/>
  <c r="U213" i="4"/>
  <c r="G3" i="5"/>
  <c r="V237" i="4"/>
  <c r="U237" i="4"/>
  <c r="V136" i="4"/>
  <c r="U136" i="4"/>
  <c r="V53" i="4"/>
  <c r="U53" i="4"/>
  <c r="V76" i="4"/>
  <c r="U76" i="4"/>
  <c r="V132" i="4"/>
  <c r="U132" i="4"/>
  <c r="V33" i="4"/>
  <c r="U33" i="4"/>
  <c r="L77" i="6"/>
  <c r="K77" i="6"/>
  <c r="L226" i="6"/>
  <c r="K226" i="6"/>
  <c r="V185" i="4"/>
  <c r="U185" i="4"/>
  <c r="V245" i="4"/>
  <c r="U245" i="4"/>
  <c r="V189" i="4"/>
  <c r="U189" i="4"/>
  <c r="V177" i="4"/>
  <c r="U177" i="4"/>
  <c r="V21" i="4"/>
  <c r="U21" i="4"/>
  <c r="V123" i="4"/>
  <c r="U123" i="4"/>
  <c r="V108" i="4"/>
  <c r="U108" i="4"/>
  <c r="T25" i="5"/>
  <c r="D10" i="1"/>
  <c r="T10" i="1" s="1"/>
  <c r="Y10" i="1"/>
  <c r="V10" i="1"/>
  <c r="M10" i="1"/>
  <c r="O10" i="1"/>
  <c r="I10" i="1"/>
  <c r="G10" i="1"/>
  <c r="S3" i="5"/>
  <c r="V226" i="4"/>
  <c r="U226" i="4"/>
  <c r="V225" i="4"/>
  <c r="U225" i="4"/>
  <c r="V64" i="4"/>
  <c r="U64" i="4"/>
  <c r="V184" i="4"/>
  <c r="U184" i="4"/>
  <c r="V269" i="4"/>
  <c r="U269" i="4"/>
  <c r="V81" i="4"/>
  <c r="U81" i="4"/>
  <c r="V101" i="4"/>
  <c r="U101" i="4"/>
  <c r="V112" i="4"/>
  <c r="U112" i="4"/>
  <c r="V154" i="4"/>
  <c r="U154" i="4"/>
  <c r="V100" i="4"/>
  <c r="U100" i="4"/>
  <c r="E2" i="4"/>
  <c r="F2" i="5"/>
  <c r="C3" i="4"/>
  <c r="L129" i="6"/>
  <c r="K129" i="6"/>
  <c r="L105" i="6"/>
  <c r="K105" i="6"/>
  <c r="K74" i="6"/>
  <c r="L74" i="6"/>
  <c r="V257" i="4"/>
  <c r="U257" i="4"/>
  <c r="V209" i="4"/>
  <c r="U209" i="4"/>
  <c r="V233" i="4"/>
  <c r="U233" i="4"/>
  <c r="V69" i="4"/>
  <c r="U69" i="4"/>
  <c r="F3" i="4"/>
  <c r="V190" i="4"/>
  <c r="U190" i="4"/>
  <c r="L97" i="6"/>
  <c r="K97" i="6"/>
  <c r="V178" i="4"/>
  <c r="U178" i="4"/>
  <c r="V281" i="4"/>
  <c r="U281" i="4"/>
  <c r="V89" i="4"/>
  <c r="U89" i="4"/>
  <c r="O3" i="4"/>
  <c r="U201" i="4"/>
  <c r="V201" i="4"/>
  <c r="L215" i="6"/>
  <c r="K215" i="6"/>
  <c r="L113" i="6"/>
  <c r="K113" i="6"/>
  <c r="I11" i="1"/>
  <c r="S23" i="1"/>
  <c r="W23" i="1" s="1"/>
  <c r="S21" i="1"/>
  <c r="W21" i="1" s="1"/>
  <c r="S19" i="1"/>
  <c r="W19" i="1" s="1"/>
  <c r="S17" i="1"/>
  <c r="W17" i="1" s="1"/>
  <c r="S15" i="1"/>
  <c r="W15" i="1" s="1"/>
  <c r="G11" i="1"/>
  <c r="K11" i="1" s="1"/>
  <c r="S25" i="1"/>
  <c r="W25" i="1" s="1"/>
  <c r="D11" i="1"/>
  <c r="T11" i="1" s="1"/>
  <c r="O11" i="1"/>
  <c r="V11" i="1"/>
  <c r="Y11" i="1"/>
  <c r="S24" i="1"/>
  <c r="W24" i="1" s="1"/>
  <c r="S22" i="1"/>
  <c r="W22" i="1" s="1"/>
  <c r="S18" i="1"/>
  <c r="W18" i="1" s="1"/>
  <c r="S26" i="1"/>
  <c r="W26" i="1" s="1"/>
  <c r="S20" i="1"/>
  <c r="W20" i="1" s="1"/>
  <c r="S16" i="1"/>
  <c r="W16" i="1" s="1"/>
  <c r="M11" i="1"/>
  <c r="V214" i="4"/>
  <c r="U214" i="4"/>
  <c r="V57" i="4"/>
  <c r="U57" i="4"/>
  <c r="V221" i="4"/>
  <c r="U221" i="4"/>
  <c r="N2" i="4"/>
  <c r="F3" i="1"/>
  <c r="Q9" i="1"/>
  <c r="F5" i="1"/>
  <c r="S3" i="4"/>
  <c r="L223" i="6"/>
  <c r="K223" i="6"/>
  <c r="L85" i="6"/>
  <c r="K85" i="6"/>
  <c r="V77" i="4"/>
  <c r="U77" i="4"/>
  <c r="V52" i="4"/>
  <c r="U52" i="4"/>
  <c r="V144" i="4"/>
  <c r="U144" i="4"/>
  <c r="S2" i="4"/>
  <c r="K3" i="4" l="1"/>
  <c r="K9" i="1"/>
  <c r="K3" i="5"/>
  <c r="V13" i="4"/>
  <c r="U13" i="4"/>
  <c r="T9" i="1"/>
  <c r="K10" i="1"/>
  <c r="K3" i="1"/>
</calcChain>
</file>

<file path=xl/sharedStrings.xml><?xml version="1.0" encoding="utf-8"?>
<sst xmlns="http://schemas.openxmlformats.org/spreadsheetml/2006/main" count="243" uniqueCount="131">
  <si>
    <r>
      <rPr>
        <b/>
        <sz val="33"/>
        <color rgb="FFFFFFFF"/>
        <rFont val="Arial"/>
        <family val="2"/>
      </rPr>
      <t xml:space="preserve">PRACTICAL </t>
    </r>
    <r>
      <rPr>
        <b/>
        <sz val="33"/>
        <color rgb="FF00FF00"/>
        <rFont val="Arial"/>
        <family val="2"/>
      </rPr>
      <t>INCOME</t>
    </r>
    <r>
      <rPr>
        <b/>
        <sz val="33"/>
        <color rgb="FFFFFFFF"/>
        <rFont val="Arial"/>
        <family val="2"/>
      </rPr>
      <t xml:space="preserve"> INVESTING</t>
    </r>
    <r>
      <rPr>
        <b/>
        <sz val="44"/>
        <color rgb="FFFFFFFF"/>
        <rFont val="EB Garamond"/>
      </rPr>
      <t xml:space="preserve">- </t>
    </r>
    <r>
      <rPr>
        <b/>
        <sz val="44"/>
        <color rgb="FFFFFFFF"/>
        <rFont val="Bebas Neue"/>
      </rPr>
      <t xml:space="preserve">Trading </t>
    </r>
    <r>
      <rPr>
        <b/>
        <sz val="44"/>
        <color rgb="FF00FF00"/>
        <rFont val="Bebas Neue"/>
      </rPr>
      <t>Journal</t>
    </r>
  </si>
  <si>
    <t>TOTAL P&amp;L</t>
  </si>
  <si>
    <t>TOTAL COLLATERAL</t>
  </si>
  <si>
    <t>OVERALL ROC</t>
  </si>
  <si>
    <t>TOTAL WINS</t>
  </si>
  <si>
    <t>TOTAL TRADES</t>
  </si>
  <si>
    <t>STRATEGY PERFORMANCE</t>
  </si>
  <si>
    <t>STRATEGY</t>
  </si>
  <si>
    <t>WINS</t>
  </si>
  <si>
    <t>LOSSES</t>
  </si>
  <si>
    <t>WIN RATE</t>
  </si>
  <si>
    <t>AVG WIN</t>
  </si>
  <si>
    <t>AVG LOSS</t>
  </si>
  <si>
    <t>COLLATERAL</t>
  </si>
  <si>
    <t>ROC %</t>
  </si>
  <si>
    <t>BEST TRADE</t>
  </si>
  <si>
    <t>WORST TRADE</t>
  </si>
  <si>
    <t>CC &amp; CSP</t>
  </si>
  <si>
    <t>LEAPS &amp; Swings</t>
  </si>
  <si>
    <t>Credit Spreads</t>
  </si>
  <si>
    <t>Buy-Writes</t>
  </si>
  <si>
    <t>Stocks</t>
  </si>
  <si>
    <t>0</t>
  </si>
  <si>
    <t>MONTHLY BREAKDOWN</t>
  </si>
  <si>
    <t>MONTH</t>
  </si>
  <si>
    <t>LEAPS &amp; SWINGS</t>
  </si>
  <si>
    <t>CREDIT SPREADS</t>
  </si>
  <si>
    <t>BUY-WRITES</t>
  </si>
  <si>
    <t>STOCKS</t>
  </si>
  <si>
    <t>TOTAL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</si>
  <si>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</si>
  <si>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</si>
  <si>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</si>
  <si>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</si>
  <si>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</si>
  <si>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</si>
  <si>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</si>
  <si>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</si>
  <si>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</si>
  <si>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</si>
  <si>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</si>
  <si>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</si>
  <si>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r>
      <rPr>
        <b/>
        <sz val="26"/>
        <color rgb="FFFFFFFF"/>
        <rFont val="Bebas Neue"/>
      </rPr>
      <t xml:space="preserve">Practical </t>
    </r>
    <r>
      <rPr>
        <b/>
        <sz val="26"/>
        <color rgb="FF00FF00"/>
        <rFont val="Bebas Neue"/>
      </rPr>
      <t>Income</t>
    </r>
    <r>
      <rPr>
        <b/>
        <sz val="26"/>
        <color rgb="FFFFFFFF"/>
        <rFont val="Bebas Neue"/>
      </rPr>
      <t xml:space="preserve"> Investing</t>
    </r>
    <r>
      <rPr>
        <b/>
        <sz val="32"/>
        <color rgb="FFFFFFFF"/>
        <rFont val="Bebas Neue"/>
      </rPr>
      <t xml:space="preserve"> - </t>
    </r>
    <r>
      <rPr>
        <b/>
        <sz val="34"/>
        <color rgb="FFFFFFFF"/>
        <rFont val="Bebas Neue"/>
      </rPr>
      <t xml:space="preserve">Covered Calls &amp; </t>
    </r>
    <r>
      <rPr>
        <b/>
        <sz val="34"/>
        <color rgb="FF00FF00"/>
        <rFont val="Bebas Neue"/>
      </rPr>
      <t>Cash Secured Puts</t>
    </r>
  </si>
  <si>
    <t>TOTAL
PROFIT</t>
  </si>
  <si>
    <t>COLLATERAL
USED</t>
  </si>
  <si>
    <t>TOTAL
ROC</t>
  </si>
  <si>
    <r>
      <rPr>
        <sz val="15"/>
        <color rgb="FFFFFFFF"/>
        <rFont val="Bebas Neue"/>
      </rPr>
      <t xml:space="preserve">Locked </t>
    </r>
    <r>
      <rPr>
        <sz val="15"/>
        <color rgb="FF00FF00"/>
        <rFont val="Bebas Neue"/>
      </rPr>
      <t>Cells</t>
    </r>
  </si>
  <si>
    <r>
      <rPr>
        <sz val="15"/>
        <color rgb="FFFFFFFF"/>
        <rFont val="Bebas Neue"/>
      </rPr>
      <t xml:space="preserve">Manually </t>
    </r>
    <r>
      <rPr>
        <sz val="15"/>
        <color rgb="FF00FF00"/>
        <rFont val="Bebas Neue"/>
      </rPr>
      <t>Enter</t>
    </r>
  </si>
  <si>
    <r>
      <rPr>
        <sz val="13"/>
        <color rgb="FFFFFFFF"/>
        <rFont val="Bebas Neue"/>
      </rPr>
      <t xml:space="preserve">Cell Use </t>
    </r>
    <r>
      <rPr>
        <sz val="13"/>
        <color rgb="FF00FF00"/>
        <rFont val="Bebas Neue"/>
      </rPr>
      <t>Guide</t>
    </r>
  </si>
  <si>
    <t>TYPE</t>
  </si>
  <si>
    <t>OPEN
DATE</t>
  </si>
  <si>
    <t>EXP
DATE</t>
  </si>
  <si>
    <t>CLOSE
DATE</t>
  </si>
  <si>
    <t>TICKER</t>
  </si>
  <si>
    <t>TODAY'S
PRICE</t>
  </si>
  <si>
    <t>STRIKE $</t>
  </si>
  <si>
    <t>BREACH
ALERT</t>
  </si>
  <si>
    <t>QTY</t>
  </si>
  <si>
    <t>PREMIUM $</t>
  </si>
  <si>
    <t>CLOSE $</t>
  </si>
  <si>
    <t>CC
COLLATERAL</t>
  </si>
  <si>
    <t>COLLATERAL $</t>
  </si>
  <si>
    <t>P / L</t>
  </si>
  <si>
    <t>#DAYS</t>
  </si>
  <si>
    <t>PROFIT
PER DAY</t>
  </si>
  <si>
    <t>RETURN ON
CAPITAL</t>
  </si>
  <si>
    <t>MONTHLY
RETURN %</t>
  </si>
  <si>
    <t>ANNUAL
RETURN %</t>
  </si>
  <si>
    <t>NOTES</t>
  </si>
  <si>
    <r>
      <rPr>
        <b/>
        <sz val="26"/>
        <color rgb="FFFFFFFF"/>
        <rFont val="Bebas Neue"/>
      </rPr>
      <t>Practical Income Investing</t>
    </r>
    <r>
      <rPr>
        <b/>
        <sz val="38"/>
        <color rgb="FFFFFFFF"/>
        <rFont val="Bebas Neue"/>
      </rPr>
      <t xml:space="preserve"> </t>
    </r>
    <r>
      <rPr>
        <b/>
        <sz val="10"/>
        <color rgb="FFFFFFFF"/>
        <rFont val="Bebas Neue"/>
      </rPr>
      <t>-</t>
    </r>
    <r>
      <rPr>
        <b/>
        <sz val="35"/>
        <color rgb="FFFFFFFF"/>
        <rFont val="Bebas Neue"/>
      </rPr>
      <t xml:space="preserve"> calls &amp; </t>
    </r>
    <r>
      <rPr>
        <b/>
        <sz val="35"/>
        <color rgb="FF00FF00"/>
        <rFont val="Bebas Neue"/>
      </rPr>
      <t>puts</t>
    </r>
  </si>
  <si>
    <r>
      <rPr>
        <sz val="15"/>
        <color rgb="FFFFFFFF"/>
        <rFont val="Bebas Neue"/>
      </rPr>
      <t xml:space="preserve">Locked </t>
    </r>
    <r>
      <rPr>
        <sz val="15"/>
        <color rgb="FF00FF00"/>
        <rFont val="Bebas Neue"/>
      </rPr>
      <t>Cells</t>
    </r>
  </si>
  <si>
    <r>
      <rPr>
        <sz val="15"/>
        <color rgb="FFFFFFFF"/>
        <rFont val="Bebas Neue"/>
      </rPr>
      <t xml:space="preserve">Manually </t>
    </r>
    <r>
      <rPr>
        <sz val="15"/>
        <color rgb="FF00FF00"/>
        <rFont val="Bebas Neue"/>
      </rPr>
      <t>Enter</t>
    </r>
  </si>
  <si>
    <r>
      <rPr>
        <sz val="13"/>
        <color rgb="FFFFFFFF"/>
        <rFont val="Bebas Neue"/>
      </rPr>
      <t xml:space="preserve">Cell Use </t>
    </r>
    <r>
      <rPr>
        <sz val="13"/>
        <color rgb="FF00FF00"/>
        <rFont val="Bebas Neue"/>
      </rPr>
      <t>Guide</t>
    </r>
  </si>
  <si>
    <r>
      <rPr>
        <b/>
        <sz val="26"/>
        <color rgb="FFFFFFFF"/>
        <rFont val="Bebas Neue"/>
      </rPr>
      <t xml:space="preserve">Practical Income Investing - </t>
    </r>
    <r>
      <rPr>
        <b/>
        <sz val="35"/>
        <color rgb="FFFFFFFF"/>
        <rFont val="Bebas Neue"/>
      </rPr>
      <t xml:space="preserve">Credit </t>
    </r>
    <r>
      <rPr>
        <b/>
        <sz val="35"/>
        <color rgb="FF00FF00"/>
        <rFont val="Bebas Neue"/>
      </rPr>
      <t>Spreads</t>
    </r>
  </si>
  <si>
    <r>
      <rPr>
        <sz val="15"/>
        <color rgb="FFFFFFFF"/>
        <rFont val="Bebas Neue"/>
      </rPr>
      <t xml:space="preserve">Locked </t>
    </r>
    <r>
      <rPr>
        <sz val="15"/>
        <color rgb="FF00FF00"/>
        <rFont val="Bebas Neue"/>
      </rPr>
      <t>Cells</t>
    </r>
  </si>
  <si>
    <r>
      <rPr>
        <sz val="15"/>
        <color rgb="FFFFFFFF"/>
        <rFont val="Bebas Neue"/>
      </rPr>
      <t xml:space="preserve">Manually </t>
    </r>
    <r>
      <rPr>
        <sz val="15"/>
        <color rgb="FF00FF00"/>
        <rFont val="Bebas Neue"/>
      </rPr>
      <t>Enter</t>
    </r>
  </si>
  <si>
    <r>
      <rPr>
        <sz val="13"/>
        <color rgb="FFFFFFFF"/>
        <rFont val="Bebas Neue"/>
      </rPr>
      <t xml:space="preserve">Cell Use </t>
    </r>
    <r>
      <rPr>
        <sz val="13"/>
        <color rgb="FF00FF00"/>
        <rFont val="Bebas Neue"/>
      </rPr>
      <t>Guide</t>
    </r>
  </si>
  <si>
    <t>SOLD
PUT</t>
  </si>
  <si>
    <t>BOUGHT
PUT</t>
  </si>
  <si>
    <t>SOLD
CALL</t>
  </si>
  <si>
    <t>BOUGHT
CALL</t>
  </si>
  <si>
    <t>PREMIUM
$/shr</t>
  </si>
  <si>
    <t>TOTAL
PREMIUM $</t>
  </si>
  <si>
    <t>CLOSE
$/shr</t>
  </si>
  <si>
    <t>TOTAL
CLOSE $</t>
  </si>
  <si>
    <t>FEE</t>
  </si>
  <si>
    <r>
      <rPr>
        <b/>
        <sz val="26"/>
        <color rgb="FFFFFFFF"/>
        <rFont val="Bebas Neue"/>
      </rPr>
      <t xml:space="preserve">Practical Income Investing - </t>
    </r>
    <r>
      <rPr>
        <b/>
        <sz val="36"/>
        <color rgb="FFFFFFFF"/>
        <rFont val="Bebas Neue"/>
      </rPr>
      <t>Buy-</t>
    </r>
    <r>
      <rPr>
        <b/>
        <sz val="36"/>
        <color rgb="FF00FF00"/>
        <rFont val="Bebas Neue"/>
      </rPr>
      <t>Writes</t>
    </r>
  </si>
  <si>
    <r>
      <rPr>
        <sz val="15"/>
        <color rgb="FFFFFFFF"/>
        <rFont val="Bebas Neue"/>
      </rPr>
      <t xml:space="preserve">Locked </t>
    </r>
    <r>
      <rPr>
        <sz val="15"/>
        <color rgb="FF00FF00"/>
        <rFont val="Bebas Neue"/>
      </rPr>
      <t>Cells</t>
    </r>
  </si>
  <si>
    <r>
      <rPr>
        <sz val="15"/>
        <color rgb="FFFFFFFF"/>
        <rFont val="Bebas Neue"/>
      </rPr>
      <t xml:space="preserve">Manually </t>
    </r>
    <r>
      <rPr>
        <sz val="15"/>
        <color rgb="FF00FF00"/>
        <rFont val="Bebas Neue"/>
      </rPr>
      <t>Enter</t>
    </r>
  </si>
  <si>
    <r>
      <rPr>
        <sz val="13"/>
        <color rgb="FFFFFFFF"/>
        <rFont val="Bebas Neue"/>
      </rPr>
      <t xml:space="preserve">Cell Use </t>
    </r>
    <r>
      <rPr>
        <sz val="13"/>
        <color rgb="FF00FF00"/>
        <rFont val="Bebas Neue"/>
      </rPr>
      <t>Guide</t>
    </r>
  </si>
  <si>
    <t>#</t>
  </si>
  <si>
    <t>SHARES</t>
  </si>
  <si>
    <t>STOCK
PRICE</t>
  </si>
  <si>
    <t>STOCK
COST</t>
  </si>
  <si>
    <t>QTY
(CONTRACTS)</t>
  </si>
  <si>
    <t>TOTAL
PREMIUM</t>
  </si>
  <si>
    <t>OPT CLOSE
$/shr</t>
  </si>
  <si>
    <t>TOTAL
OPT CLOSE</t>
  </si>
  <si>
    <t>STK CLOSE
$/shr</t>
  </si>
  <si>
    <t>P/L
OPTION</t>
  </si>
  <si>
    <t>P/L
STOCK</t>
  </si>
  <si>
    <t>TOTAL
P/L</t>
  </si>
  <si>
    <t>STATUS</t>
  </si>
  <si>
    <r>
      <rPr>
        <b/>
        <sz val="26"/>
        <color rgb="FFFFFFFF"/>
        <rFont val="Bebas Neue"/>
      </rPr>
      <t xml:space="preserve">Practical Income Investing - </t>
    </r>
    <r>
      <rPr>
        <b/>
        <sz val="35"/>
        <color rgb="FFFFFFFF"/>
        <rFont val="Bebas Neue"/>
      </rPr>
      <t xml:space="preserve">Stock </t>
    </r>
    <r>
      <rPr>
        <b/>
        <sz val="35"/>
        <color rgb="FF00FF00"/>
        <rFont val="Bebas Neue"/>
      </rPr>
      <t>Portfolio</t>
    </r>
  </si>
  <si>
    <t>REALIZED
P&amp;L</t>
  </si>
  <si>
    <t>UNREALIZED
P&amp;L</t>
  </si>
  <si>
    <t>OPEN
POSITIONS</t>
  </si>
  <si>
    <r>
      <rPr>
        <sz val="15"/>
        <color rgb="FFFFFFFF"/>
        <rFont val="Bebas Neue"/>
      </rPr>
      <t xml:space="preserve">Locked </t>
    </r>
    <r>
      <rPr>
        <sz val="15"/>
        <color rgb="FF00FF00"/>
        <rFont val="Bebas Neue"/>
      </rPr>
      <t>Cells</t>
    </r>
  </si>
  <si>
    <r>
      <rPr>
        <sz val="15"/>
        <color rgb="FFFFFFFF"/>
        <rFont val="Bebas Neue"/>
      </rPr>
      <t xml:space="preserve">Manually </t>
    </r>
    <r>
      <rPr>
        <sz val="15"/>
        <color rgb="FF00FF00"/>
        <rFont val="Bebas Neue"/>
      </rPr>
      <t>Enter</t>
    </r>
  </si>
  <si>
    <t>TOTAL POSITIONS</t>
  </si>
  <si>
    <t>CLOSED</t>
  </si>
  <si>
    <t>TOTAL MKT VALUE</t>
  </si>
  <si>
    <t>TOTAL COST BASIS</t>
  </si>
  <si>
    <r>
      <rPr>
        <sz val="13"/>
        <color rgb="FFFFFFFF"/>
        <rFont val="Bebas Neue"/>
      </rPr>
      <t xml:space="preserve">Cell Use </t>
    </r>
    <r>
      <rPr>
        <sz val="13"/>
        <color rgb="FF00FF00"/>
        <rFont val="Bebas Neue"/>
      </rPr>
      <t>Guide</t>
    </r>
  </si>
  <si>
    <t>BUY DATE</t>
  </si>
  <si>
    <t>BUY PRICE</t>
  </si>
  <si>
    <t>FEES</t>
  </si>
  <si>
    <t>COST BASIS</t>
  </si>
  <si>
    <t>CUR PRICE</t>
  </si>
  <si>
    <t>MKT VALUE</t>
  </si>
  <si>
    <t>UNREAL $</t>
  </si>
  <si>
    <t>UNREAL %</t>
  </si>
  <si>
    <t>SELL DATE</t>
  </si>
  <si>
    <t>SELL PRICE</t>
  </si>
  <si>
    <t>PROCEEDS</t>
  </si>
  <si>
    <t>REAL $</t>
  </si>
  <si>
    <t>REAL %</t>
  </si>
  <si>
    <t>BLANK TEMPLATE</t>
  </si>
  <si>
    <t>&lt;- Avail $</t>
  </si>
  <si>
    <t>PRACTICAL INCOME INVESTING</t>
  </si>
  <si>
    <t>BROKERAGE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</si>
</sst>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\$#,##0"/>
    <numFmt numFmtId="166" formatCode="0.0%"/>
    <numFmt numFmtId="167" formatCode="mm/dd/yy"/>
    <numFmt numFmtId="168" formatCode="mm/dd/yyyy"/>
  </numFmts>
  <fonts count="48" x14ac:knownFonts="1">
    <font>
      <sz val="11"/>
      <color theme="1"/>
      <name val="Calibri"/>
      <scheme val="minor"/>
    </font>
    <font>
      <b/>
      <sz val="26"/>
      <color rgb="FFFFFFFF"/>
      <name val="Montserrat"/>
    </font>
    <font>
      <b/>
      <sz val="15"/>
      <color rgb="FFFFFFFF"/>
      <name val="Calibri"/>
      <family val="2"/>
    </font>
    <font>
      <sz val="11"/>
      <name val="Calibri"/>
      <family val="2"/>
    </font>
    <font>
      <b/>
      <sz val="18"/>
      <color rgb="FFFFD700"/>
      <name val="Calibri"/>
      <family val="2"/>
    </font>
    <font>
      <sz val="1"/>
      <color rgb="FF0A1628"/>
      <name val="Calibri"/>
      <family val="2"/>
    </font>
    <font>
      <b/>
      <sz val="12"/>
      <color rgb="FFFFFFFF"/>
      <name val="Calibri"/>
      <family val="2"/>
    </font>
    <font>
      <b/>
      <sz val="10"/>
      <color rgb="FF0A1628"/>
      <name val="Calibri"/>
      <family val="2"/>
    </font>
    <font>
      <sz val="10"/>
      <color rgb="FF0A1628"/>
      <name val="Calibri"/>
      <family val="2"/>
    </font>
    <font>
      <sz val="11"/>
      <color theme="1"/>
      <name val="Calibri"/>
      <family val="2"/>
    </font>
    <font>
      <b/>
      <sz val="9"/>
      <color rgb="FFFFFFFF"/>
      <name val="Calibri"/>
      <family val="2"/>
    </font>
    <font>
      <b/>
      <sz val="32"/>
      <color rgb="FFFFFFFF"/>
      <name val="Calibri"/>
      <family val="2"/>
    </font>
    <font>
      <b/>
      <sz val="10"/>
      <color rgb="FFFFFFFF"/>
      <name val="Calibri"/>
      <family val="2"/>
    </font>
    <font>
      <b/>
      <sz val="20"/>
      <color rgb="FFFFD700"/>
      <name val="Calibri"/>
      <family val="2"/>
    </font>
    <font>
      <b/>
      <sz val="16"/>
      <color rgb="FFFFD700"/>
      <name val="Calibri"/>
      <family val="2"/>
    </font>
    <font>
      <sz val="15"/>
      <color rgb="FFFFFFFF"/>
      <name val="Bebas Neue"/>
    </font>
    <font>
      <sz val="12"/>
      <color theme="1"/>
      <name val="Calibri"/>
      <family val="2"/>
    </font>
    <font>
      <b/>
      <sz val="13"/>
      <color rgb="FFFFFFFF"/>
      <name val="Calibri"/>
      <family val="2"/>
    </font>
    <font>
      <b/>
      <sz val="13"/>
      <color rgb="FFFFD700"/>
      <name val="Calibri"/>
      <family val="2"/>
    </font>
    <font>
      <sz val="13"/>
      <color rgb="FFFFFFFF"/>
      <name val="Bebas Neue"/>
    </font>
    <font>
      <sz val="13"/>
      <color theme="1"/>
      <name val="Calibri"/>
      <family val="2"/>
    </font>
    <font>
      <i/>
      <sz val="10"/>
      <color rgb="FF0A1628"/>
      <name val="Calibri"/>
      <family val="2"/>
    </font>
    <font>
      <sz val="10"/>
      <color theme="1"/>
      <name val="Calibri"/>
      <family val="2"/>
    </font>
    <font>
      <b/>
      <sz val="12"/>
      <color rgb="FFFFD700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8"/>
      <color rgb="FFFFD700"/>
      <name val="Calibri"/>
      <family val="2"/>
    </font>
    <font>
      <b/>
      <sz val="9"/>
      <color rgb="FFFFD700"/>
      <name val="Calibri"/>
      <family val="2"/>
    </font>
    <font>
      <b/>
      <sz val="33"/>
      <color rgb="FFFFFFFF"/>
      <name val="Arial"/>
      <family val="2"/>
    </font>
    <font>
      <b/>
      <sz val="33"/>
      <color rgb="FF00FF00"/>
      <name val="Arial"/>
      <family val="2"/>
    </font>
    <font>
      <b/>
      <sz val="44"/>
      <color rgb="FFFFFFFF"/>
      <name val="EB Garamond"/>
    </font>
    <font>
      <b/>
      <sz val="44"/>
      <color rgb="FFFFFFFF"/>
      <name val="Bebas Neue"/>
    </font>
    <font>
      <b/>
      <sz val="44"/>
      <color rgb="FF00FF00"/>
      <name val="Bebas Neue"/>
    </font>
    <font>
      <b/>
      <sz val="26"/>
      <color rgb="FFFFFFFF"/>
      <name val="Bebas Neue"/>
    </font>
    <font>
      <b/>
      <sz val="26"/>
      <color rgb="FF00FF00"/>
      <name val="Bebas Neue"/>
    </font>
    <font>
      <b/>
      <sz val="32"/>
      <color rgb="FFFFFFFF"/>
      <name val="Bebas Neue"/>
    </font>
    <font>
      <b/>
      <sz val="34"/>
      <color rgb="FFFFFFFF"/>
      <name val="Bebas Neue"/>
    </font>
    <font>
      <b/>
      <sz val="34"/>
      <color rgb="FF00FF00"/>
      <name val="Bebas Neue"/>
    </font>
    <font>
      <sz val="15"/>
      <color rgb="FF00FF00"/>
      <name val="Bebas Neue"/>
    </font>
    <font>
      <sz val="13"/>
      <color rgb="FF00FF00"/>
      <name val="Bebas Neue"/>
    </font>
    <font>
      <b/>
      <sz val="38"/>
      <color rgb="FFFFFFFF"/>
      <name val="Bebas Neue"/>
    </font>
    <font>
      <b/>
      <sz val="10"/>
      <color rgb="FFFFFFFF"/>
      <name val="Bebas Neue"/>
    </font>
    <font>
      <b/>
      <sz val="35"/>
      <color rgb="FFFFFFFF"/>
      <name val="Bebas Neue"/>
    </font>
    <font>
      <b/>
      <sz val="35"/>
      <color rgb="FF00FF00"/>
      <name val="Bebas Neue"/>
    </font>
    <font>
      <b/>
      <sz val="36"/>
      <color rgb="FFFFFFFF"/>
      <name val="Bebas Neue"/>
    </font>
    <font>
      <b/>
      <sz val="36"/>
      <color rgb="FF00FF00"/>
      <name val="Bebas Neue"/>
    </font>
    <font>
      <b/>
      <sz val="9"/>
      <color rgb="FFFFFFFF"/>
      <name val="Calibri"/>
    </font>
    <font>
      <sz val="10"/>
      <color rgb="FF0A162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4D36"/>
        <bgColor rgb="FF004D36"/>
      </patternFill>
    </fill>
    <fill>
      <patternFill patternType="solid">
        <fgColor rgb="FF0A1628"/>
        <bgColor rgb="FF0A1628"/>
      </patternFill>
    </fill>
    <fill>
      <patternFill patternType="solid">
        <fgColor rgb="FF00875A"/>
        <bgColor rgb="FF00875A"/>
      </patternFill>
    </fill>
    <fill>
      <patternFill patternType="solid">
        <fgColor rgb="FFFFFFFF"/>
        <bgColor rgb="FFFFFFFF"/>
      </patternFill>
    </fill>
    <fill>
      <patternFill patternType="solid">
        <fgColor rgb="FFF0FAF7"/>
        <bgColor rgb="FFF0FAF7"/>
      </patternFill>
    </fill>
    <fill>
      <patternFill patternType="solid">
        <fgColor rgb="FF4A86E8"/>
        <bgColor rgb="FF4A86E8"/>
      </patternFill>
    </fill>
    <fill>
      <patternFill patternType="solid">
        <fgColor rgb="FF003B2A"/>
        <bgColor rgb="FF003B2A"/>
      </patternFill>
    </fill>
    <fill>
      <patternFill patternType="solid">
        <fgColor rgb="FF0D47A1"/>
        <bgColor rgb="FF0D47A1"/>
      </patternFill>
    </fill>
    <fill>
      <patternFill patternType="solid">
        <fgColor rgb="FF00875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AF7"/>
        <bgColor indexed="64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4D36"/>
      </left>
      <right/>
      <top style="medium">
        <color rgb="FF004D36"/>
      </top>
      <bottom style="medium">
        <color rgb="FF004D36"/>
      </bottom>
      <diagonal/>
    </border>
    <border>
      <left/>
      <right/>
      <top style="medium">
        <color rgb="FF004D36"/>
      </top>
      <bottom style="medium">
        <color rgb="FF004D36"/>
      </bottom>
      <diagonal/>
    </border>
    <border>
      <left/>
      <right style="medium">
        <color rgb="FF004D36"/>
      </right>
      <top style="medium">
        <color rgb="FF004D36"/>
      </top>
      <bottom style="medium">
        <color rgb="FF004D36"/>
      </bottom>
      <diagonal/>
    </border>
    <border>
      <left style="thin">
        <color rgb="FFB2D8C4"/>
      </left>
      <right/>
      <top style="thin">
        <color rgb="FFB2D8C4"/>
      </top>
      <bottom style="thin">
        <color rgb="FFB2D8C4"/>
      </bottom>
      <diagonal/>
    </border>
    <border>
      <left/>
      <right/>
      <top style="thin">
        <color rgb="FFB2D8C4"/>
      </top>
      <bottom style="thin">
        <color rgb="FFB2D8C4"/>
      </bottom>
      <diagonal/>
    </border>
    <border>
      <left/>
      <right style="thin">
        <color rgb="FFB2D8C4"/>
      </right>
      <top style="thin">
        <color rgb="FFB2D8C4"/>
      </top>
      <bottom style="thin">
        <color rgb="FFB2D8C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rgb="FF00875A"/>
      </left>
      <right style="medium">
        <color rgb="FF00875A"/>
      </right>
      <top/>
      <bottom style="medium">
        <color rgb="FF00875A"/>
      </bottom>
      <diagonal/>
    </border>
    <border>
      <left style="medium">
        <color rgb="FF00875A"/>
      </left>
      <right/>
      <top/>
      <bottom style="medium">
        <color rgb="FF00875A"/>
      </bottom>
      <diagonal/>
    </border>
    <border>
      <left/>
      <right/>
      <top/>
      <bottom style="medium">
        <color rgb="FF00875A"/>
      </bottom>
      <diagonal/>
    </border>
    <border>
      <left/>
      <right style="medium">
        <color rgb="FF00875A"/>
      </right>
      <top/>
      <bottom style="medium">
        <color rgb="FF00875A"/>
      </bottom>
      <diagonal/>
    </border>
    <border>
      <left style="thin">
        <color rgb="FFB2D8C4"/>
      </left>
      <right style="thin">
        <color rgb="FFB2D8C4"/>
      </right>
      <top style="thin">
        <color rgb="FFB2D8C4"/>
      </top>
      <bottom style="thin">
        <color rgb="FFB2D8C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rgb="FF00875A"/>
      </left>
      <right style="medium">
        <color rgb="FF00875A"/>
      </right>
      <top style="medium">
        <color rgb="FF00875A"/>
      </top>
      <bottom style="medium">
        <color rgb="FF00875A"/>
      </bottom>
      <diagonal/>
    </border>
    <border>
      <left style="medium">
        <color rgb="FF00875A"/>
      </left>
      <right/>
      <top style="medium">
        <color rgb="FF00875A"/>
      </top>
      <bottom style="medium">
        <color rgb="FF00875A"/>
      </bottom>
      <diagonal/>
    </border>
    <border>
      <left/>
      <right/>
      <top style="medium">
        <color rgb="FF00875A"/>
      </top>
      <bottom style="medium">
        <color rgb="FF00875A"/>
      </bottom>
      <diagonal/>
    </border>
    <border>
      <left/>
      <right style="medium">
        <color rgb="FF00875A"/>
      </right>
      <top style="medium">
        <color rgb="FF00875A"/>
      </top>
      <bottom style="medium">
        <color rgb="FF00875A"/>
      </bottom>
      <diagonal/>
    </border>
  </borders>
  <cellStyleXfs count="1">
    <xf numFmtId="0" fontId="0" fillId="0" borderId="0"/>
  </cellStyleXfs>
  <cellXfs count="157">
    <xf numFmtId="0" fontId="0" fillId="0" borderId="0" xfId="0"/>
    <xf numFmtId="164" fontId="5" fillId="4" borderId="4" xfId="0" applyNumberFormat="1" applyFont="1" applyFill="1" applyBorder="1"/>
    <xf numFmtId="0" fontId="5" fillId="4" borderId="4" xfId="0" applyFont="1" applyFill="1" applyBorder="1"/>
    <xf numFmtId="165" fontId="5" fillId="4" borderId="4" xfId="0" applyNumberFormat="1" applyFont="1" applyFill="1" applyBorder="1"/>
    <xf numFmtId="0" fontId="9" fillId="4" borderId="4" xfId="0" applyFont="1" applyFill="1" applyBorder="1"/>
    <xf numFmtId="0" fontId="11" fillId="2" borderId="0" xfId="0" applyFont="1" applyFill="1" applyAlignment="1">
      <alignment horizontal="center" vertical="center" wrapText="1"/>
    </xf>
    <xf numFmtId="0" fontId="9" fillId="2" borderId="0" xfId="0" applyFont="1" applyFill="1"/>
    <xf numFmtId="0" fontId="9" fillId="4" borderId="0" xfId="0" applyFont="1" applyFill="1"/>
    <xf numFmtId="0" fontId="15" fillId="8" borderId="16" xfId="0" applyFont="1" applyFill="1" applyBorder="1" applyAlignment="1">
      <alignment horizontal="center" vertical="center" wrapText="1"/>
    </xf>
    <xf numFmtId="0" fontId="15" fillId="5" borderId="17" xfId="0" applyFont="1" applyFill="1" applyBorder="1" applyAlignment="1">
      <alignment horizontal="center" vertical="center"/>
    </xf>
    <xf numFmtId="0" fontId="16" fillId="2" borderId="3" xfId="0" applyFont="1" applyFill="1" applyBorder="1"/>
    <xf numFmtId="0" fontId="16" fillId="2" borderId="4" xfId="0" applyFont="1" applyFill="1" applyBorder="1"/>
    <xf numFmtId="0" fontId="9" fillId="2" borderId="4" xfId="0" applyFont="1" applyFill="1" applyBorder="1"/>
    <xf numFmtId="3" fontId="18" fillId="9" borderId="18" xfId="0" applyNumberFormat="1" applyFont="1" applyFill="1" applyBorder="1" applyAlignment="1">
      <alignment horizontal="center" vertical="center"/>
    </xf>
    <xf numFmtId="0" fontId="20" fillId="9" borderId="3" xfId="0" applyFont="1" applyFill="1" applyBorder="1"/>
    <xf numFmtId="0" fontId="20" fillId="9" borderId="4" xfId="0" applyFont="1" applyFill="1" applyBorder="1"/>
    <xf numFmtId="0" fontId="10" fillId="5" borderId="24" xfId="0" applyFont="1" applyFill="1" applyBorder="1" applyAlignment="1">
      <alignment horizontal="center" vertical="center" wrapText="1"/>
    </xf>
    <xf numFmtId="0" fontId="10" fillId="8" borderId="24" xfId="0" applyFont="1" applyFill="1" applyBorder="1" applyAlignment="1">
      <alignment horizontal="center" vertical="center" wrapText="1"/>
    </xf>
    <xf numFmtId="0" fontId="9" fillId="5" borderId="4" xfId="0" applyFont="1" applyFill="1" applyBorder="1"/>
    <xf numFmtId="0" fontId="8" fillId="6" borderId="28" xfId="0" applyFont="1" applyFill="1" applyBorder="1" applyAlignment="1">
      <alignment horizontal="center" vertical="center"/>
    </xf>
    <xf numFmtId="167" fontId="8" fillId="6" borderId="28" xfId="0" applyNumberFormat="1" applyFont="1" applyFill="1" applyBorder="1" applyAlignment="1">
      <alignment horizontal="center" vertical="center"/>
    </xf>
    <xf numFmtId="164" fontId="8" fillId="6" borderId="28" xfId="0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165" fontId="8" fillId="6" borderId="28" xfId="0" applyNumberFormat="1" applyFont="1" applyFill="1" applyBorder="1" applyAlignment="1">
      <alignment horizontal="center" vertical="center"/>
    </xf>
    <xf numFmtId="164" fontId="7" fillId="6" borderId="28" xfId="0" applyNumberFormat="1" applyFont="1" applyFill="1" applyBorder="1" applyAlignment="1">
      <alignment horizontal="center" vertical="center"/>
    </xf>
    <xf numFmtId="10" fontId="8" fillId="6" borderId="28" xfId="0" applyNumberFormat="1" applyFont="1" applyFill="1" applyBorder="1" applyAlignment="1">
      <alignment horizontal="center" vertical="center"/>
    </xf>
    <xf numFmtId="0" fontId="9" fillId="6" borderId="4" xfId="0" applyFont="1" applyFill="1" applyBorder="1"/>
    <xf numFmtId="0" fontId="8" fillId="7" borderId="28" xfId="0" applyFont="1" applyFill="1" applyBorder="1" applyAlignment="1">
      <alignment horizontal="center" vertical="center"/>
    </xf>
    <xf numFmtId="167" fontId="8" fillId="7" borderId="28" xfId="0" applyNumberFormat="1" applyFont="1" applyFill="1" applyBorder="1" applyAlignment="1">
      <alignment horizontal="center" vertical="center"/>
    </xf>
    <xf numFmtId="164" fontId="8" fillId="7" borderId="28" xfId="0" applyNumberFormat="1" applyFont="1" applyFill="1" applyBorder="1" applyAlignment="1">
      <alignment horizontal="center" vertical="center"/>
    </xf>
    <xf numFmtId="3" fontId="8" fillId="7" borderId="28" xfId="0" applyNumberFormat="1" applyFont="1" applyFill="1" applyBorder="1" applyAlignment="1">
      <alignment horizontal="center" vertical="center"/>
    </xf>
    <xf numFmtId="165" fontId="8" fillId="7" borderId="28" xfId="0" applyNumberFormat="1" applyFont="1" applyFill="1" applyBorder="1" applyAlignment="1">
      <alignment horizontal="center" vertical="center"/>
    </xf>
    <xf numFmtId="164" fontId="7" fillId="7" borderId="28" xfId="0" applyNumberFormat="1" applyFont="1" applyFill="1" applyBorder="1" applyAlignment="1">
      <alignment horizontal="center" vertical="center"/>
    </xf>
    <xf numFmtId="10" fontId="8" fillId="7" borderId="28" xfId="0" applyNumberFormat="1" applyFont="1" applyFill="1" applyBorder="1" applyAlignment="1">
      <alignment horizontal="center" vertical="center"/>
    </xf>
    <xf numFmtId="0" fontId="9" fillId="7" borderId="4" xfId="0" applyFont="1" applyFill="1" applyBorder="1"/>
    <xf numFmtId="0" fontId="12" fillId="2" borderId="0" xfId="0" applyFont="1" applyFill="1" applyAlignment="1">
      <alignment horizontal="center" vertical="center" wrapText="1"/>
    </xf>
    <xf numFmtId="0" fontId="9" fillId="4" borderId="1" xfId="0" applyFont="1" applyFill="1" applyBorder="1"/>
    <xf numFmtId="0" fontId="9" fillId="4" borderId="3" xfId="0" applyFont="1" applyFill="1" applyBorder="1"/>
    <xf numFmtId="3" fontId="18" fillId="9" borderId="31" xfId="0" applyNumberFormat="1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20" fillId="9" borderId="1" xfId="0" applyFont="1" applyFill="1" applyBorder="1"/>
    <xf numFmtId="0" fontId="10" fillId="5" borderId="33" xfId="0" applyFont="1" applyFill="1" applyBorder="1" applyAlignment="1">
      <alignment horizontal="center" vertical="center" wrapText="1"/>
    </xf>
    <xf numFmtId="0" fontId="10" fillId="8" borderId="33" xfId="0" applyFont="1" applyFill="1" applyBorder="1" applyAlignment="1">
      <alignment horizontal="center" vertical="center" wrapText="1"/>
    </xf>
    <xf numFmtId="0" fontId="22" fillId="6" borderId="33" xfId="0" applyFont="1" applyFill="1" applyBorder="1" applyAlignment="1">
      <alignment horizontal="center" vertical="center"/>
    </xf>
    <xf numFmtId="168" fontId="22" fillId="6" borderId="33" xfId="0" applyNumberFormat="1" applyFont="1" applyFill="1" applyBorder="1" applyAlignment="1">
      <alignment horizontal="center" vertical="center"/>
    </xf>
    <xf numFmtId="164" fontId="22" fillId="6" borderId="33" xfId="0" applyNumberFormat="1" applyFont="1" applyFill="1" applyBorder="1" applyAlignment="1">
      <alignment horizontal="center" vertical="center"/>
    </xf>
    <xf numFmtId="1" fontId="22" fillId="6" borderId="33" xfId="0" applyNumberFormat="1" applyFont="1" applyFill="1" applyBorder="1" applyAlignment="1">
      <alignment horizontal="center" vertical="center"/>
    </xf>
    <xf numFmtId="10" fontId="22" fillId="6" borderId="33" xfId="0" applyNumberFormat="1" applyFont="1" applyFill="1" applyBorder="1" applyAlignment="1">
      <alignment horizontal="center" vertical="center"/>
    </xf>
    <xf numFmtId="10" fontId="22" fillId="0" borderId="33" xfId="0" applyNumberFormat="1" applyFont="1" applyBorder="1" applyAlignment="1">
      <alignment horizontal="center" vertical="center"/>
    </xf>
    <xf numFmtId="0" fontId="22" fillId="7" borderId="33" xfId="0" applyFont="1" applyFill="1" applyBorder="1" applyAlignment="1">
      <alignment horizontal="center" vertical="center"/>
    </xf>
    <xf numFmtId="168" fontId="22" fillId="7" borderId="33" xfId="0" applyNumberFormat="1" applyFont="1" applyFill="1" applyBorder="1" applyAlignment="1">
      <alignment horizontal="center" vertical="center"/>
    </xf>
    <xf numFmtId="164" fontId="22" fillId="7" borderId="33" xfId="0" applyNumberFormat="1" applyFont="1" applyFill="1" applyBorder="1" applyAlignment="1">
      <alignment horizontal="center" vertical="center"/>
    </xf>
    <xf numFmtId="1" fontId="22" fillId="7" borderId="33" xfId="0" applyNumberFormat="1" applyFont="1" applyFill="1" applyBorder="1" applyAlignment="1">
      <alignment horizontal="center" vertical="center"/>
    </xf>
    <xf numFmtId="10" fontId="22" fillId="7" borderId="33" xfId="0" applyNumberFormat="1" applyFont="1" applyFill="1" applyBorder="1" applyAlignment="1">
      <alignment horizontal="center" vertical="center"/>
    </xf>
    <xf numFmtId="10" fontId="22" fillId="0" borderId="41" xfId="0" applyNumberFormat="1" applyFont="1" applyBorder="1" applyAlignment="1">
      <alignment horizontal="center" vertical="center"/>
    </xf>
    <xf numFmtId="0" fontId="9" fillId="7" borderId="3" xfId="0" applyFont="1" applyFill="1" applyBorder="1"/>
    <xf numFmtId="0" fontId="10" fillId="5" borderId="42" xfId="0" applyFont="1" applyFill="1" applyBorder="1" applyAlignment="1">
      <alignment horizontal="center" vertical="center" wrapText="1"/>
    </xf>
    <xf numFmtId="0" fontId="10" fillId="8" borderId="42" xfId="0" applyFont="1" applyFill="1" applyBorder="1" applyAlignment="1">
      <alignment horizontal="center" vertical="center" wrapText="1"/>
    </xf>
    <xf numFmtId="0" fontId="16" fillId="9" borderId="4" xfId="0" applyFont="1" applyFill="1" applyBorder="1"/>
    <xf numFmtId="0" fontId="24" fillId="0" borderId="0" xfId="0" applyFont="1"/>
    <xf numFmtId="0" fontId="26" fillId="9" borderId="4" xfId="0" applyFont="1" applyFill="1" applyBorder="1" applyAlignment="1">
      <alignment horizontal="center" vertical="center" wrapText="1"/>
    </xf>
    <xf numFmtId="3" fontId="27" fillId="9" borderId="4" xfId="0" applyNumberFormat="1" applyFont="1" applyFill="1" applyBorder="1" applyAlignment="1">
      <alignment horizontal="center" vertical="center"/>
    </xf>
    <xf numFmtId="0" fontId="9" fillId="9" borderId="4" xfId="0" applyFont="1" applyFill="1" applyBorder="1"/>
    <xf numFmtId="0" fontId="10" fillId="5" borderId="43" xfId="0" applyFont="1" applyFill="1" applyBorder="1" applyAlignment="1">
      <alignment horizontal="center" vertical="center" wrapText="1"/>
    </xf>
    <xf numFmtId="164" fontId="8" fillId="7" borderId="8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7" fillId="7" borderId="8" xfId="0" applyFont="1" applyFill="1" applyBorder="1" applyAlignment="1">
      <alignment horizontal="left" vertical="center"/>
    </xf>
    <xf numFmtId="164" fontId="8" fillId="6" borderId="8" xfId="0" applyNumberFormat="1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left" vertical="center"/>
    </xf>
    <xf numFmtId="3" fontId="8" fillId="7" borderId="8" xfId="0" applyNumberFormat="1" applyFont="1" applyFill="1" applyBorder="1" applyAlignment="1">
      <alignment horizontal="center" vertical="center"/>
    </xf>
    <xf numFmtId="166" fontId="8" fillId="7" borderId="8" xfId="0" applyNumberFormat="1" applyFont="1" applyFill="1" applyBorder="1" applyAlignment="1">
      <alignment horizontal="center" vertical="center"/>
    </xf>
    <xf numFmtId="165" fontId="8" fillId="6" borderId="8" xfId="0" applyNumberFormat="1" applyFont="1" applyFill="1" applyBorder="1" applyAlignment="1">
      <alignment horizontal="center" vertical="center"/>
    </xf>
    <xf numFmtId="10" fontId="8" fillId="6" borderId="8" xfId="0" applyNumberFormat="1" applyFont="1" applyFill="1" applyBorder="1" applyAlignment="1">
      <alignment horizontal="center" vertical="center"/>
    </xf>
    <xf numFmtId="3" fontId="8" fillId="6" borderId="8" xfId="0" applyNumberFormat="1" applyFont="1" applyFill="1" applyBorder="1" applyAlignment="1">
      <alignment horizontal="center" vertical="center"/>
    </xf>
    <xf numFmtId="166" fontId="8" fillId="6" borderId="8" xfId="0" applyNumberFormat="1" applyFont="1" applyFill="1" applyBorder="1" applyAlignment="1">
      <alignment horizontal="center" vertical="center"/>
    </xf>
    <xf numFmtId="165" fontId="8" fillId="7" borderId="8" xfId="0" applyNumberFormat="1" applyFont="1" applyFill="1" applyBorder="1" applyAlignment="1">
      <alignment horizontal="center" vertical="center"/>
    </xf>
    <xf numFmtId="10" fontId="8" fillId="7" borderId="8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6" fillId="3" borderId="5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6" xfId="0" applyFont="1" applyBorder="1"/>
    <xf numFmtId="165" fontId="4" fillId="4" borderId="1" xfId="0" applyNumberFormat="1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19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10" fillId="5" borderId="25" xfId="0" applyFont="1" applyFill="1" applyBorder="1" applyAlignment="1">
      <alignment horizontal="center" vertical="center" wrapText="1"/>
    </xf>
    <xf numFmtId="0" fontId="3" fillId="0" borderId="26" xfId="0" applyFont="1" applyBorder="1"/>
    <xf numFmtId="0" fontId="3" fillId="0" borderId="27" xfId="0" applyFont="1" applyBorder="1"/>
    <xf numFmtId="0" fontId="11" fillId="2" borderId="0" xfId="0" applyFont="1" applyFill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3" xfId="0" applyFont="1" applyBorder="1"/>
    <xf numFmtId="164" fontId="13" fillId="4" borderId="14" xfId="0" applyNumberFormat="1" applyFont="1" applyFill="1" applyBorder="1" applyAlignment="1">
      <alignment horizontal="center" vertical="center"/>
    </xf>
    <xf numFmtId="0" fontId="3" fillId="0" borderId="15" xfId="0" applyFont="1" applyBorder="1"/>
    <xf numFmtId="165" fontId="14" fillId="4" borderId="14" xfId="0" applyNumberFormat="1" applyFont="1" applyFill="1" applyBorder="1" applyAlignment="1">
      <alignment horizontal="center" vertical="center"/>
    </xf>
    <xf numFmtId="10" fontId="14" fillId="4" borderId="14" xfId="0" applyNumberFormat="1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horizontal="center" vertical="center"/>
    </xf>
    <xf numFmtId="166" fontId="18" fillId="9" borderId="14" xfId="0" applyNumberFormat="1" applyFont="1" applyFill="1" applyBorder="1" applyAlignment="1">
      <alignment horizontal="center" vertical="center"/>
    </xf>
    <xf numFmtId="164" fontId="18" fillId="9" borderId="14" xfId="0" applyNumberFormat="1" applyFont="1" applyFill="1" applyBorder="1" applyAlignment="1">
      <alignment horizontal="center" vertical="center"/>
    </xf>
    <xf numFmtId="164" fontId="18" fillId="9" borderId="19" xfId="0" applyNumberFormat="1" applyFont="1" applyFill="1" applyBorder="1" applyAlignment="1">
      <alignment horizontal="center" vertical="center"/>
    </xf>
    <xf numFmtId="0" fontId="3" fillId="0" borderId="20" xfId="0" applyFont="1" applyBorder="1"/>
    <xf numFmtId="0" fontId="3" fillId="0" borderId="21" xfId="0" applyFont="1" applyBorder="1"/>
    <xf numFmtId="0" fontId="12" fillId="2" borderId="0" xfId="0" applyFont="1" applyFill="1" applyAlignment="1">
      <alignment horizontal="center" vertical="center" wrapText="1"/>
    </xf>
    <xf numFmtId="0" fontId="22" fillId="0" borderId="35" xfId="0" applyFont="1" applyBorder="1" applyAlignment="1">
      <alignment horizontal="center" vertical="center"/>
    </xf>
    <xf numFmtId="0" fontId="3" fillId="0" borderId="36" xfId="0" applyFont="1" applyBorder="1"/>
    <xf numFmtId="0" fontId="3" fillId="0" borderId="37" xfId="0" applyFont="1" applyBorder="1"/>
    <xf numFmtId="0" fontId="22" fillId="0" borderId="38" xfId="0" applyFont="1" applyBorder="1" applyAlignment="1">
      <alignment horizontal="center" vertical="center"/>
    </xf>
    <xf numFmtId="0" fontId="3" fillId="0" borderId="39" xfId="0" applyFont="1" applyBorder="1"/>
    <xf numFmtId="0" fontId="3" fillId="0" borderId="40" xfId="0" applyFont="1" applyBorder="1"/>
    <xf numFmtId="0" fontId="22" fillId="0" borderId="34" xfId="0" applyFont="1" applyBorder="1" applyAlignment="1">
      <alignment horizontal="center" vertical="center"/>
    </xf>
    <xf numFmtId="0" fontId="3" fillId="0" borderId="32" xfId="0" applyFont="1" applyBorder="1"/>
    <xf numFmtId="0" fontId="3" fillId="0" borderId="30" xfId="0" applyFont="1" applyBorder="1"/>
    <xf numFmtId="0" fontId="10" fillId="5" borderId="34" xfId="0" applyFont="1" applyFill="1" applyBorder="1" applyAlignment="1">
      <alignment horizontal="center" vertical="center" wrapText="1"/>
    </xf>
    <xf numFmtId="0" fontId="17" fillId="9" borderId="29" xfId="0" applyFont="1" applyFill="1" applyBorder="1" applyAlignment="1">
      <alignment horizontal="center" vertical="center"/>
    </xf>
    <xf numFmtId="166" fontId="18" fillId="9" borderId="29" xfId="0" applyNumberFormat="1" applyFont="1" applyFill="1" applyBorder="1" applyAlignment="1">
      <alignment horizontal="center" vertical="center"/>
    </xf>
    <xf numFmtId="164" fontId="18" fillId="9" borderId="29" xfId="0" applyNumberFormat="1" applyFont="1" applyFill="1" applyBorder="1" applyAlignment="1">
      <alignment horizontal="center" vertical="center"/>
    </xf>
    <xf numFmtId="164" fontId="14" fillId="4" borderId="14" xfId="0" applyNumberFormat="1" applyFont="1" applyFill="1" applyBorder="1" applyAlignment="1">
      <alignment horizontal="center" vertical="center"/>
    </xf>
    <xf numFmtId="3" fontId="14" fillId="4" borderId="14" xfId="0" applyNumberFormat="1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3" fontId="23" fillId="9" borderId="14" xfId="0" applyNumberFormat="1" applyFont="1" applyFill="1" applyBorder="1" applyAlignment="1">
      <alignment horizontal="center" vertical="center"/>
    </xf>
    <xf numFmtId="165" fontId="23" fillId="9" borderId="14" xfId="0" applyNumberFormat="1" applyFont="1" applyFill="1" applyBorder="1" applyAlignment="1">
      <alignment horizontal="center" vertical="center"/>
    </xf>
    <xf numFmtId="0" fontId="10" fillId="5" borderId="44" xfId="0" applyFont="1" applyFill="1" applyBorder="1" applyAlignment="1">
      <alignment horizontal="center" vertical="center" wrapText="1"/>
    </xf>
    <xf numFmtId="0" fontId="3" fillId="0" borderId="45" xfId="0" applyFont="1" applyBorder="1"/>
    <xf numFmtId="0" fontId="3" fillId="0" borderId="46" xfId="0" applyFont="1" applyBorder="1"/>
    <xf numFmtId="0" fontId="12" fillId="3" borderId="1" xfId="0" applyFont="1" applyFill="1" applyBorder="1" applyAlignment="1">
      <alignment horizontal="center" vertical="center" wrapText="1"/>
    </xf>
    <xf numFmtId="164" fontId="13" fillId="4" borderId="1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Border="1" applyAlignment="1">
      <alignment horizontal="center" vertical="center"/>
    </xf>
    <xf numFmtId="10" fontId="14" fillId="4" borderId="1" xfId="0" applyNumberFormat="1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166" fontId="27" fillId="9" borderId="1" xfId="0" applyNumberFormat="1" applyFont="1" applyFill="1" applyBorder="1" applyAlignment="1">
      <alignment horizontal="center" vertical="center"/>
    </xf>
    <xf numFmtId="164" fontId="27" fillId="9" borderId="1" xfId="0" applyNumberFormat="1" applyFont="1" applyFill="1" applyBorder="1" applyAlignment="1">
      <alignment horizontal="center" vertical="center"/>
    </xf>
    <xf numFmtId="0" fontId="3" fillId="0" borderId="14" xfId="0" applyFont="1" applyBorder="1"/>
    <xf numFmtId="3" fontId="18" fillId="9" borderId="14" xfId="0" applyNumberFormat="1" applyFont="1" applyFill="1" applyBorder="1" applyAlignment="1">
      <alignment horizontal="center" vertical="center"/>
    </xf>
    <xf numFmtId="0" fontId="46" fillId="11" borderId="24" xfId="0" applyFont="1" applyFill="1" applyBorder="1" applyAlignment="1">
      <alignment horizontal="center" vertical="center" wrapText="1"/>
    </xf>
    <xf numFmtId="0" fontId="47" fillId="12" borderId="28" xfId="0" applyFont="1" applyFill="1" applyBorder="1" applyAlignment="1">
      <alignment horizontal="center" vertical="center"/>
    </xf>
    <xf numFmtId="0" fontId="47" fillId="13" borderId="28" xfId="0" applyFont="1" applyFill="1" applyBorder="1" applyAlignment="1">
      <alignment horizontal="center" vertical="center"/>
    </xf>
    <xf numFmtId="3" fontId="18" fillId="9" borderId="32" xfId="0" applyNumberFormat="1" applyFont="1" applyFill="1" applyBorder="1" applyAlignment="1">
      <alignment horizontal="center" vertical="center"/>
    </xf>
    <xf numFmtId="0" fontId="46" fillId="11" borderId="33" xfId="0" applyFont="1" applyFill="1" applyBorder="1" applyAlignment="1">
      <alignment horizontal="center" vertical="center" wrapText="1"/>
    </xf>
    <xf numFmtId="164" fontId="47" fillId="12" borderId="33" xfId="0" applyNumberFormat="1" applyFont="1" applyFill="1" applyBorder="1" applyAlignment="1">
      <alignment horizontal="center" vertical="center"/>
    </xf>
    <xf numFmtId="164" fontId="47" fillId="13" borderId="33" xfId="0" applyNumberFormat="1" applyFont="1" applyFill="1" applyBorder="1" applyAlignment="1">
      <alignment horizontal="center" vertical="center"/>
    </xf>
    <xf numFmtId="0" fontId="46" fillId="11" borderId="42" xfId="0" applyFont="1" applyFill="1" applyBorder="1" applyAlignment="1">
      <alignment horizontal="center" vertical="center" wrapText="1"/>
    </xf>
    <xf numFmtId="0" fontId="47" fillId="12" borderId="33" xfId="0" applyFont="1" applyFill="1" applyBorder="1" applyAlignment="1">
      <alignment horizontal="center" vertical="center"/>
    </xf>
    <xf numFmtId="0" fontId="47" fillId="13" borderId="33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17" fillId="9" borderId="14" xfId="0" applyFont="1" applyFill="1" applyBorder="1" applyAlignment="1">
      <alignment horizontal="center" vertical="center"/>
    </xf>
  </cellXfs>
  <cellStyles count="1">
    <cellStyle name="Normal" xfId="0" builtinId="0"/>
  </cellStyles>
  <dxfs count="85"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FFFFFF"/>
        <name val="Calibri"/>
      </font>
      <fill>
        <patternFill patternType="solid">
          <fgColor rgb="FF0D47A1"/>
          <bgColor rgb="FF0D47A1"/>
        </patternFill>
      </fill>
    </dxf>
    <dxf>
      <font>
        <b/>
        <sz val="9"/>
        <color rgb="FFFFFFFF"/>
        <name val="Calibri"/>
      </font>
      <fill>
        <patternFill patternType="solid">
          <fgColor rgb="FF00875A"/>
          <bgColor rgb="FF00875A"/>
        </patternFill>
      </fill>
    </dxf>
    <dxf>
      <font>
        <b/>
        <sz val="9"/>
        <color rgb="FFFFFFFF"/>
        <name val="Calibri"/>
      </font>
      <fill>
        <patternFill patternType="solid">
          <fgColor rgb="FFC0392B"/>
          <bgColor rgb="FFC0392B"/>
        </patternFill>
      </fill>
    </dxf>
    <dxf>
      <font>
        <b/>
        <sz val="10"/>
        <color rgb="FF1B5E20"/>
        <name val="Calibri"/>
      </font>
      <fill>
        <patternFill patternType="solid">
          <fgColor rgb="FFC8E6C9"/>
          <bgColor rgb="FFC8E6C9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  <bgColor rgb="FFFFCDD2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color rgb="FF922B21"/>
      </font>
      <fill>
        <patternFill patternType="solid">
          <fgColor rgb="FFFADBD8"/>
          <bgColor rgb="FFFADBD8"/>
        </patternFill>
      </fill>
    </dxf>
    <dxf>
      <font>
        <b/>
        <color rgb="FF1A5C38"/>
      </font>
      <fill>
        <patternFill patternType="solid">
          <fgColor rgb="FFD4EFDF"/>
          <bgColor rgb="FFD4EFDF"/>
        </patternFill>
      </fill>
    </dxf>
    <dxf>
      <font>
        <b/>
        <color rgb="FF922B21"/>
      </font>
      <fill>
        <patternFill patternType="solid">
          <fgColor rgb="FFFADBD8"/>
          <bgColor rgb="FFFADBD8"/>
        </patternFill>
      </fill>
    </dxf>
    <dxf>
      <font>
        <b/>
        <color rgb="FF1A5C38"/>
      </font>
      <fill>
        <patternFill patternType="solid">
          <fgColor rgb="FFD4EFDF"/>
          <bgColor rgb="FFD4EFDF"/>
        </patternFill>
      </fill>
    </dxf>
    <dxf>
      <font>
        <b/>
        <color rgb="FF922B21"/>
      </font>
      <fill>
        <patternFill patternType="solid">
          <fgColor rgb="FFFADBD8"/>
          <bgColor rgb="FFFADBD8"/>
        </patternFill>
      </fill>
    </dxf>
    <dxf>
      <font>
        <b/>
        <color rgb="FF1A5C38"/>
      </font>
      <fill>
        <patternFill patternType="solid">
          <fgColor rgb="FFD4EFDF"/>
          <bgColor rgb="FFD4EFDF"/>
        </patternFill>
      </fill>
    </dxf>
    <dxf>
      <font>
        <b/>
        <color rgb="FF922B21"/>
      </font>
      <fill>
        <patternFill patternType="solid">
          <fgColor rgb="FFFADBD8"/>
          <bgColor rgb="FFFADBD8"/>
        </patternFill>
      </fill>
    </dxf>
    <dxf>
      <font>
        <b/>
        <color rgb="FF1A5C38"/>
      </font>
      <fill>
        <patternFill patternType="solid">
          <fgColor rgb="FFD4EFDF"/>
          <bgColor rgb="FFD4EFDF"/>
        </patternFill>
      </fill>
    </dxf>
    <dxf>
      <font>
        <b/>
        <color rgb="FF922B21"/>
      </font>
      <fill>
        <patternFill patternType="solid">
          <fgColor rgb="FFFADBD8"/>
          <bgColor rgb="FFFADBD8"/>
        </patternFill>
      </fill>
    </dxf>
    <dxf>
      <font>
        <b/>
        <color rgb="FF1A5C38"/>
      </font>
      <fill>
        <patternFill patternType="solid">
          <fgColor rgb="FFD4EFDF"/>
          <bgColor rgb="FFD4EFDF"/>
        </patternFill>
      </fill>
    </dxf>
    <dxf>
      <font>
        <b/>
        <color rgb="FF922B21"/>
      </font>
      <fill>
        <patternFill patternType="solid">
          <fgColor rgb="FFFADBD8"/>
          <bgColor rgb="FFFADBD8"/>
        </patternFill>
      </fill>
    </dxf>
    <dxf>
      <font>
        <b/>
        <color rgb="FF1A5C38"/>
      </font>
      <fill>
        <patternFill patternType="solid">
          <fgColor rgb="FFD4EFDF"/>
          <bgColor rgb="FFD4EFDF"/>
        </patternFill>
      </fill>
    </dxf>
    <dxf>
      <font>
        <b/>
        <color rgb="FF922B21"/>
      </font>
      <fill>
        <patternFill patternType="solid">
          <fgColor rgb="FFFADBD8"/>
          <bgColor rgb="FFFADBD8"/>
        </patternFill>
      </fill>
    </dxf>
    <dxf>
      <font>
        <b/>
        <color rgb="FF1A5C38"/>
      </font>
      <fill>
        <patternFill patternType="solid">
          <fgColor rgb="FFD4EFDF"/>
          <bgColor rgb="FFD4EFDF"/>
        </patternFill>
      </fill>
    </dxf>
    <dxf>
      <font>
        <b/>
        <color rgb="FF922B21"/>
      </font>
      <fill>
        <patternFill patternType="solid">
          <fgColor rgb="FFFADBD8"/>
          <bgColor rgb="FFFADBD8"/>
        </patternFill>
      </fill>
    </dxf>
    <dxf>
      <font>
        <b/>
        <color rgb="FF1A5C38"/>
      </font>
      <fill>
        <patternFill patternType="solid">
          <fgColor rgb="FFD4EFDF"/>
          <bgColor rgb="FFD4EFDF"/>
        </patternFill>
      </fill>
    </dxf>
    <dxf>
      <font>
        <b/>
        <color rgb="FFFFFFFF"/>
      </font>
      <fill>
        <patternFill patternType="solid">
          <fgColor rgb="FF00875A"/>
          <bgColor rgb="FF00875A"/>
        </patternFill>
      </fill>
    </dxf>
    <dxf>
      <font>
        <b/>
        <color rgb="FFFFFFFF"/>
      </font>
      <fill>
        <patternFill patternType="solid">
          <fgColor rgb="FFC0392B"/>
          <bgColor rgb="FFC0392B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FFFFFF"/>
        <name val="Calibri"/>
      </font>
      <fill>
        <patternFill patternType="solid">
          <fgColor rgb="FF0D47A1"/>
          <bgColor rgb="FF0D47A1"/>
        </patternFill>
      </fill>
    </dxf>
    <dxf>
      <font>
        <b/>
        <sz val="9"/>
        <color rgb="FFFFFFFF"/>
        <name val="Calibri"/>
      </font>
      <fill>
        <patternFill patternType="solid">
          <fgColor rgb="FF00875A"/>
          <bgColor rgb="FF00875A"/>
        </patternFill>
      </fill>
    </dxf>
    <dxf>
      <font>
        <b/>
        <sz val="9"/>
        <color rgb="FFFFFFFF"/>
        <name val="Calibri"/>
      </font>
      <fill>
        <patternFill patternType="solid">
          <fgColor rgb="FFC0392B"/>
          <bgColor rgb="FFC0392B"/>
        </patternFill>
      </fill>
    </dxf>
    <dxf>
      <font>
        <b/>
        <sz val="10"/>
        <color rgb="FF1B5E20"/>
        <name val="Calibri"/>
      </font>
      <fill>
        <patternFill patternType="solid">
          <fgColor rgb="FFC8E6C9"/>
          <bgColor rgb="FFC8E6C9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  <bgColor rgb="FFFFCDD2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FFFFFF"/>
        <name val="Calibri"/>
      </font>
      <fill>
        <patternFill patternType="solid">
          <fgColor rgb="FF0D47A1"/>
          <bgColor rgb="FF0D47A1"/>
        </patternFill>
      </fill>
    </dxf>
    <dxf>
      <font>
        <b/>
        <sz val="9"/>
        <color rgb="FFFFFFFF"/>
        <name val="Calibri"/>
      </font>
      <fill>
        <patternFill patternType="solid">
          <fgColor rgb="FF00875A"/>
          <bgColor rgb="FF00875A"/>
        </patternFill>
      </fill>
    </dxf>
    <dxf>
      <font>
        <b/>
        <sz val="9"/>
        <color rgb="FFFFFFFF"/>
        <name val="Calibri"/>
      </font>
      <fill>
        <patternFill patternType="solid">
          <fgColor rgb="FFC0392B"/>
          <bgColor rgb="FFC0392B"/>
        </patternFill>
      </fill>
    </dxf>
    <dxf>
      <font>
        <b/>
        <sz val="10"/>
        <color rgb="FF1B5E20"/>
        <name val="Calibri"/>
      </font>
      <fill>
        <patternFill patternType="solid">
          <fgColor rgb="FFC8E6C9"/>
          <bgColor rgb="FFC8E6C9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  <bgColor rgb="FFFFCDD2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  <dxf>
      <font>
        <b/>
        <sz val="9"/>
        <color rgb="FF922B21"/>
        <name val="Calibri"/>
      </font>
      <fill>
        <patternFill patternType="solid">
          <fgColor rgb="FFFADBD8"/>
          <bgColor rgb="FFFADBD8"/>
        </patternFill>
      </fill>
    </dxf>
    <dxf>
      <font>
        <b/>
        <sz val="9"/>
        <color rgb="FF1E8449"/>
        <name val="Calibri"/>
      </font>
      <fill>
        <patternFill patternType="solid">
          <fgColor rgb="FFD4EFDF"/>
          <bgColor rgb="FFD4EF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0</xdr:rowOff>
    </xdr:from>
    <xdr:ext cx="1609725" cy="9048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7810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7810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7620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57325" cy="81915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23975" cy="762000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0</xdr:row>
      <xdr:rowOff>0</xdr:rowOff>
    </xdr:from>
    <xdr:ext cx="1657350" cy="552450"/>
    <xdr:pic>
      <xdr:nvPicPr>
        <xdr:cNvPr id="2" name="image7.png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0511BF-D204-4289-9023-740BB6E932A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28b98d5-c849-4db2-b9a2-d9a8e466804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700"/>
  </sheetPr>
  <dimension ref="A1:Z1001"/>
  <sheetViews>
    <sheetView workbookViewId="0">
      <pane ySplit="5" topLeftCell="A6" activePane="bottomLeft" state="frozen"/>
      <selection pane="bottomLeft" activeCell="A7" sqref="A7:C7"/>
    </sheetView>
  </sheetViews>
  <sheetFormatPr defaultColWidth="14.42578125" defaultRowHeight="15" customHeight="1" x14ac:dyDescent="0.25"/>
  <cols>
    <col min="1" max="26" width="11.28515625" customWidth="1"/>
  </cols>
  <sheetData>
    <row r="1" spans="1:26" ht="73.5" customHeight="1" x14ac:dyDescent="0.25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60" customHeight="1" x14ac:dyDescent="0.25">
      <c r="A2" s="89" t="s">
        <v>1</v>
      </c>
      <c r="B2" s="79"/>
      <c r="C2" s="79"/>
      <c r="D2" s="79"/>
      <c r="E2" s="80"/>
      <c r="F2" s="89" t="s">
        <v>2</v>
      </c>
      <c r="G2" s="79"/>
      <c r="H2" s="79"/>
      <c r="I2" s="79"/>
      <c r="J2" s="80"/>
      <c r="K2" s="89" t="s">
        <v>3</v>
      </c>
      <c r="L2" s="79"/>
      <c r="M2" s="79"/>
      <c r="N2" s="79"/>
      <c r="O2" s="80"/>
      <c r="P2" s="89" t="s">
        <v>4</v>
      </c>
      <c r="Q2" s="79"/>
      <c r="R2" s="79"/>
      <c r="S2" s="79"/>
      <c r="T2" s="80"/>
      <c r="U2" s="89" t="s">
        <v>5</v>
      </c>
      <c r="V2" s="79"/>
      <c r="W2" s="79"/>
      <c r="X2" s="79"/>
      <c r="Y2" s="79"/>
      <c r="Z2" s="80"/>
    </row>
    <row r="3" spans="1:26" ht="21.75" customHeight="1" x14ac:dyDescent="0.25">
      <c r="A3" s="90">
        <f>IFERROR(SUM('CC&amp;CSP'!P5:'CC&amp;CSP'!P304),0)+IFERROR(SUM('Call &amp; Puts'!P5:'Call &amp; Puts'!P304),0)+IFERROR(SUM('Credit Spreads'!S5:'Credit Spreads'!S304),0)+IFERROR(SUM('Buy-Writes'!S5:'Buy-Writes'!S304),0)+IFERROR(SUMIF(Stocks!R5:'Stocks'!R304,"Closed",Stocks!P5:'Stocks'!P304),0)</f>
        <v>0</v>
      </c>
      <c r="B3" s="79"/>
      <c r="C3" s="79"/>
      <c r="D3" s="79"/>
      <c r="E3" s="80"/>
      <c r="F3" s="84">
        <f>IFERROR(SUM('CC&amp;CSP'!O5:'CC&amp;CSP'!O304),0)+IFERROR(SUM('Call &amp; Puts'!O5:'Call &amp; Puts'!O304),0)+IFERROR(SUM('Credit Spreads'!R5:'Credit Spreads'!R304),0)+IFERROR(SUM('Buy-Writes'!P5:'Buy-Writes'!P304),0)</f>
        <v>0</v>
      </c>
      <c r="G3" s="79"/>
      <c r="H3" s="79"/>
      <c r="I3" s="79"/>
      <c r="J3" s="80"/>
      <c r="K3" s="85">
        <f>IFERROR(A5/F5,0)</f>
        <v>0</v>
      </c>
      <c r="L3" s="79"/>
      <c r="M3" s="79"/>
      <c r="N3" s="79"/>
      <c r="O3" s="80"/>
      <c r="P3" s="86">
        <f>IFERROR(COUNTIF('CC&amp;CSP'!P5:'CC&amp;CSP'!P304,"&gt;0"),0)+IFERROR(COUNTIF('Call &amp; Puts'!P5:'Call &amp; Puts'!P304,"&gt;0"),0)+IFERROR(COUNTIF('Credit Spreads'!S5:'Credit Spreads'!S304,"&gt;0"),0)+IFERROR(COUNTIF('Buy-Writes'!S5:'Buy-Writes'!S304,"&gt;0"),0)</f>
        <v>0</v>
      </c>
      <c r="Q3" s="79"/>
      <c r="R3" s="79"/>
      <c r="S3" s="79"/>
      <c r="T3" s="80"/>
      <c r="U3" s="86">
        <f>IFERROR(COUNTA('CC&amp;CSP'!A5:'CC&amp;CSP'!A304),0)+IFERROR(COUNTA('Call &amp; Puts'!A5:'Call &amp; Puts'!A304),0)+IFERROR(COUNTA('Credit Spreads'!A5:'Credit Spreads'!A304),0)+IFERROR(COUNTA('Buy-Writes'!B5:'Buy-Writes'!B304),0)</f>
        <v>0</v>
      </c>
      <c r="V3" s="79"/>
      <c r="W3" s="79"/>
      <c r="X3" s="79"/>
      <c r="Y3" s="79"/>
      <c r="Z3" s="80"/>
    </row>
    <row r="4" spans="1:26" ht="21.75" customHeight="1" x14ac:dyDescent="0.25">
      <c r="A4" s="78" t="s">
        <v>6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80"/>
    </row>
    <row r="5" spans="1:26" ht="1.5" customHeight="1" x14ac:dyDescent="0.25">
      <c r="A5" s="1">
        <f>IFERROR(SUM('CC&amp;CSP'!P5:'CC&amp;CSP'!P304),0)+IFERROR(SUM('Call &amp; Puts'!P5:'Call &amp; Puts'!P304),0)+IFERROR(SUM('Credit Spreads'!S5:'Credit Spreads'!S304),0)+IFERROR(SUM('Buy-Writes'!S5:'Buy-Writes'!S304),0)+IFERROR(SUMIF(Stocks!R5:'Stocks'!R304,"Closed",Stocks!P5:'Stocks'!P304),0)</f>
        <v>0</v>
      </c>
      <c r="B5" s="2"/>
      <c r="C5" s="2"/>
      <c r="D5" s="2"/>
      <c r="E5" s="2"/>
      <c r="F5" s="3">
        <f>IFERROR(SUM('CC&amp;CSP'!O5:'CC&amp;CSP'!O304),0)+IFERROR(SUM('Call &amp; Puts'!O5:'Call &amp; Puts'!O304),0)+IFERROR(SUM('Credit Spreads'!R5:'Credit Spreads'!R304),0)+IFERROR(SUM('Buy-Writes'!P5:'Buy-Writes'!P304),0)</f>
        <v>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 x14ac:dyDescent="0.25">
      <c r="A6" s="81" t="s">
        <v>7</v>
      </c>
      <c r="B6" s="83"/>
      <c r="C6" s="82"/>
      <c r="D6" s="81" t="s">
        <v>1</v>
      </c>
      <c r="E6" s="83"/>
      <c r="F6" s="82"/>
      <c r="G6" s="81" t="s">
        <v>8</v>
      </c>
      <c r="H6" s="82"/>
      <c r="I6" s="81" t="s">
        <v>9</v>
      </c>
      <c r="J6" s="82"/>
      <c r="K6" s="81" t="s">
        <v>10</v>
      </c>
      <c r="L6" s="82"/>
      <c r="M6" s="81" t="s">
        <v>11</v>
      </c>
      <c r="N6" s="82"/>
      <c r="O6" s="81" t="s">
        <v>12</v>
      </c>
      <c r="P6" s="82"/>
      <c r="Q6" s="81" t="s">
        <v>13</v>
      </c>
      <c r="R6" s="83"/>
      <c r="S6" s="82"/>
      <c r="T6" s="81" t="s">
        <v>14</v>
      </c>
      <c r="U6" s="82"/>
      <c r="V6" s="81" t="s">
        <v>15</v>
      </c>
      <c r="W6" s="83"/>
      <c r="X6" s="82"/>
      <c r="Y6" s="81" t="s">
        <v>16</v>
      </c>
      <c r="Z6" s="82"/>
    </row>
    <row r="7" spans="1:26" ht="19.5" customHeight="1" x14ac:dyDescent="0.25">
      <c r="A7" s="69" t="s">
        <v>17</v>
      </c>
      <c r="B7" s="65"/>
      <c r="C7" s="66"/>
      <c r="D7" s="68">
        <f>IFERROR(SUM('CC&amp;CSP'!P5:'CC&amp;CSP'!P304),0)</f>
        <v>0</v>
      </c>
      <c r="E7" s="65"/>
      <c r="F7" s="66"/>
      <c r="G7" s="74">
        <f>IFERROR(COUNTIF('CC&amp;CSP'!P5:'CC&amp;CSP'!P304,"&gt;0"),0)</f>
        <v>0</v>
      </c>
      <c r="H7" s="66"/>
      <c r="I7" s="74">
        <f>IFERROR(COUNTIF('CC&amp;CSP'!P5:'CC&amp;CSP'!P304,"&lt;0"),0)</f>
        <v>0</v>
      </c>
      <c r="J7" s="66"/>
      <c r="K7" s="75">
        <f t="shared" ref="K7:K11" si="0">IFERROR(G7/(G7+I7),0)</f>
        <v>0</v>
      </c>
      <c r="L7" s="66"/>
      <c r="M7" s="68">
        <f>IFERROR(AVERAGEIF('CC&amp;CSP'!P5:'CC&amp;CSP'!P304,"&gt;0"),0)</f>
        <v>0</v>
      </c>
      <c r="N7" s="66"/>
      <c r="O7" s="68">
        <f>IFERROR(AVERAGEIF('CC&amp;CSP'!P5:'CC&amp;CSP'!P304,"&lt;0"),0)</f>
        <v>0</v>
      </c>
      <c r="P7" s="66"/>
      <c r="Q7" s="72">
        <f>IFERROR(SUM('CC&amp;CSP'!O5:'CC&amp;CSP'!O304),0)</f>
        <v>0</v>
      </c>
      <c r="R7" s="65"/>
      <c r="S7" s="66"/>
      <c r="T7" s="73">
        <f t="shared" ref="T7:T11" si="1">IFERROR(D7/Q7,0)</f>
        <v>0</v>
      </c>
      <c r="U7" s="66"/>
      <c r="V7" s="68">
        <f>IFERROR(MAX('CC&amp;CSP'!P5:'CC&amp;CSP'!P304),0)</f>
        <v>0</v>
      </c>
      <c r="W7" s="65"/>
      <c r="X7" s="66"/>
      <c r="Y7" s="68">
        <f>IFERROR(MIN('CC&amp;CSP'!P5:'CC&amp;CSP'!P304),0)</f>
        <v>0</v>
      </c>
      <c r="Z7" s="66"/>
    </row>
    <row r="8" spans="1:26" ht="19.5" customHeight="1" x14ac:dyDescent="0.25">
      <c r="A8" s="67" t="s">
        <v>18</v>
      </c>
      <c r="B8" s="65"/>
      <c r="C8" s="66"/>
      <c r="D8" s="64">
        <f>IFERROR(SUM('Call &amp; Puts'!P5:'Call &amp; Puts'!P304),0)</f>
        <v>0</v>
      </c>
      <c r="E8" s="65"/>
      <c r="F8" s="66"/>
      <c r="G8" s="70">
        <f>IFERROR(COUNTIF('Call &amp; Puts'!P5:'Call &amp; Puts'!P304,"&gt;0"),0)</f>
        <v>0</v>
      </c>
      <c r="H8" s="66"/>
      <c r="I8" s="70">
        <f>IFERROR(COUNTIF('Call &amp; Puts'!P5:'Call &amp; Puts'!P304,"&lt;0"),0)</f>
        <v>0</v>
      </c>
      <c r="J8" s="66"/>
      <c r="K8" s="71">
        <f t="shared" si="0"/>
        <v>0</v>
      </c>
      <c r="L8" s="66"/>
      <c r="M8" s="64">
        <f>IFERROR(AVERAGEIF('Call &amp; Puts'!P5:'Call &amp; Puts'!P304,"&gt;0"),0)</f>
        <v>0</v>
      </c>
      <c r="N8" s="66"/>
      <c r="O8" s="64">
        <f>IFERROR(AVERAGEIF('Call &amp; Puts'!P5:'Call &amp; Puts'!P304,"&lt;0"),0)</f>
        <v>0</v>
      </c>
      <c r="P8" s="66"/>
      <c r="Q8" s="76">
        <f>IFERROR(SUM('Call &amp; Puts'!O5:'Call &amp; Puts'!O304),0)</f>
        <v>0</v>
      </c>
      <c r="R8" s="65"/>
      <c r="S8" s="66"/>
      <c r="T8" s="77">
        <f t="shared" si="1"/>
        <v>0</v>
      </c>
      <c r="U8" s="66"/>
      <c r="V8" s="64">
        <f>IFERROR(MAX('Call &amp; Puts'!P5:'Call &amp; Puts'!P304),0)</f>
        <v>0</v>
      </c>
      <c r="W8" s="65"/>
      <c r="X8" s="66"/>
      <c r="Y8" s="64">
        <f>IFERROR(MIN('Call &amp; Puts'!P5:'Call &amp; Puts'!P304),0)</f>
        <v>0</v>
      </c>
      <c r="Z8" s="66"/>
    </row>
    <row r="9" spans="1:26" ht="19.5" customHeight="1" x14ac:dyDescent="0.25">
      <c r="A9" s="69" t="s">
        <v>19</v>
      </c>
      <c r="B9" s="65"/>
      <c r="C9" s="66"/>
      <c r="D9" s="68">
        <f>IFERROR(SUM('Credit Spreads'!S5:'Credit Spreads'!S304),0)</f>
        <v>0</v>
      </c>
      <c r="E9" s="65"/>
      <c r="F9" s="66"/>
      <c r="G9" s="74">
        <f>IFERROR(COUNTIF('Credit Spreads'!S5:'Credit Spreads'!S304,"&gt;0"),0)</f>
        <v>0</v>
      </c>
      <c r="H9" s="66"/>
      <c r="I9" s="74">
        <f>IFERROR(COUNTIF('Credit Spreads'!S5:'Credit Spreads'!S304,"&lt;0"),0)</f>
        <v>0</v>
      </c>
      <c r="J9" s="66"/>
      <c r="K9" s="75">
        <f t="shared" si="0"/>
        <v>0</v>
      </c>
      <c r="L9" s="66"/>
      <c r="M9" s="68">
        <f>IFERROR(AVERAGEIF('Credit Spreads'!S5:'Credit Spreads'!S304,"&gt;0"),0)</f>
        <v>0</v>
      </c>
      <c r="N9" s="66"/>
      <c r="O9" s="68">
        <f>IFERROR(AVERAGEIF('Credit Spreads'!S5:'Credit Spreads'!S304,"&lt;0"),0)</f>
        <v>0</v>
      </c>
      <c r="P9" s="66"/>
      <c r="Q9" s="72">
        <f>IFERROR(SUM('Credit Spreads'!R5:'Credit Spreads'!R304),0)</f>
        <v>0</v>
      </c>
      <c r="R9" s="65"/>
      <c r="S9" s="66"/>
      <c r="T9" s="73">
        <f t="shared" si="1"/>
        <v>0</v>
      </c>
      <c r="U9" s="66"/>
      <c r="V9" s="68">
        <f>IFERROR(MAX('Credit Spreads'!S5:'Credit Spreads'!S304),0)</f>
        <v>0</v>
      </c>
      <c r="W9" s="65"/>
      <c r="X9" s="66"/>
      <c r="Y9" s="68">
        <f>IFERROR(MIN('Credit Spreads'!S5:'Credit Spreads'!S304),0)</f>
        <v>0</v>
      </c>
      <c r="Z9" s="66"/>
    </row>
    <row r="10" spans="1:26" ht="19.5" customHeight="1" x14ac:dyDescent="0.25">
      <c r="A10" s="67" t="s">
        <v>20</v>
      </c>
      <c r="B10" s="65"/>
      <c r="C10" s="66"/>
      <c r="D10" s="64">
        <f>IFERROR(SUM('Buy-Writes'!S5:'Buy-Writes'!S304),0)</f>
        <v>0</v>
      </c>
      <c r="E10" s="65"/>
      <c r="F10" s="66"/>
      <c r="G10" s="70">
        <f>IFERROR(COUNTIF('Buy-Writes'!S5:'Buy-Writes'!S304,"&gt;0"),0)</f>
        <v>0</v>
      </c>
      <c r="H10" s="66"/>
      <c r="I10" s="70">
        <f>IFERROR(COUNTIF('Buy-Writes'!S5:'Buy-Writes'!S304,"&lt;0"),0)</f>
        <v>0</v>
      </c>
      <c r="J10" s="66"/>
      <c r="K10" s="71">
        <f t="shared" si="0"/>
        <v>0</v>
      </c>
      <c r="L10" s="66"/>
      <c r="M10" s="64">
        <f>IFERROR(AVERAGEIF('Buy-Writes'!S5:'Buy-Writes'!S304,"&gt;0"),0)</f>
        <v>0</v>
      </c>
      <c r="N10" s="66"/>
      <c r="O10" s="64">
        <f>IFERROR(AVERAGEIF('Buy-Writes'!S5:'Buy-Writes'!S304,"&lt;0"),0)</f>
        <v>0</v>
      </c>
      <c r="P10" s="66"/>
      <c r="Q10" s="76">
        <f>IFERROR(SUM('Buy-Writes'!P5:'Buy-Writes'!P304),0)</f>
        <v>0</v>
      </c>
      <c r="R10" s="65"/>
      <c r="S10" s="66"/>
      <c r="T10" s="77">
        <f t="shared" si="1"/>
        <v>0</v>
      </c>
      <c r="U10" s="66"/>
      <c r="V10" s="64">
        <f>IFERROR(MAX('Buy-Writes'!S5:'Buy-Writes'!S304),0)</f>
        <v>0</v>
      </c>
      <c r="W10" s="65"/>
      <c r="X10" s="66"/>
      <c r="Y10" s="64">
        <f>IFERROR(MIN('Buy-Writes'!S5:'Buy-Writes'!S304),0)</f>
        <v>0</v>
      </c>
      <c r="Z10" s="66"/>
    </row>
    <row r="11" spans="1:26" ht="19.5" customHeight="1" x14ac:dyDescent="0.25">
      <c r="A11" s="69" t="s">
        <v>21</v>
      </c>
      <c r="B11" s="65"/>
      <c r="C11" s="66"/>
      <c r="D11" s="68">
        <f>IFERROR(SUM(Stocks!P5:'Stocks'!P304),0)</f>
        <v>0</v>
      </c>
      <c r="E11" s="65"/>
      <c r="F11" s="66"/>
      <c r="G11" s="74">
        <f>IFERROR(COUNTIF(Stocks!P5:'Stocks'!P304,"&gt;0"),0)</f>
        <v>0</v>
      </c>
      <c r="H11" s="66"/>
      <c r="I11" s="74">
        <f>IFERROR(COUNTIF(Stocks!P5:'Stocks'!P304,"&lt;0"),0)</f>
        <v>0</v>
      </c>
      <c r="J11" s="66"/>
      <c r="K11" s="75">
        <f t="shared" si="0"/>
        <v>0</v>
      </c>
      <c r="L11" s="66"/>
      <c r="M11" s="68">
        <f>IFERROR(AVERAGEIF(Stocks!P5:'Stocks'!P304,"&gt;0"),0)</f>
        <v>0</v>
      </c>
      <c r="N11" s="66"/>
      <c r="O11" s="68">
        <f>IFERROR(AVERAGEIF(Stocks!P5:'Stocks'!P304,"&lt;0"),0)</f>
        <v>0</v>
      </c>
      <c r="P11" s="66"/>
      <c r="Q11" s="72" t="s">
        <v>22</v>
      </c>
      <c r="R11" s="65"/>
      <c r="S11" s="66"/>
      <c r="T11" s="73">
        <f t="shared" si="1"/>
        <v>0</v>
      </c>
      <c r="U11" s="66"/>
      <c r="V11" s="68">
        <f>IFERROR(MAX(Stocks!P5:'Stocks'!P304),0)</f>
        <v>0</v>
      </c>
      <c r="W11" s="65"/>
      <c r="X11" s="66"/>
      <c r="Y11" s="68">
        <f>IFERROR(MIN(Stocks!P5:'Stocks'!P304),0)</f>
        <v>0</v>
      </c>
      <c r="Z11" s="66"/>
    </row>
    <row r="12" spans="1:26" ht="9.7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78" t="s">
        <v>23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80"/>
    </row>
    <row r="14" spans="1:26" ht="30" customHeight="1" x14ac:dyDescent="0.25">
      <c r="A14" s="91" t="s">
        <v>24</v>
      </c>
      <c r="B14" s="82"/>
      <c r="C14" s="91" t="s">
        <v>17</v>
      </c>
      <c r="D14" s="83"/>
      <c r="E14" s="83"/>
      <c r="F14" s="82"/>
      <c r="G14" s="91" t="s">
        <v>25</v>
      </c>
      <c r="H14" s="83"/>
      <c r="I14" s="83"/>
      <c r="J14" s="82"/>
      <c r="K14" s="91" t="s">
        <v>26</v>
      </c>
      <c r="L14" s="83"/>
      <c r="M14" s="83"/>
      <c r="N14" s="82"/>
      <c r="O14" s="91" t="s">
        <v>27</v>
      </c>
      <c r="P14" s="83"/>
      <c r="Q14" s="83"/>
      <c r="R14" s="82"/>
      <c r="S14" s="91" t="s">
        <v>28</v>
      </c>
      <c r="T14" s="83"/>
      <c r="U14" s="83"/>
      <c r="V14" s="82"/>
      <c r="W14" s="91" t="s">
        <v>29</v>
      </c>
      <c r="X14" s="83"/>
      <c r="Y14" s="83"/>
      <c r="Z14" s="82"/>
    </row>
    <row r="15" spans="1:26" ht="18" customHeight="1" x14ac:dyDescent="0.25">
      <c r="A15" s="69" t="s">
        <v>30</v>
      </c>
      <c r="B15" s="66"/>
      <c r="C15" s="68">
        <f>IFERROR(SUMPRODUCT((MONTH('CC&amp;CSP'!E5:'CC&amp;CSP'!E304)=1)*(YEAR('CC&amp;CSP'!E5:'CC&amp;CSP'!E304)=2026)*('CC&amp;CSP'!P5:'CC&amp;CSP'!P304)),0)</f>
        <v>0</v>
      </c>
      <c r="D15" s="65"/>
      <c r="E15" s="65"/>
      <c r="F15" s="66"/>
      <c r="G15" s="68">
        <f>IFERROR(SUMPRODUCT((MONTH('Call &amp; Puts'!E5:'Call &amp; Puts'!E304)=1)*(YEAR('Call &amp; Puts'!E5:'Call &amp; Puts'!E304)=2026)*('Call &amp; Puts'!P5:'Call &amp; Puts'!P304)),0)</f>
        <v>0</v>
      </c>
      <c r="H15" s="65"/>
      <c r="I15" s="65"/>
      <c r="J15" s="66"/>
      <c r="K15" s="68">
        <f>IFERROR(SUMPRODUCT((MONTH('Credit Spreads'!E5:'Credit Spreads'!E304)=1)*(YEAR('Credit Spreads'!E5:'Credit Spreads'!E304)=2026)*('Credit Spreads'!S5:'Credit Spreads'!S304)),0)</f>
        <v>0</v>
      </c>
      <c r="L15" s="65"/>
      <c r="M15" s="65"/>
      <c r="N15" s="66"/>
      <c r="O15" s="68">
        <f>IFERROR(SUMPRODUCT((MONTH('Buy-Writes'!D5:'Buy-Writes'!D304)=1)*(YEAR('Buy-Writes'!D5:'Buy-Writes'!D304)=2026)*('Buy-Writes'!S5:'Buy-Writes'!S304)),0)</f>
        <v>0</v>
      </c>
      <c r="P15" s="65"/>
      <c r="Q15" s="65"/>
      <c r="R15" s="66"/>
      <c r="S15" s="68">
        <f>IFERROR(SUMPRODUCT((MONTH(Stocks!M5:'Stocks'!M304)=1)*(YEAR(Stocks!M5:'Stocks'!M304)=2026)*(Stocks!P5:'Stocks'!P304)),0)</f>
        <v>0</v>
      </c>
      <c r="T15" s="65"/>
      <c r="U15" s="65"/>
      <c r="V15" s="66"/>
      <c r="W15" s="68">
        <f t="shared" ref="W15:W26" si="2">IFERROR(C15+G15+K15+O15+S15,0)</f>
        <v>0</v>
      </c>
      <c r="X15" s="65"/>
      <c r="Y15" s="65"/>
      <c r="Z15" s="66"/>
    </row>
    <row r="16" spans="1:26" ht="18" customHeight="1" x14ac:dyDescent="0.25">
      <c r="A16" s="67" t="s">
        <v>31</v>
      </c>
      <c r="B16" s="66"/>
      <c r="C16" s="64">
        <f>IFERROR(SUMPRODUCT((MONTH('CC&amp;CSP'!E5:'CC&amp;CSP'!E304)=2)*(YEAR('CC&amp;CSP'!E5:'CC&amp;CSP'!E304)=2026)*('CC&amp;CSP'!P5:'CC&amp;CSP'!P304)),0)</f>
        <v>0</v>
      </c>
      <c r="D16" s="65"/>
      <c r="E16" s="65"/>
      <c r="F16" s="66"/>
      <c r="G16" s="64">
        <f>IFERROR(SUMPRODUCT((MONTH('Call &amp; Puts'!E5:'Call &amp; Puts'!E304)=2)*(YEAR('Call &amp; Puts'!E5:'Call &amp; Puts'!E304)=2026)*('Call &amp; Puts'!P5:'Call &amp; Puts'!P304)),0)</f>
        <v>0</v>
      </c>
      <c r="H16" s="65"/>
      <c r="I16" s="65"/>
      <c r="J16" s="66"/>
      <c r="K16" s="64">
        <f>IFERROR(SUMPRODUCT((MONTH('Credit Spreads'!E5:'Credit Spreads'!E304)=2)*(YEAR('Credit Spreads'!E5:'Credit Spreads'!E304)=2026)*('Credit Spreads'!S5:'Credit Spreads'!S304)),0)</f>
        <v>0</v>
      </c>
      <c r="L16" s="65"/>
      <c r="M16" s="65"/>
      <c r="N16" s="66"/>
      <c r="O16" s="64">
        <f>IFERROR(SUMPRODUCT((MONTH('Buy-Writes'!D5:'Buy-Writes'!D304)=2)*(YEAR('Buy-Writes'!D5:'Buy-Writes'!D304)=2026)*('Buy-Writes'!S5:'Buy-Writes'!S304)),0)</f>
        <v>0</v>
      </c>
      <c r="P16" s="65"/>
      <c r="Q16" s="65"/>
      <c r="R16" s="66"/>
      <c r="S16" s="64">
        <f>IFERROR(SUMPRODUCT((MONTH(Stocks!M5:'Stocks'!M304)=2)*(YEAR(Stocks!M5:'Stocks'!M304)=2026)*(Stocks!P5:'Stocks'!P304)),0)</f>
        <v>0</v>
      </c>
      <c r="T16" s="65"/>
      <c r="U16" s="65"/>
      <c r="V16" s="66"/>
      <c r="W16" s="64">
        <f t="shared" si="2"/>
        <v>0</v>
      </c>
      <c r="X16" s="65"/>
      <c r="Y16" s="65"/>
      <c r="Z16" s="66"/>
    </row>
    <row r="17" spans="1:26" ht="18" customHeight="1" x14ac:dyDescent="0.25">
      <c r="A17" s="69" t="s">
        <v>32</v>
      </c>
      <c r="B17" s="66"/>
      <c r="C17" s="68">
        <f>IFERROR(SUMPRODUCT((MONTH('CC&amp;CSP'!E5:'CC&amp;CSP'!E304)=3)*(YEAR('CC&amp;CSP'!E5:'CC&amp;CSP'!E304)=2026)*('CC&amp;CSP'!P5:'CC&amp;CSP'!P304)),0)</f>
        <v>0</v>
      </c>
      <c r="D17" s="65"/>
      <c r="E17" s="65"/>
      <c r="F17" s="66"/>
      <c r="G17" s="68">
        <f>IFERROR(SUMPRODUCT((MONTH('Call &amp; Puts'!E5:'Call &amp; Puts'!E304)=3)*(YEAR('Call &amp; Puts'!E5:'Call &amp; Puts'!E304)=2026)*('Call &amp; Puts'!P5:'Call &amp; Puts'!P304)),0)</f>
        <v>0</v>
      </c>
      <c r="H17" s="65"/>
      <c r="I17" s="65"/>
      <c r="J17" s="66"/>
      <c r="K17" s="68">
        <f>IFERROR(SUMPRODUCT((MONTH('Credit Spreads'!E5:'Credit Spreads'!E304)=3)*(YEAR('Credit Spreads'!E5:'Credit Spreads'!E304)=2026)*('Credit Spreads'!S5:'Credit Spreads'!S304)),0)</f>
        <v>0</v>
      </c>
      <c r="L17" s="65"/>
      <c r="M17" s="65"/>
      <c r="N17" s="66"/>
      <c r="O17" s="68">
        <f>IFERROR(SUMPRODUCT((MONTH('Buy-Writes'!D5:'Buy-Writes'!D304)=3)*(YEAR('Buy-Writes'!D5:'Buy-Writes'!D304)=2026)*('Buy-Writes'!S5:'Buy-Writes'!S304)),0)</f>
        <v>0</v>
      </c>
      <c r="P17" s="65"/>
      <c r="Q17" s="65"/>
      <c r="R17" s="66"/>
      <c r="S17" s="68">
        <f>IFERROR(SUMPRODUCT((MONTH(Stocks!M5:'Stocks'!M304)=3)*(YEAR(Stocks!M5:'Stocks'!M304)=2026)*(Stocks!P5:'Stocks'!P304)),0)</f>
        <v>0</v>
      </c>
      <c r="T17" s="65"/>
      <c r="U17" s="65"/>
      <c r="V17" s="66"/>
      <c r="W17" s="68">
        <f t="shared" si="2"/>
        <v>0</v>
      </c>
      <c r="X17" s="65"/>
      <c r="Y17" s="65"/>
      <c r="Z17" s="66"/>
    </row>
    <row r="18" spans="1:26" ht="18" customHeight="1" x14ac:dyDescent="0.25">
      <c r="A18" s="67" t="s">
        <v>33</v>
      </c>
      <c r="B18" s="66"/>
      <c r="C18" s="64">
        <f>IFERROR(SUMPRODUCT((MONTH('CC&amp;CSP'!E5:'CC&amp;CSP'!E304)=4)*(YEAR('CC&amp;CSP'!E5:'CC&amp;CSP'!E304)=2026)*('CC&amp;CSP'!P5:'CC&amp;CSP'!P304)),0)</f>
        <v>0</v>
      </c>
      <c r="D18" s="65"/>
      <c r="E18" s="65"/>
      <c r="F18" s="66"/>
      <c r="G18" s="64">
        <f>IFERROR(SUMPRODUCT((MONTH('Call &amp; Puts'!E5:'Call &amp; Puts'!E304)=4)*(YEAR('Call &amp; Puts'!E5:'Call &amp; Puts'!E304)=2026)*('Call &amp; Puts'!P5:'Call &amp; Puts'!P304)),0)</f>
        <v>0</v>
      </c>
      <c r="H18" s="65"/>
      <c r="I18" s="65"/>
      <c r="J18" s="66"/>
      <c r="K18" s="64">
        <f>IFERROR(SUMPRODUCT((MONTH('Credit Spreads'!E5:'Credit Spreads'!E304)=4)*(YEAR('Credit Spreads'!E5:'Credit Spreads'!E304)=2026)*('Credit Spreads'!S5:'Credit Spreads'!S304)),0)</f>
        <v>0</v>
      </c>
      <c r="L18" s="65"/>
      <c r="M18" s="65"/>
      <c r="N18" s="66"/>
      <c r="O18" s="64">
        <f>IFERROR(SUMPRODUCT((MONTH('Buy-Writes'!D5:'Buy-Writes'!D304)=4)*(YEAR('Buy-Writes'!D5:'Buy-Writes'!D304)=2026)*('Buy-Writes'!S5:'Buy-Writes'!S304)),0)</f>
        <v>0</v>
      </c>
      <c r="P18" s="65"/>
      <c r="Q18" s="65"/>
      <c r="R18" s="66"/>
      <c r="S18" s="64">
        <f>IFERROR(SUMPRODUCT((MONTH(Stocks!M5:'Stocks'!M304)=4)*(YEAR(Stocks!M5:'Stocks'!M304)=2026)*(Stocks!P5:'Stocks'!P304)),0)</f>
        <v>0</v>
      </c>
      <c r="T18" s="65"/>
      <c r="U18" s="65"/>
      <c r="V18" s="66"/>
      <c r="W18" s="64">
        <f t="shared" si="2"/>
        <v>0</v>
      </c>
      <c r="X18" s="65"/>
      <c r="Y18" s="65"/>
      <c r="Z18" s="66"/>
    </row>
    <row r="19" spans="1:26" ht="18" customHeight="1" x14ac:dyDescent="0.25">
      <c r="A19" s="69" t="s">
        <v>34</v>
      </c>
      <c r="B19" s="66"/>
      <c r="C19" s="68">
        <f>IFERROR(SUMPRODUCT((MONTH('CC&amp;CSP'!E5:'CC&amp;CSP'!E304)=5)*(YEAR('CC&amp;CSP'!E5:'CC&amp;CSP'!E304)=2026)*('CC&amp;CSP'!P5:'CC&amp;CSP'!P304)),0)</f>
        <v>0</v>
      </c>
      <c r="D19" s="65"/>
      <c r="E19" s="65"/>
      <c r="F19" s="66"/>
      <c r="G19" s="68">
        <f>IFERROR(SUMPRODUCT((MONTH('Call &amp; Puts'!E5:'Call &amp; Puts'!E304)=5)*(YEAR('Call &amp; Puts'!E5:'Call &amp; Puts'!E304)=2026)*('Call &amp; Puts'!P5:'Call &amp; Puts'!P304)),0)</f>
        <v>0</v>
      </c>
      <c r="H19" s="65"/>
      <c r="I19" s="65"/>
      <c r="J19" s="66"/>
      <c r="K19" s="68">
        <f>IFERROR(SUMPRODUCT((MONTH('Credit Spreads'!E5:'Credit Spreads'!E304)=5)*(YEAR('Credit Spreads'!E5:'Credit Spreads'!E304)=2026)*('Credit Spreads'!S5:'Credit Spreads'!S304)),0)</f>
        <v>0</v>
      </c>
      <c r="L19" s="65"/>
      <c r="M19" s="65"/>
      <c r="N19" s="66"/>
      <c r="O19" s="68">
        <f>IFERROR(SUMPRODUCT((MONTH('Buy-Writes'!D5:'Buy-Writes'!D304)=5)*(YEAR('Buy-Writes'!D5:'Buy-Writes'!D304)=2026)*('Buy-Writes'!S5:'Buy-Writes'!S304)),0)</f>
        <v>0</v>
      </c>
      <c r="P19" s="65"/>
      <c r="Q19" s="65"/>
      <c r="R19" s="66"/>
      <c r="S19" s="68">
        <f>IFERROR(SUMPRODUCT((MONTH(Stocks!M5:'Stocks'!M304)=5)*(YEAR(Stocks!M5:'Stocks'!M304)=2026)*(Stocks!P5:'Stocks'!P304)),0)</f>
        <v>0</v>
      </c>
      <c r="T19" s="65"/>
      <c r="U19" s="65"/>
      <c r="V19" s="66"/>
      <c r="W19" s="68">
        <f t="shared" si="2"/>
        <v>0</v>
      </c>
      <c r="X19" s="65"/>
      <c r="Y19" s="65"/>
      <c r="Z19" s="66"/>
    </row>
    <row r="20" spans="1:26" ht="18" customHeight="1" x14ac:dyDescent="0.25">
      <c r="A20" s="67" t="s">
        <v>35</v>
      </c>
      <c r="B20" s="66"/>
      <c r="C20" s="64">
        <f>IFERROR(SUMPRODUCT((MONTH('CC&amp;CSP'!E5:'CC&amp;CSP'!E304)=6)*(YEAR('CC&amp;CSP'!E5:'CC&amp;CSP'!E304)=2026)*('CC&amp;CSP'!P5:'CC&amp;CSP'!P304)),0)</f>
        <v>0</v>
      </c>
      <c r="D20" s="65"/>
      <c r="E20" s="65"/>
      <c r="F20" s="66"/>
      <c r="G20" s="64">
        <f>IFERROR(SUMPRODUCT((MONTH('Call &amp; Puts'!E5:'Call &amp; Puts'!E304)=6)*(YEAR('Call &amp; Puts'!E5:'Call &amp; Puts'!E304)=2026)*('Call &amp; Puts'!P5:'Call &amp; Puts'!P304)),0)</f>
        <v>0</v>
      </c>
      <c r="H20" s="65"/>
      <c r="I20" s="65"/>
      <c r="J20" s="66"/>
      <c r="K20" s="64">
        <f>IFERROR(SUMPRODUCT((MONTH('Credit Spreads'!E5:'Credit Spreads'!E304)=6)*(YEAR('Credit Spreads'!E5:'Credit Spreads'!E304)=2026)*('Credit Spreads'!S5:'Credit Spreads'!S304)),0)</f>
        <v>0</v>
      </c>
      <c r="L20" s="65"/>
      <c r="M20" s="65"/>
      <c r="N20" s="66"/>
      <c r="O20" s="64">
        <f>IFERROR(SUMPRODUCT((MONTH('Buy-Writes'!D5:'Buy-Writes'!D304)=6)*(YEAR('Buy-Writes'!D5:'Buy-Writes'!D304)=2026)*('Buy-Writes'!S5:'Buy-Writes'!S304)),0)</f>
        <v>0</v>
      </c>
      <c r="P20" s="65"/>
      <c r="Q20" s="65"/>
      <c r="R20" s="66"/>
      <c r="S20" s="64">
        <f>IFERROR(SUMPRODUCT((MONTH(Stocks!M5:'Stocks'!M304)=6)*(YEAR(Stocks!M5:'Stocks'!M304)=2026)*(Stocks!P5:'Stocks'!P304)),0)</f>
        <v>0</v>
      </c>
      <c r="T20" s="65"/>
      <c r="U20" s="65"/>
      <c r="V20" s="66"/>
      <c r="W20" s="64">
        <f t="shared" si="2"/>
        <v>0</v>
      </c>
      <c r="X20" s="65"/>
      <c r="Y20" s="65"/>
      <c r="Z20" s="66"/>
    </row>
    <row r="21" spans="1:26" ht="18" customHeight="1" x14ac:dyDescent="0.25">
      <c r="A21" s="69" t="s">
        <v>36</v>
      </c>
      <c r="B21" s="66"/>
      <c r="C21" s="68">
        <f>IFERROR(SUMPRODUCT((MONTH('CC&amp;CSP'!E5:'CC&amp;CSP'!E304)=7)*(YEAR('CC&amp;CSP'!E5:'CC&amp;CSP'!E304)=2026)*('CC&amp;CSP'!P5:'CC&amp;CSP'!P304)),0)</f>
        <v>0</v>
      </c>
      <c r="D21" s="65"/>
      <c r="E21" s="65"/>
      <c r="F21" s="66"/>
      <c r="G21" s="68">
        <f>IFERROR(SUMPRODUCT((MONTH('Call &amp; Puts'!E5:'Call &amp; Puts'!E304)=7)*(YEAR('Call &amp; Puts'!E5:'Call &amp; Puts'!E304)=2026)*('Call &amp; Puts'!P5:'Call &amp; Puts'!P304)),0)</f>
        <v>0</v>
      </c>
      <c r="H21" s="65"/>
      <c r="I21" s="65"/>
      <c r="J21" s="66"/>
      <c r="K21" s="68">
        <f>IFERROR(SUMPRODUCT((MONTH('Credit Spreads'!E5:'Credit Spreads'!E304)=7)*(YEAR('Credit Spreads'!E5:'Credit Spreads'!E304)=2026)*('Credit Spreads'!S5:'Credit Spreads'!S304)),0)</f>
        <v>0</v>
      </c>
      <c r="L21" s="65"/>
      <c r="M21" s="65"/>
      <c r="N21" s="66"/>
      <c r="O21" s="68">
        <f>IFERROR(SUMPRODUCT((MONTH('Buy-Writes'!D5:'Buy-Writes'!D304)=7)*(YEAR('Buy-Writes'!D5:'Buy-Writes'!D304)=2026)*('Buy-Writes'!S5:'Buy-Writes'!S304)),0)</f>
        <v>0</v>
      </c>
      <c r="P21" s="65"/>
      <c r="Q21" s="65"/>
      <c r="R21" s="66"/>
      <c r="S21" s="68">
        <f>IFERROR(SUMPRODUCT((MONTH(Stocks!M5:'Stocks'!M304)=7)*(YEAR(Stocks!M5:'Stocks'!M304)=2026)*(Stocks!P5:'Stocks'!P304)),0)</f>
        <v>0</v>
      </c>
      <c r="T21" s="65"/>
      <c r="U21" s="65"/>
      <c r="V21" s="66"/>
      <c r="W21" s="68">
        <f t="shared" si="2"/>
        <v>0</v>
      </c>
      <c r="X21" s="65"/>
      <c r="Y21" s="65"/>
      <c r="Z21" s="66"/>
    </row>
    <row r="22" spans="1:26" ht="18" customHeight="1" x14ac:dyDescent="0.25">
      <c r="A22" s="67" t="s">
        <v>37</v>
      </c>
      <c r="B22" s="66"/>
      <c r="C22" s="64">
        <f>IFERROR(SUMPRODUCT((MONTH('CC&amp;CSP'!E5:'CC&amp;CSP'!E304)=8)*(YEAR('CC&amp;CSP'!E5:'CC&amp;CSP'!E304)=2026)*('CC&amp;CSP'!P5:'CC&amp;CSP'!P304)),0)</f>
        <v>0</v>
      </c>
      <c r="D22" s="65"/>
      <c r="E22" s="65"/>
      <c r="F22" s="66"/>
      <c r="G22" s="64">
        <f>IFERROR(SUMPRODUCT((MONTH('Call &amp; Puts'!E5:'Call &amp; Puts'!E304)=8)*(YEAR('Call &amp; Puts'!E5:'Call &amp; Puts'!E304)=2026)*('Call &amp; Puts'!P5:'Call &amp; Puts'!P304)),0)</f>
        <v>0</v>
      </c>
      <c r="H22" s="65"/>
      <c r="I22" s="65"/>
      <c r="J22" s="66"/>
      <c r="K22" s="64">
        <f>IFERROR(SUMPRODUCT((MONTH('Credit Spreads'!E5:'Credit Spreads'!E304)=8)*(YEAR('Credit Spreads'!E5:'Credit Spreads'!E304)=2026)*('Credit Spreads'!S5:'Credit Spreads'!S304)),0)</f>
        <v>0</v>
      </c>
      <c r="L22" s="65"/>
      <c r="M22" s="65"/>
      <c r="N22" s="66"/>
      <c r="O22" s="64">
        <f>IFERROR(SUMPRODUCT((MONTH('Buy-Writes'!D5:'Buy-Writes'!D304)=8)*(YEAR('Buy-Writes'!D5:'Buy-Writes'!D304)=2026)*('Buy-Writes'!S5:'Buy-Writes'!S304)),0)</f>
        <v>0</v>
      </c>
      <c r="P22" s="65"/>
      <c r="Q22" s="65"/>
      <c r="R22" s="66"/>
      <c r="S22" s="64">
        <f>IFERROR(SUMPRODUCT((MONTH(Stocks!M5:'Stocks'!M304)=8)*(YEAR(Stocks!M5:'Stocks'!M304)=2026)*(Stocks!P5:'Stocks'!P304)),0)</f>
        <v>0</v>
      </c>
      <c r="T22" s="65"/>
      <c r="U22" s="65"/>
      <c r="V22" s="66"/>
      <c r="W22" s="64">
        <f t="shared" si="2"/>
        <v>0</v>
      </c>
      <c r="X22" s="65"/>
      <c r="Y22" s="65"/>
      <c r="Z22" s="66"/>
    </row>
    <row r="23" spans="1:26" ht="18" customHeight="1" x14ac:dyDescent="0.25">
      <c r="A23" s="69" t="s">
        <v>38</v>
      </c>
      <c r="B23" s="66"/>
      <c r="C23" s="68">
        <f>IFERROR(SUMPRODUCT((MONTH('CC&amp;CSP'!E5:'CC&amp;CSP'!E304)=9)*(YEAR('CC&amp;CSP'!E5:'CC&amp;CSP'!E304)=2026)*('CC&amp;CSP'!P5:'CC&amp;CSP'!P304)),0)</f>
        <v>0</v>
      </c>
      <c r="D23" s="65"/>
      <c r="E23" s="65"/>
      <c r="F23" s="66"/>
      <c r="G23" s="68">
        <f>IFERROR(SUMPRODUCT((MONTH('Call &amp; Puts'!E5:'Call &amp; Puts'!E304)=9)*(YEAR('Call &amp; Puts'!E5:'Call &amp; Puts'!E304)=2026)*('Call &amp; Puts'!P5:'Call &amp; Puts'!P304)),0)</f>
        <v>0</v>
      </c>
      <c r="H23" s="65"/>
      <c r="I23" s="65"/>
      <c r="J23" s="66"/>
      <c r="K23" s="68">
        <f>IFERROR(SUMPRODUCT((MONTH('Credit Spreads'!E5:'Credit Spreads'!E304)=9)*(YEAR('Credit Spreads'!E5:'Credit Spreads'!E304)=2026)*('Credit Spreads'!S5:'Credit Spreads'!S304)),0)</f>
        <v>0</v>
      </c>
      <c r="L23" s="65"/>
      <c r="M23" s="65"/>
      <c r="N23" s="66"/>
      <c r="O23" s="68">
        <f>IFERROR(SUMPRODUCT((MONTH('Buy-Writes'!D5:'Buy-Writes'!D304)=9)*(YEAR('Buy-Writes'!D5:'Buy-Writes'!D304)=2026)*('Buy-Writes'!S5:'Buy-Writes'!S304)),0)</f>
        <v>0</v>
      </c>
      <c r="P23" s="65"/>
      <c r="Q23" s="65"/>
      <c r="R23" s="66"/>
      <c r="S23" s="68">
        <f>IFERROR(SUMPRODUCT((MONTH(Stocks!M5:'Stocks'!M304)=9)*(YEAR(Stocks!M5:'Stocks'!M304)=2026)*(Stocks!P5:'Stocks'!P304)),0)</f>
        <v>0</v>
      </c>
      <c r="T23" s="65"/>
      <c r="U23" s="65"/>
      <c r="V23" s="66"/>
      <c r="W23" s="68">
        <f t="shared" si="2"/>
        <v>0</v>
      </c>
      <c r="X23" s="65"/>
      <c r="Y23" s="65"/>
      <c r="Z23" s="66"/>
    </row>
    <row r="24" spans="1:26" ht="18" customHeight="1" x14ac:dyDescent="0.25">
      <c r="A24" s="67" t="s">
        <v>39</v>
      </c>
      <c r="B24" s="66"/>
      <c r="C24" s="64">
        <f>IFERROR(SUMPRODUCT((MONTH('CC&amp;CSP'!E5:'CC&amp;CSP'!E304)=10)*(YEAR('CC&amp;CSP'!E5:'CC&amp;CSP'!E304)=2026)*('CC&amp;CSP'!P5:'CC&amp;CSP'!P304)),0)</f>
        <v>0</v>
      </c>
      <c r="D24" s="65"/>
      <c r="E24" s="65"/>
      <c r="F24" s="66"/>
      <c r="G24" s="64">
        <f>IFERROR(SUMPRODUCT((MONTH('Call &amp; Puts'!E5:'Call &amp; Puts'!E304)=10)*(YEAR('Call &amp; Puts'!E5:'Call &amp; Puts'!E304)=2026)*('Call &amp; Puts'!P5:'Call &amp; Puts'!P304)),0)</f>
        <v>0</v>
      </c>
      <c r="H24" s="65"/>
      <c r="I24" s="65"/>
      <c r="J24" s="66"/>
      <c r="K24" s="64">
        <f>IFERROR(SUMPRODUCT((MONTH('Credit Spreads'!E5:'Credit Spreads'!E304)=10)*(YEAR('Credit Spreads'!E5:'Credit Spreads'!E304)=2026)*('Credit Spreads'!S5:'Credit Spreads'!S304)),0)</f>
        <v>0</v>
      </c>
      <c r="L24" s="65"/>
      <c r="M24" s="65"/>
      <c r="N24" s="66"/>
      <c r="O24" s="64">
        <f>IFERROR(SUMPRODUCT((MONTH('Buy-Writes'!D5:'Buy-Writes'!D304)=10)*(YEAR('Buy-Writes'!D5:'Buy-Writes'!D304)=2026)*('Buy-Writes'!S5:'Buy-Writes'!S304)),0)</f>
        <v>0</v>
      </c>
      <c r="P24" s="65"/>
      <c r="Q24" s="65"/>
      <c r="R24" s="66"/>
      <c r="S24" s="64">
        <f>IFERROR(SUMPRODUCT((MONTH(Stocks!M5:'Stocks'!M304)=10)*(YEAR(Stocks!M5:'Stocks'!M304)=2026)*(Stocks!P5:'Stocks'!P304)),0)</f>
        <v>0</v>
      </c>
      <c r="T24" s="65"/>
      <c r="U24" s="65"/>
      <c r="V24" s="66"/>
      <c r="W24" s="64">
        <f t="shared" si="2"/>
        <v>0</v>
      </c>
      <c r="X24" s="65"/>
      <c r="Y24" s="65"/>
      <c r="Z24" s="66"/>
    </row>
    <row r="25" spans="1:26" ht="18" customHeight="1" x14ac:dyDescent="0.25">
      <c r="A25" s="69" t="s">
        <v>40</v>
      </c>
      <c r="B25" s="66"/>
      <c r="C25" s="68">
        <f>IFERROR(SUMPRODUCT((MONTH('CC&amp;CSP'!E5:'CC&amp;CSP'!E304)=11)*(YEAR('CC&amp;CSP'!E5:'CC&amp;CSP'!E304)=2026)*('CC&amp;CSP'!P5:'CC&amp;CSP'!P304)),0)</f>
        <v>0</v>
      </c>
      <c r="D25" s="65"/>
      <c r="E25" s="65"/>
      <c r="F25" s="66"/>
      <c r="G25" s="68">
        <f>IFERROR(SUMPRODUCT((MONTH('Call &amp; Puts'!E5:'Call &amp; Puts'!E304)=11)*(YEAR('Call &amp; Puts'!E5:'Call &amp; Puts'!E304)=2026)*('Call &amp; Puts'!P5:'Call &amp; Puts'!P304)),0)</f>
        <v>0</v>
      </c>
      <c r="H25" s="65"/>
      <c r="I25" s="65"/>
      <c r="J25" s="66"/>
      <c r="K25" s="68">
        <f>IFERROR(SUMPRODUCT((MONTH('Credit Spreads'!E5:'Credit Spreads'!E304)=11)*(YEAR('Credit Spreads'!E5:'Credit Spreads'!E304)=2026)*('Credit Spreads'!S5:'Credit Spreads'!S304)),0)</f>
        <v>0</v>
      </c>
      <c r="L25" s="65"/>
      <c r="M25" s="65"/>
      <c r="N25" s="66"/>
      <c r="O25" s="68">
        <f>IFERROR(SUMPRODUCT((MONTH('Buy-Writes'!D5:'Buy-Writes'!D304)=11)*(YEAR('Buy-Writes'!D5:'Buy-Writes'!D304)=2026)*('Buy-Writes'!S5:'Buy-Writes'!S304)),0)</f>
        <v>0</v>
      </c>
      <c r="P25" s="65"/>
      <c r="Q25" s="65"/>
      <c r="R25" s="66"/>
      <c r="S25" s="68">
        <f>IFERROR(SUMPRODUCT((MONTH(Stocks!M5:'Stocks'!M304)=11)*(YEAR(Stocks!M5:'Stocks'!M304)=2026)*(Stocks!P5:'Stocks'!P304)),0)</f>
        <v>0</v>
      </c>
      <c r="T25" s="65"/>
      <c r="U25" s="65"/>
      <c r="V25" s="66"/>
      <c r="W25" s="68">
        <f t="shared" si="2"/>
        <v>0</v>
      </c>
      <c r="X25" s="65"/>
      <c r="Y25" s="65"/>
      <c r="Z25" s="66"/>
    </row>
    <row r="26" spans="1:26" ht="18" customHeight="1" x14ac:dyDescent="0.25">
      <c r="A26" s="67" t="s">
        <v>41</v>
      </c>
      <c r="B26" s="66"/>
      <c r="C26" s="64">
        <f>IFERROR(SUMPRODUCT((MONTH('CC&amp;CSP'!E5:'CC&amp;CSP'!E304)=12)*(YEAR('CC&amp;CSP'!E5:'CC&amp;CSP'!E304)=2026)*('CC&amp;CSP'!P5:'CC&amp;CSP'!P304)),0)</f>
        <v>0</v>
      </c>
      <c r="D26" s="65"/>
      <c r="E26" s="65"/>
      <c r="F26" s="66"/>
      <c r="G26" s="64">
        <f>IFERROR(SUMPRODUCT((MONTH('Call &amp; Puts'!E5:'Call &amp; Puts'!E304)=12)*(YEAR('Call &amp; Puts'!E5:'Call &amp; Puts'!E304)=2026)*('Call &amp; Puts'!P5:'Call &amp; Puts'!P304)),0)</f>
        <v>0</v>
      </c>
      <c r="H26" s="65"/>
      <c r="I26" s="65"/>
      <c r="J26" s="66"/>
      <c r="K26" s="64">
        <f>IFERROR(SUMPRODUCT((MONTH('Credit Spreads'!E5:'Credit Spreads'!E304)=12)*(YEAR('Credit Spreads'!E5:'Credit Spreads'!E304)=2026)*('Credit Spreads'!S5:'Credit Spreads'!S304)),0)</f>
        <v>0</v>
      </c>
      <c r="L26" s="65"/>
      <c r="M26" s="65"/>
      <c r="N26" s="66"/>
      <c r="O26" s="64">
        <f>IFERROR(SUMPRODUCT((MONTH('Buy-Writes'!D5:'Buy-Writes'!D304)=12)*(YEAR('Buy-Writes'!D5:'Buy-Writes'!D304)=2026)*('Buy-Writes'!S5:'Buy-Writes'!S304)),0)</f>
        <v>0</v>
      </c>
      <c r="P26" s="65"/>
      <c r="Q26" s="65"/>
      <c r="R26" s="66"/>
      <c r="S26" s="64">
        <f>IFERROR(SUMPRODUCT((MONTH(Stocks!M5:'Stocks'!M304)=12)*(YEAR(Stocks!M5:'Stocks'!M304)=2026)*(Stocks!P5:'Stocks'!P304)),0)</f>
        <v>0</v>
      </c>
      <c r="T26" s="65"/>
      <c r="U26" s="65"/>
      <c r="V26" s="66"/>
      <c r="W26" s="64">
        <f t="shared" si="2"/>
        <v>0</v>
      </c>
      <c r="X26" s="65"/>
      <c r="Y26" s="65"/>
      <c r="Z26" s="66"/>
    </row>
    <row r="27" spans="1:26" ht="15.75" customHeight="1" x14ac:dyDescent="0.25"/>
    <row r="28" spans="1:26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/>
    <row r="48" spans="1:2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70">
    <mergeCell ref="K15:N15"/>
    <mergeCell ref="O15:R15"/>
    <mergeCell ref="S15:V15"/>
    <mergeCell ref="W15:Z15"/>
    <mergeCell ref="V11:X11"/>
    <mergeCell ref="Y11:Z11"/>
    <mergeCell ref="A13:Z13"/>
    <mergeCell ref="A15:B15"/>
    <mergeCell ref="C25:F25"/>
    <mergeCell ref="G25:J25"/>
    <mergeCell ref="K25:N25"/>
    <mergeCell ref="O25:R25"/>
    <mergeCell ref="S25:V25"/>
    <mergeCell ref="W25:Z25"/>
    <mergeCell ref="A25:B25"/>
    <mergeCell ref="A21:B21"/>
    <mergeCell ref="C22:F22"/>
    <mergeCell ref="G22:J22"/>
    <mergeCell ref="K22:N22"/>
    <mergeCell ref="O22:R22"/>
    <mergeCell ref="S22:V22"/>
    <mergeCell ref="W22:Z22"/>
    <mergeCell ref="A22:B22"/>
    <mergeCell ref="C23:F23"/>
    <mergeCell ref="G23:J23"/>
    <mergeCell ref="K23:N23"/>
    <mergeCell ref="O23:R23"/>
    <mergeCell ref="S23:V23"/>
    <mergeCell ref="W23:Z23"/>
    <mergeCell ref="A23:B23"/>
    <mergeCell ref="A1:Z1"/>
    <mergeCell ref="A2:E2"/>
    <mergeCell ref="F2:J2"/>
    <mergeCell ref="K2:O2"/>
    <mergeCell ref="P2:T2"/>
    <mergeCell ref="U2:Z2"/>
    <mergeCell ref="A3:E3"/>
    <mergeCell ref="C24:F24"/>
    <mergeCell ref="G24:J24"/>
    <mergeCell ref="K24:N24"/>
    <mergeCell ref="O24:R24"/>
    <mergeCell ref="S24:V24"/>
    <mergeCell ref="W24:Z24"/>
    <mergeCell ref="A24:B24"/>
    <mergeCell ref="A11:C11"/>
    <mergeCell ref="C14:F14"/>
    <mergeCell ref="G14:J14"/>
    <mergeCell ref="K14:N14"/>
    <mergeCell ref="O14:R14"/>
    <mergeCell ref="S14:V14"/>
    <mergeCell ref="W14:Z14"/>
    <mergeCell ref="A14:B14"/>
    <mergeCell ref="C15:F15"/>
    <mergeCell ref="G15:J15"/>
    <mergeCell ref="A4:Z4"/>
    <mergeCell ref="M6:N6"/>
    <mergeCell ref="O6:P6"/>
    <mergeCell ref="Q6:S6"/>
    <mergeCell ref="T6:U6"/>
    <mergeCell ref="V6:X6"/>
    <mergeCell ref="Y6:Z6"/>
    <mergeCell ref="F3:J3"/>
    <mergeCell ref="K3:O3"/>
    <mergeCell ref="A6:C6"/>
    <mergeCell ref="D6:F6"/>
    <mergeCell ref="G6:H6"/>
    <mergeCell ref="I6:J6"/>
    <mergeCell ref="K6:L6"/>
    <mergeCell ref="P3:T3"/>
    <mergeCell ref="U3:Z3"/>
    <mergeCell ref="Q7:S7"/>
    <mergeCell ref="T7:U7"/>
    <mergeCell ref="V7:X7"/>
    <mergeCell ref="Y7:Z7"/>
    <mergeCell ref="A7:C7"/>
    <mergeCell ref="D7:F7"/>
    <mergeCell ref="G7:H7"/>
    <mergeCell ref="I7:J7"/>
    <mergeCell ref="K7:L7"/>
    <mergeCell ref="M7:N7"/>
    <mergeCell ref="O7:P7"/>
    <mergeCell ref="A26:B26"/>
    <mergeCell ref="C26:F26"/>
    <mergeCell ref="G26:J26"/>
    <mergeCell ref="K26:N26"/>
    <mergeCell ref="O26:R26"/>
    <mergeCell ref="S26:V26"/>
    <mergeCell ref="W26:Z26"/>
    <mergeCell ref="Q8:S8"/>
    <mergeCell ref="T8:U8"/>
    <mergeCell ref="V8:X8"/>
    <mergeCell ref="Y8:Z8"/>
    <mergeCell ref="A8:C8"/>
    <mergeCell ref="D8:F8"/>
    <mergeCell ref="G8:H8"/>
    <mergeCell ref="I8:J8"/>
    <mergeCell ref="K8:L8"/>
    <mergeCell ref="M8:N8"/>
    <mergeCell ref="O8:P8"/>
    <mergeCell ref="Q9:S9"/>
    <mergeCell ref="T9:U9"/>
    <mergeCell ref="V9:X9"/>
    <mergeCell ref="Y9:Z9"/>
    <mergeCell ref="A9:C9"/>
    <mergeCell ref="D9:F9"/>
    <mergeCell ref="G9:H9"/>
    <mergeCell ref="I9:J9"/>
    <mergeCell ref="K9:L9"/>
    <mergeCell ref="M9:N9"/>
    <mergeCell ref="O9:P9"/>
    <mergeCell ref="Q10:S10"/>
    <mergeCell ref="T10:U10"/>
    <mergeCell ref="V10:X10"/>
    <mergeCell ref="Y10:Z10"/>
    <mergeCell ref="A10:C10"/>
    <mergeCell ref="D10:F10"/>
    <mergeCell ref="G10:H10"/>
    <mergeCell ref="I10:J10"/>
    <mergeCell ref="K10:L10"/>
    <mergeCell ref="M10:N10"/>
    <mergeCell ref="O10:P10"/>
    <mergeCell ref="Q11:S11"/>
    <mergeCell ref="T11:U11"/>
    <mergeCell ref="D11:F11"/>
    <mergeCell ref="G11:H11"/>
    <mergeCell ref="I11:J11"/>
    <mergeCell ref="K11:L11"/>
    <mergeCell ref="M11:N11"/>
    <mergeCell ref="O11:P11"/>
    <mergeCell ref="C16:F16"/>
    <mergeCell ref="G16:J16"/>
    <mergeCell ref="K16:N16"/>
    <mergeCell ref="O16:R16"/>
    <mergeCell ref="S16:V16"/>
    <mergeCell ref="W16:Z16"/>
    <mergeCell ref="A16:B16"/>
    <mergeCell ref="C17:F17"/>
    <mergeCell ref="G17:J17"/>
    <mergeCell ref="K17:N17"/>
    <mergeCell ref="O17:R17"/>
    <mergeCell ref="S17:V17"/>
    <mergeCell ref="W17:Z17"/>
    <mergeCell ref="A17:B17"/>
    <mergeCell ref="C18:F18"/>
    <mergeCell ref="G18:J18"/>
    <mergeCell ref="K18:N18"/>
    <mergeCell ref="O18:R18"/>
    <mergeCell ref="S18:V18"/>
    <mergeCell ref="W18:Z18"/>
    <mergeCell ref="A18:B18"/>
    <mergeCell ref="C19:F19"/>
    <mergeCell ref="G19:J19"/>
    <mergeCell ref="K19:N19"/>
    <mergeCell ref="O19:R19"/>
    <mergeCell ref="S19:V19"/>
    <mergeCell ref="W19:Z19"/>
    <mergeCell ref="A19:B19"/>
    <mergeCell ref="C20:F20"/>
    <mergeCell ref="G20:J20"/>
    <mergeCell ref="K20:N20"/>
    <mergeCell ref="O20:R20"/>
    <mergeCell ref="S20:V20"/>
    <mergeCell ref="W20:Z20"/>
    <mergeCell ref="A20:B20"/>
    <mergeCell ref="C21:F21"/>
    <mergeCell ref="G21:J21"/>
    <mergeCell ref="K21:N21"/>
    <mergeCell ref="O21:R21"/>
    <mergeCell ref="S21:V21"/>
    <mergeCell ref="W21:Z21"/>
  </mergeCells>
  <conditionalFormatting sqref="D7:D26">
    <cfRule type="expression" dxfId="84" priority="1">
      <formula>AND($D7&lt;&gt;"",$D7&gt;0)</formula>
    </cfRule>
    <cfRule type="expression" dxfId="83" priority="2">
      <formula>AND($D7&lt;&gt;"",$D7&lt;0)</formula>
    </cfRule>
  </conditionalFormatting>
  <conditionalFormatting sqref="T7:T26">
    <cfRule type="expression" dxfId="82" priority="3">
      <formula>AND($T7&lt;&gt;"",$T7&gt;0)</formula>
    </cfRule>
    <cfRule type="expression" dxfId="81" priority="4">
      <formula>AND($T7&lt;&gt;"",$T7&lt;0)</formula>
    </cfRule>
  </conditionalFormatting>
  <conditionalFormatting sqref="V7:V26">
    <cfRule type="expression" dxfId="80" priority="5">
      <formula>AND($V7&lt;&gt;"",$V7&gt;0)</formula>
    </cfRule>
    <cfRule type="expression" dxfId="79" priority="6">
      <formula>AND($V7&lt;&gt;"",$V7&lt;0)</formula>
    </cfRule>
  </conditionalFormatting>
  <conditionalFormatting sqref="Y7:Y26">
    <cfRule type="expression" dxfId="78" priority="7">
      <formula>AND($Y7&lt;&gt;"",$Y7&gt;0)</formula>
    </cfRule>
    <cfRule type="expression" dxfId="77" priority="8">
      <formula>AND($Y7&lt;&gt;"",$Y7&lt;0)</formula>
    </cfRule>
  </conditionalFormatting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75A"/>
  </sheetPr>
  <dimension ref="A1:AB1001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12" customWidth="1"/>
    <col min="2" max="2" width="20" customWidth="1"/>
    <col min="3" max="5" width="11" customWidth="1"/>
    <col min="6" max="6" width="9" customWidth="1"/>
    <col min="7" max="7" width="11.85546875" customWidth="1"/>
    <col min="8" max="8" width="11" customWidth="1"/>
    <col min="9" max="10" width="10" customWidth="1"/>
    <col min="11" max="11" width="7" customWidth="1"/>
    <col min="12" max="12" width="11" customWidth="1"/>
    <col min="13" max="13" width="10" customWidth="1"/>
    <col min="14" max="16" width="13" customWidth="1"/>
    <col min="17" max="17" width="8" customWidth="1"/>
    <col min="18" max="18" width="12" customWidth="1"/>
    <col min="19" max="19" width="11" customWidth="1"/>
    <col min="20" max="20" width="12" customWidth="1"/>
    <col min="21" max="21" width="13" customWidth="1"/>
    <col min="22" max="22" width="16.85546875" customWidth="1"/>
    <col min="23" max="23" width="17.7109375" customWidth="1"/>
    <col min="24" max="24" width="18" customWidth="1"/>
    <col min="25" max="25" width="14" customWidth="1"/>
    <col min="26" max="28" width="12" customWidth="1"/>
  </cols>
  <sheetData>
    <row r="1" spans="1:28" ht="69" customHeight="1" x14ac:dyDescent="0.25">
      <c r="A1" s="99" t="s">
        <v>42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5"/>
      <c r="W1" s="5"/>
      <c r="X1" s="5"/>
      <c r="Y1" s="6"/>
      <c r="Z1" s="6"/>
      <c r="AA1" s="6"/>
      <c r="AB1" s="7"/>
    </row>
    <row r="2" spans="1:28" ht="51.75" customHeight="1" x14ac:dyDescent="0.25">
      <c r="A2" s="100" t="s">
        <v>43</v>
      </c>
      <c r="B2" s="101"/>
      <c r="C2" s="101"/>
      <c r="D2" s="102"/>
      <c r="E2" s="103">
        <f>SUM(P5:P304)</f>
        <v>0</v>
      </c>
      <c r="F2" s="101"/>
      <c r="G2" s="143"/>
      <c r="H2" s="101"/>
      <c r="I2" s="104"/>
      <c r="J2" s="100" t="s">
        <v>44</v>
      </c>
      <c r="K2" s="101"/>
      <c r="L2" s="101"/>
      <c r="M2" s="102"/>
      <c r="N2" s="105">
        <f>IFERROR(SUMIF(E5:E304,"&lt;&gt;",O5:O304),0)</f>
        <v>0</v>
      </c>
      <c r="O2" s="104"/>
      <c r="P2" s="100" t="s">
        <v>45</v>
      </c>
      <c r="Q2" s="101"/>
      <c r="R2" s="102"/>
      <c r="S2" s="106">
        <f>IFERROR(E2/N2,0)</f>
        <v>0</v>
      </c>
      <c r="T2" s="101"/>
      <c r="U2" s="104"/>
      <c r="V2" s="8" t="s">
        <v>46</v>
      </c>
      <c r="W2" s="9" t="s">
        <v>47</v>
      </c>
      <c r="X2" s="10"/>
      <c r="Y2" s="11"/>
      <c r="Z2" s="12"/>
      <c r="AA2" s="4"/>
      <c r="AB2" s="4"/>
    </row>
    <row r="3" spans="1:28" ht="21.75" customHeight="1" x14ac:dyDescent="0.3">
      <c r="A3" s="107" t="s">
        <v>8</v>
      </c>
      <c r="B3" s="102"/>
      <c r="C3" s="13">
        <f>COUNTIF(P5:P304,"&gt;0")</f>
        <v>0</v>
      </c>
      <c r="D3" s="107" t="s">
        <v>9</v>
      </c>
      <c r="E3" s="102"/>
      <c r="F3" s="13">
        <f>COUNTIF(P5:P304,"&lt;0")</f>
        <v>0</v>
      </c>
      <c r="G3" s="144"/>
      <c r="H3" s="107" t="s">
        <v>10</v>
      </c>
      <c r="I3" s="101"/>
      <c r="J3" s="102"/>
      <c r="K3" s="108">
        <f>IFERROR(C3/(C3+F3),0)</f>
        <v>0</v>
      </c>
      <c r="L3" s="104"/>
      <c r="M3" s="107" t="s">
        <v>11</v>
      </c>
      <c r="N3" s="102"/>
      <c r="O3" s="109">
        <f>IFERROR(AVERAGEIF(P5:P304,"&gt;0"),0)</f>
        <v>0</v>
      </c>
      <c r="P3" s="104"/>
      <c r="Q3" s="107" t="s">
        <v>12</v>
      </c>
      <c r="R3" s="102"/>
      <c r="S3" s="110">
        <f>IFERROR(AVERAGEIF(P5:P304,"&lt;0"),0)</f>
        <v>0</v>
      </c>
      <c r="T3" s="111"/>
      <c r="U3" s="112"/>
      <c r="V3" s="94" t="s">
        <v>48</v>
      </c>
      <c r="W3" s="95"/>
      <c r="X3" s="14"/>
      <c r="Y3" s="15"/>
      <c r="Z3" s="15"/>
      <c r="AA3" s="15"/>
      <c r="AB3" s="15"/>
    </row>
    <row r="4" spans="1:28" ht="33.75" customHeight="1" x14ac:dyDescent="0.25">
      <c r="A4" s="16" t="s">
        <v>49</v>
      </c>
      <c r="B4" s="16" t="s">
        <v>7</v>
      </c>
      <c r="C4" s="16" t="s">
        <v>50</v>
      </c>
      <c r="D4" s="16" t="s">
        <v>51</v>
      </c>
      <c r="E4" s="16" t="s">
        <v>52</v>
      </c>
      <c r="F4" s="16" t="s">
        <v>53</v>
      </c>
      <c r="G4" s="145" t="s">
        <v>130</v>
      </c>
      <c r="H4" s="16" t="s">
        <v>54</v>
      </c>
      <c r="I4" s="16" t="s">
        <v>55</v>
      </c>
      <c r="J4" s="17" t="s">
        <v>56</v>
      </c>
      <c r="K4" s="16" t="s">
        <v>57</v>
      </c>
      <c r="L4" s="16" t="s">
        <v>58</v>
      </c>
      <c r="M4" s="16" t="s">
        <v>59</v>
      </c>
      <c r="N4" s="16" t="s">
        <v>60</v>
      </c>
      <c r="O4" s="16" t="s">
        <v>61</v>
      </c>
      <c r="P4" s="17" t="s">
        <v>62</v>
      </c>
      <c r="Q4" s="17" t="s">
        <v>63</v>
      </c>
      <c r="R4" s="17" t="s">
        <v>64</v>
      </c>
      <c r="S4" s="17" t="s">
        <v>65</v>
      </c>
      <c r="T4" s="17" t="s">
        <v>66</v>
      </c>
      <c r="U4" s="17" t="s">
        <v>67</v>
      </c>
      <c r="V4" s="96" t="s">
        <v>68</v>
      </c>
      <c r="W4" s="97"/>
      <c r="X4" s="97"/>
      <c r="Y4" s="98"/>
      <c r="Z4" s="18"/>
      <c r="AA4" s="18"/>
      <c r="AB4" s="18"/>
    </row>
    <row r="5" spans="1:28" ht="18" customHeight="1" x14ac:dyDescent="0.25">
      <c r="A5" s="19"/>
      <c r="B5" s="19"/>
      <c r="C5" s="20"/>
      <c r="D5" s="20"/>
      <c r="E5" s="20"/>
      <c r="F5" s="19"/>
      <c r="G5" s="146"/>
      <c r="H5" s="21"/>
      <c r="I5" s="21"/>
      <c r="J5" s="21" t="str">
        <f t="shared" ref="J5:J259" si="0">IF(OR(A5="",E5&lt;&gt;""),"",IFERROR(H5-I5,""))</f>
        <v/>
      </c>
      <c r="K5" s="22"/>
      <c r="L5" s="21"/>
      <c r="M5" s="21"/>
      <c r="N5" s="23"/>
      <c r="O5" s="23"/>
      <c r="P5" s="24" t="str">
        <f t="shared" ref="P5:P259" si="1">IF(A5="","",IF(A5="Sell",IF(M5="","",  (L5-M5)*K5*100),IF(A5="Assigned",IF(L5="","",L5*K5*100),IF(A5="Buy",IF(M5="","",(M5-L5)*K5*100),""))))</f>
        <v/>
      </c>
      <c r="Q5" s="22" t="str">
        <f t="shared" ref="Q5:Q259" si="2">IF(E5="","",IF(E5-C5&lt;1,1,E5-C5))</f>
        <v/>
      </c>
      <c r="R5" s="21" t="str">
        <f t="shared" ref="R5:R259" si="3">IFERROR(IF(P5="","",P5/Q5),"")</f>
        <v/>
      </c>
      <c r="S5" s="25" t="str">
        <f t="shared" ref="S5:S259" si="4">IF(E5="","",IFERROR(IF(N5="",P5/O5,P5/N5),""))</f>
        <v/>
      </c>
      <c r="T5" s="25" t="str">
        <f t="shared" ref="T5:T259" si="5">IFERROR(IF(S5="","",S5/Q5*365/12),"")</f>
        <v/>
      </c>
      <c r="U5" s="25" t="str">
        <f t="shared" ref="U5:U259" si="6">IFERROR(IF(S5="","",S5/Q5*365),"")</f>
        <v/>
      </c>
      <c r="V5" s="92"/>
      <c r="W5" s="79"/>
      <c r="X5" s="79"/>
      <c r="Y5" s="80"/>
      <c r="Z5" s="26"/>
      <c r="AA5" s="26"/>
      <c r="AB5" s="26"/>
    </row>
    <row r="6" spans="1:28" ht="18" customHeight="1" x14ac:dyDescent="0.25">
      <c r="A6" s="27"/>
      <c r="B6" s="27"/>
      <c r="C6" s="28"/>
      <c r="D6" s="28"/>
      <c r="E6" s="28"/>
      <c r="F6" s="27"/>
      <c r="G6" s="147"/>
      <c r="H6" s="29"/>
      <c r="I6" s="29"/>
      <c r="J6" s="29" t="str">
        <f t="shared" si="0"/>
        <v/>
      </c>
      <c r="K6" s="30"/>
      <c r="L6" s="29"/>
      <c r="M6" s="29"/>
      <c r="N6" s="31"/>
      <c r="O6" s="31"/>
      <c r="P6" s="32" t="str">
        <f t="shared" si="1"/>
        <v/>
      </c>
      <c r="Q6" s="30" t="str">
        <f t="shared" si="2"/>
        <v/>
      </c>
      <c r="R6" s="29" t="str">
        <f t="shared" si="3"/>
        <v/>
      </c>
      <c r="S6" s="33" t="str">
        <f t="shared" si="4"/>
        <v/>
      </c>
      <c r="T6" s="33" t="str">
        <f t="shared" si="5"/>
        <v/>
      </c>
      <c r="U6" s="33" t="str">
        <f t="shared" si="6"/>
        <v/>
      </c>
      <c r="V6" s="93"/>
      <c r="W6" s="79"/>
      <c r="X6" s="79"/>
      <c r="Y6" s="80"/>
      <c r="Z6" s="34"/>
      <c r="AA6" s="34"/>
      <c r="AB6" s="34"/>
    </row>
    <row r="7" spans="1:28" ht="18" customHeight="1" x14ac:dyDescent="0.25">
      <c r="A7" s="19"/>
      <c r="B7" s="19"/>
      <c r="C7" s="20"/>
      <c r="D7" s="20"/>
      <c r="E7" s="20"/>
      <c r="F7" s="19"/>
      <c r="G7" s="146"/>
      <c r="H7" s="21"/>
      <c r="I7" s="21"/>
      <c r="J7" s="21" t="str">
        <f t="shared" si="0"/>
        <v/>
      </c>
      <c r="K7" s="22"/>
      <c r="L7" s="21"/>
      <c r="M7" s="21"/>
      <c r="N7" s="23"/>
      <c r="O7" s="23"/>
      <c r="P7" s="24" t="str">
        <f t="shared" si="1"/>
        <v/>
      </c>
      <c r="Q7" s="22" t="str">
        <f t="shared" si="2"/>
        <v/>
      </c>
      <c r="R7" s="21" t="str">
        <f t="shared" si="3"/>
        <v/>
      </c>
      <c r="S7" s="25" t="str">
        <f t="shared" si="4"/>
        <v/>
      </c>
      <c r="T7" s="25" t="str">
        <f t="shared" si="5"/>
        <v/>
      </c>
      <c r="U7" s="25" t="str">
        <f t="shared" si="6"/>
        <v/>
      </c>
      <c r="V7" s="92"/>
      <c r="W7" s="79"/>
      <c r="X7" s="79"/>
      <c r="Y7" s="80"/>
      <c r="Z7" s="26"/>
      <c r="AA7" s="26"/>
      <c r="AB7" s="26"/>
    </row>
    <row r="8" spans="1:28" ht="18" customHeight="1" x14ac:dyDescent="0.25">
      <c r="A8" s="27"/>
      <c r="B8" s="27"/>
      <c r="C8" s="28"/>
      <c r="D8" s="28"/>
      <c r="E8" s="28"/>
      <c r="F8" s="27"/>
      <c r="G8" s="147"/>
      <c r="H8" s="29" t="str">
        <f ca="1">IFERROR(__xludf.DUMMYFUNCTION("IF(F8="""","""",IFERROR(GOOGLEFINANCE(UPPER(F8),""price""),""""))"),"")</f>
        <v/>
      </c>
      <c r="I8" s="29"/>
      <c r="J8" s="29" t="str">
        <f t="shared" si="0"/>
        <v/>
      </c>
      <c r="K8" s="30"/>
      <c r="L8" s="29"/>
      <c r="M8" s="29"/>
      <c r="N8" s="31"/>
      <c r="O8" s="31"/>
      <c r="P8" s="32" t="str">
        <f t="shared" si="1"/>
        <v/>
      </c>
      <c r="Q8" s="30" t="str">
        <f t="shared" si="2"/>
        <v/>
      </c>
      <c r="R8" s="29" t="str">
        <f t="shared" si="3"/>
        <v/>
      </c>
      <c r="S8" s="33" t="str">
        <f t="shared" si="4"/>
        <v/>
      </c>
      <c r="T8" s="33" t="str">
        <f t="shared" si="5"/>
        <v/>
      </c>
      <c r="U8" s="33" t="str">
        <f t="shared" si="6"/>
        <v/>
      </c>
      <c r="V8" s="93"/>
      <c r="W8" s="79"/>
      <c r="X8" s="79"/>
      <c r="Y8" s="80"/>
      <c r="Z8" s="34"/>
      <c r="AA8" s="34"/>
      <c r="AB8" s="34"/>
    </row>
    <row r="9" spans="1:28" ht="18" customHeight="1" x14ac:dyDescent="0.25">
      <c r="A9" s="19"/>
      <c r="B9" s="19"/>
      <c r="C9" s="20"/>
      <c r="D9" s="20"/>
      <c r="E9" s="20"/>
      <c r="F9" s="19"/>
      <c r="G9" s="146"/>
      <c r="H9" s="21" t="str">
        <f ca="1">IFERROR(__xludf.DUMMYFUNCTION("IF(F9="""","""",IFERROR(GOOGLEFINANCE(UPPER(F9),""price""),""""))"),"")</f>
        <v/>
      </c>
      <c r="I9" s="21"/>
      <c r="J9" s="21" t="str">
        <f t="shared" si="0"/>
        <v/>
      </c>
      <c r="K9" s="22"/>
      <c r="L9" s="21"/>
      <c r="M9" s="21"/>
      <c r="N9" s="23"/>
      <c r="O9" s="23"/>
      <c r="P9" s="24" t="str">
        <f t="shared" si="1"/>
        <v/>
      </c>
      <c r="Q9" s="22" t="str">
        <f t="shared" si="2"/>
        <v/>
      </c>
      <c r="R9" s="21" t="str">
        <f t="shared" si="3"/>
        <v/>
      </c>
      <c r="S9" s="25" t="str">
        <f t="shared" si="4"/>
        <v/>
      </c>
      <c r="T9" s="25" t="str">
        <f t="shared" si="5"/>
        <v/>
      </c>
      <c r="U9" s="25" t="str">
        <f t="shared" si="6"/>
        <v/>
      </c>
      <c r="V9" s="92"/>
      <c r="W9" s="79"/>
      <c r="X9" s="79"/>
      <c r="Y9" s="80"/>
      <c r="Z9" s="26"/>
      <c r="AA9" s="26"/>
      <c r="AB9" s="26"/>
    </row>
    <row r="10" spans="1:28" ht="18" customHeight="1" x14ac:dyDescent="0.25">
      <c r="A10" s="27"/>
      <c r="B10" s="27"/>
      <c r="C10" s="28"/>
      <c r="D10" s="28"/>
      <c r="E10" s="28"/>
      <c r="F10" s="27"/>
      <c r="G10" s="147"/>
      <c r="H10" s="29" t="str">
        <f ca="1">IFERROR(__xludf.DUMMYFUNCTION("IF(F10="""","""",IFERROR(GOOGLEFINANCE(UPPER(F10),""price""),""""))"),"")</f>
        <v/>
      </c>
      <c r="I10" s="29"/>
      <c r="J10" s="29" t="str">
        <f t="shared" si="0"/>
        <v/>
      </c>
      <c r="K10" s="30"/>
      <c r="L10" s="29"/>
      <c r="M10" s="29"/>
      <c r="N10" s="31"/>
      <c r="O10" s="31"/>
      <c r="P10" s="32" t="str">
        <f t="shared" si="1"/>
        <v/>
      </c>
      <c r="Q10" s="30" t="str">
        <f t="shared" si="2"/>
        <v/>
      </c>
      <c r="R10" s="29" t="str">
        <f t="shared" si="3"/>
        <v/>
      </c>
      <c r="S10" s="33" t="str">
        <f t="shared" si="4"/>
        <v/>
      </c>
      <c r="T10" s="33" t="str">
        <f t="shared" si="5"/>
        <v/>
      </c>
      <c r="U10" s="33" t="str">
        <f t="shared" si="6"/>
        <v/>
      </c>
      <c r="V10" s="93"/>
      <c r="W10" s="79"/>
      <c r="X10" s="79"/>
      <c r="Y10" s="80"/>
      <c r="Z10" s="34"/>
      <c r="AA10" s="34"/>
      <c r="AB10" s="34"/>
    </row>
    <row r="11" spans="1:28" ht="18" customHeight="1" x14ac:dyDescent="0.25">
      <c r="A11" s="19"/>
      <c r="B11" s="19"/>
      <c r="C11" s="20"/>
      <c r="D11" s="20"/>
      <c r="E11" s="20"/>
      <c r="F11" s="19"/>
      <c r="G11" s="146"/>
      <c r="H11" s="21" t="str">
        <f ca="1">IFERROR(__xludf.DUMMYFUNCTION("IF(F11="""","""",IFERROR(GOOGLEFINANCE(UPPER(F11),""price""),""""))"),"")</f>
        <v/>
      </c>
      <c r="I11" s="21"/>
      <c r="J11" s="21" t="str">
        <f t="shared" si="0"/>
        <v/>
      </c>
      <c r="K11" s="22"/>
      <c r="L11" s="21"/>
      <c r="M11" s="21"/>
      <c r="N11" s="23"/>
      <c r="O11" s="23"/>
      <c r="P11" s="24" t="str">
        <f t="shared" si="1"/>
        <v/>
      </c>
      <c r="Q11" s="22" t="str">
        <f t="shared" si="2"/>
        <v/>
      </c>
      <c r="R11" s="21" t="str">
        <f t="shared" si="3"/>
        <v/>
      </c>
      <c r="S11" s="25" t="str">
        <f t="shared" si="4"/>
        <v/>
      </c>
      <c r="T11" s="25" t="str">
        <f t="shared" si="5"/>
        <v/>
      </c>
      <c r="U11" s="25" t="str">
        <f t="shared" si="6"/>
        <v/>
      </c>
      <c r="V11" s="92"/>
      <c r="W11" s="79"/>
      <c r="X11" s="79"/>
      <c r="Y11" s="80"/>
      <c r="Z11" s="26"/>
      <c r="AA11" s="26"/>
      <c r="AB11" s="26"/>
    </row>
    <row r="12" spans="1:28" ht="18" customHeight="1" x14ac:dyDescent="0.25">
      <c r="A12" s="27"/>
      <c r="B12" s="27"/>
      <c r="C12" s="28"/>
      <c r="D12" s="28"/>
      <c r="E12" s="28"/>
      <c r="F12" s="27"/>
      <c r="G12" s="147"/>
      <c r="H12" s="29" t="str">
        <f ca="1">IFERROR(__xludf.DUMMYFUNCTION("IF(F12="""","""",IFERROR(GOOGLEFINANCE(UPPER(F12),""price""),""""))"),"")</f>
        <v/>
      </c>
      <c r="I12" s="29"/>
      <c r="J12" s="29" t="str">
        <f t="shared" si="0"/>
        <v/>
      </c>
      <c r="K12" s="30"/>
      <c r="L12" s="29"/>
      <c r="M12" s="29"/>
      <c r="N12" s="31"/>
      <c r="O12" s="31"/>
      <c r="P12" s="32" t="str">
        <f t="shared" si="1"/>
        <v/>
      </c>
      <c r="Q12" s="30" t="str">
        <f t="shared" si="2"/>
        <v/>
      </c>
      <c r="R12" s="29" t="str">
        <f t="shared" si="3"/>
        <v/>
      </c>
      <c r="S12" s="33" t="str">
        <f t="shared" si="4"/>
        <v/>
      </c>
      <c r="T12" s="33" t="str">
        <f t="shared" si="5"/>
        <v/>
      </c>
      <c r="U12" s="33" t="str">
        <f t="shared" si="6"/>
        <v/>
      </c>
      <c r="V12" s="93"/>
      <c r="W12" s="79"/>
      <c r="X12" s="79"/>
      <c r="Y12" s="80"/>
      <c r="Z12" s="34"/>
      <c r="AA12" s="34"/>
      <c r="AB12" s="34"/>
    </row>
    <row r="13" spans="1:28" ht="18" customHeight="1" x14ac:dyDescent="0.25">
      <c r="A13" s="19"/>
      <c r="B13" s="19"/>
      <c r="C13" s="20"/>
      <c r="D13" s="20"/>
      <c r="E13" s="20"/>
      <c r="F13" s="19"/>
      <c r="G13" s="146"/>
      <c r="H13" s="21" t="str">
        <f ca="1">IFERROR(__xludf.DUMMYFUNCTION("IF(F13="""","""",IFERROR(GOOGLEFINANCE(UPPER(F13),""price""),""""))"),"")</f>
        <v/>
      </c>
      <c r="I13" s="21"/>
      <c r="J13" s="21" t="str">
        <f t="shared" si="0"/>
        <v/>
      </c>
      <c r="K13" s="22"/>
      <c r="L13" s="21"/>
      <c r="M13" s="21"/>
      <c r="N13" s="23"/>
      <c r="O13" s="23"/>
      <c r="P13" s="24" t="str">
        <f t="shared" si="1"/>
        <v/>
      </c>
      <c r="Q13" s="22" t="str">
        <f t="shared" si="2"/>
        <v/>
      </c>
      <c r="R13" s="21" t="str">
        <f t="shared" si="3"/>
        <v/>
      </c>
      <c r="S13" s="25" t="str">
        <f t="shared" si="4"/>
        <v/>
      </c>
      <c r="T13" s="25" t="str">
        <f t="shared" si="5"/>
        <v/>
      </c>
      <c r="U13" s="25" t="str">
        <f t="shared" si="6"/>
        <v/>
      </c>
      <c r="V13" s="92"/>
      <c r="W13" s="79"/>
      <c r="X13" s="79"/>
      <c r="Y13" s="80"/>
      <c r="Z13" s="26"/>
      <c r="AA13" s="26"/>
      <c r="AB13" s="26"/>
    </row>
    <row r="14" spans="1:28" ht="18" customHeight="1" x14ac:dyDescent="0.25">
      <c r="A14" s="27"/>
      <c r="B14" s="27"/>
      <c r="C14" s="28"/>
      <c r="D14" s="28"/>
      <c r="E14" s="28"/>
      <c r="F14" s="27"/>
      <c r="G14" s="147"/>
      <c r="H14" s="29" t="str">
        <f ca="1">IFERROR(__xludf.DUMMYFUNCTION("IF(F14="""","""",IFERROR(GOOGLEFINANCE(UPPER(F14),""price""),""""))"),"")</f>
        <v/>
      </c>
      <c r="I14" s="29"/>
      <c r="J14" s="29" t="str">
        <f t="shared" si="0"/>
        <v/>
      </c>
      <c r="K14" s="30"/>
      <c r="L14" s="29"/>
      <c r="M14" s="29"/>
      <c r="N14" s="31"/>
      <c r="O14" s="31"/>
      <c r="P14" s="32" t="str">
        <f t="shared" si="1"/>
        <v/>
      </c>
      <c r="Q14" s="30" t="str">
        <f t="shared" si="2"/>
        <v/>
      </c>
      <c r="R14" s="29" t="str">
        <f t="shared" si="3"/>
        <v/>
      </c>
      <c r="S14" s="33" t="str">
        <f t="shared" si="4"/>
        <v/>
      </c>
      <c r="T14" s="33" t="str">
        <f t="shared" si="5"/>
        <v/>
      </c>
      <c r="U14" s="33" t="str">
        <f t="shared" si="6"/>
        <v/>
      </c>
      <c r="V14" s="93"/>
      <c r="W14" s="79"/>
      <c r="X14" s="79"/>
      <c r="Y14" s="80"/>
      <c r="Z14" s="34"/>
      <c r="AA14" s="34"/>
      <c r="AB14" s="34"/>
    </row>
    <row r="15" spans="1:28" ht="18" customHeight="1" x14ac:dyDescent="0.25">
      <c r="A15" s="19"/>
      <c r="B15" s="19"/>
      <c r="C15" s="20"/>
      <c r="D15" s="20"/>
      <c r="E15" s="20"/>
      <c r="F15" s="19"/>
      <c r="G15" s="146"/>
      <c r="H15" s="21" t="str">
        <f ca="1">IFERROR(__xludf.DUMMYFUNCTION("IF(F15="""","""",IFERROR(GOOGLEFINANCE(UPPER(F15),""price""),""""))"),"")</f>
        <v/>
      </c>
      <c r="I15" s="21"/>
      <c r="J15" s="21" t="str">
        <f t="shared" si="0"/>
        <v/>
      </c>
      <c r="K15" s="22"/>
      <c r="L15" s="21"/>
      <c r="M15" s="21"/>
      <c r="N15" s="23"/>
      <c r="O15" s="23"/>
      <c r="P15" s="24" t="str">
        <f t="shared" si="1"/>
        <v/>
      </c>
      <c r="Q15" s="22" t="str">
        <f t="shared" si="2"/>
        <v/>
      </c>
      <c r="R15" s="21" t="str">
        <f t="shared" si="3"/>
        <v/>
      </c>
      <c r="S15" s="25" t="str">
        <f t="shared" si="4"/>
        <v/>
      </c>
      <c r="T15" s="25" t="str">
        <f t="shared" si="5"/>
        <v/>
      </c>
      <c r="U15" s="25" t="str">
        <f t="shared" si="6"/>
        <v/>
      </c>
      <c r="V15" s="92"/>
      <c r="W15" s="79"/>
      <c r="X15" s="79"/>
      <c r="Y15" s="80"/>
      <c r="Z15" s="26"/>
      <c r="AA15" s="26"/>
      <c r="AB15" s="26"/>
    </row>
    <row r="16" spans="1:28" ht="18" customHeight="1" x14ac:dyDescent="0.25">
      <c r="A16" s="27"/>
      <c r="B16" s="27"/>
      <c r="C16" s="28"/>
      <c r="D16" s="28"/>
      <c r="E16" s="28"/>
      <c r="F16" s="27"/>
      <c r="G16" s="147"/>
      <c r="H16" s="29" t="str">
        <f ca="1">IFERROR(__xludf.DUMMYFUNCTION("IF(F16="""","""",IFERROR(GOOGLEFINANCE(UPPER(F16),""price""),""""))"),"")</f>
        <v/>
      </c>
      <c r="I16" s="29"/>
      <c r="J16" s="29" t="str">
        <f t="shared" si="0"/>
        <v/>
      </c>
      <c r="K16" s="30"/>
      <c r="L16" s="29"/>
      <c r="M16" s="29"/>
      <c r="N16" s="31"/>
      <c r="O16" s="31"/>
      <c r="P16" s="32" t="str">
        <f t="shared" si="1"/>
        <v/>
      </c>
      <c r="Q16" s="30" t="str">
        <f t="shared" si="2"/>
        <v/>
      </c>
      <c r="R16" s="29" t="str">
        <f t="shared" si="3"/>
        <v/>
      </c>
      <c r="S16" s="33" t="str">
        <f t="shared" si="4"/>
        <v/>
      </c>
      <c r="T16" s="33" t="str">
        <f t="shared" si="5"/>
        <v/>
      </c>
      <c r="U16" s="33" t="str">
        <f t="shared" si="6"/>
        <v/>
      </c>
      <c r="V16" s="93"/>
      <c r="W16" s="79"/>
      <c r="X16" s="79"/>
      <c r="Y16" s="80"/>
      <c r="Z16" s="34"/>
      <c r="AA16" s="34"/>
      <c r="AB16" s="34"/>
    </row>
    <row r="17" spans="1:28" ht="18" customHeight="1" x14ac:dyDescent="0.25">
      <c r="A17" s="19"/>
      <c r="B17" s="19"/>
      <c r="C17" s="20"/>
      <c r="D17" s="20"/>
      <c r="E17" s="20"/>
      <c r="F17" s="19"/>
      <c r="G17" s="146"/>
      <c r="H17" s="21" t="str">
        <f ca="1">IFERROR(__xludf.DUMMYFUNCTION("IF(F17="""","""",IFERROR(GOOGLEFINANCE(UPPER(F17),""price""),""""))"),"")</f>
        <v/>
      </c>
      <c r="I17" s="21"/>
      <c r="J17" s="21" t="str">
        <f t="shared" si="0"/>
        <v/>
      </c>
      <c r="K17" s="22"/>
      <c r="L17" s="21"/>
      <c r="M17" s="21"/>
      <c r="N17" s="23"/>
      <c r="O17" s="23"/>
      <c r="P17" s="24" t="str">
        <f t="shared" si="1"/>
        <v/>
      </c>
      <c r="Q17" s="22" t="str">
        <f t="shared" si="2"/>
        <v/>
      </c>
      <c r="R17" s="21" t="str">
        <f t="shared" si="3"/>
        <v/>
      </c>
      <c r="S17" s="25" t="str">
        <f t="shared" si="4"/>
        <v/>
      </c>
      <c r="T17" s="25" t="str">
        <f t="shared" si="5"/>
        <v/>
      </c>
      <c r="U17" s="25" t="str">
        <f t="shared" si="6"/>
        <v/>
      </c>
      <c r="V17" s="92"/>
      <c r="W17" s="79"/>
      <c r="X17" s="79"/>
      <c r="Y17" s="80"/>
      <c r="Z17" s="26"/>
      <c r="AA17" s="26"/>
      <c r="AB17" s="26"/>
    </row>
    <row r="18" spans="1:28" ht="18" customHeight="1" x14ac:dyDescent="0.25">
      <c r="A18" s="27"/>
      <c r="B18" s="27"/>
      <c r="C18" s="28"/>
      <c r="D18" s="28"/>
      <c r="E18" s="28"/>
      <c r="F18" s="27"/>
      <c r="G18" s="147"/>
      <c r="H18" s="29" t="str">
        <f ca="1">IFERROR(__xludf.DUMMYFUNCTION("IF(F18="""","""",IFERROR(GOOGLEFINANCE(UPPER(F18),""price""),""""))"),"")</f>
        <v/>
      </c>
      <c r="I18" s="29"/>
      <c r="J18" s="29" t="str">
        <f t="shared" si="0"/>
        <v/>
      </c>
      <c r="K18" s="30"/>
      <c r="L18" s="29"/>
      <c r="M18" s="29"/>
      <c r="N18" s="31"/>
      <c r="O18" s="31"/>
      <c r="P18" s="32" t="str">
        <f t="shared" si="1"/>
        <v/>
      </c>
      <c r="Q18" s="30" t="str">
        <f t="shared" si="2"/>
        <v/>
      </c>
      <c r="R18" s="29" t="str">
        <f t="shared" si="3"/>
        <v/>
      </c>
      <c r="S18" s="33" t="str">
        <f t="shared" si="4"/>
        <v/>
      </c>
      <c r="T18" s="33" t="str">
        <f t="shared" si="5"/>
        <v/>
      </c>
      <c r="U18" s="33" t="str">
        <f t="shared" si="6"/>
        <v/>
      </c>
      <c r="V18" s="93"/>
      <c r="W18" s="79"/>
      <c r="X18" s="79"/>
      <c r="Y18" s="80"/>
      <c r="Z18" s="34"/>
      <c r="AA18" s="34"/>
      <c r="AB18" s="34"/>
    </row>
    <row r="19" spans="1:28" ht="18" customHeight="1" x14ac:dyDescent="0.25">
      <c r="A19" s="19"/>
      <c r="B19" s="19"/>
      <c r="C19" s="20"/>
      <c r="D19" s="20"/>
      <c r="E19" s="20"/>
      <c r="F19" s="19"/>
      <c r="G19" s="146"/>
      <c r="H19" s="21" t="str">
        <f ca="1">IFERROR(__xludf.DUMMYFUNCTION("IF(F19="""","""",IFERROR(GOOGLEFINANCE(UPPER(F19),""price""),""""))"),"")</f>
        <v/>
      </c>
      <c r="I19" s="21"/>
      <c r="J19" s="21" t="str">
        <f t="shared" si="0"/>
        <v/>
      </c>
      <c r="K19" s="22"/>
      <c r="L19" s="21"/>
      <c r="M19" s="21"/>
      <c r="N19" s="23"/>
      <c r="O19" s="23"/>
      <c r="P19" s="24" t="str">
        <f t="shared" si="1"/>
        <v/>
      </c>
      <c r="Q19" s="22" t="str">
        <f t="shared" si="2"/>
        <v/>
      </c>
      <c r="R19" s="21" t="str">
        <f t="shared" si="3"/>
        <v/>
      </c>
      <c r="S19" s="25" t="str">
        <f t="shared" si="4"/>
        <v/>
      </c>
      <c r="T19" s="25" t="str">
        <f t="shared" si="5"/>
        <v/>
      </c>
      <c r="U19" s="25" t="str">
        <f t="shared" si="6"/>
        <v/>
      </c>
      <c r="V19" s="92"/>
      <c r="W19" s="79"/>
      <c r="X19" s="79"/>
      <c r="Y19" s="80"/>
      <c r="Z19" s="26"/>
      <c r="AA19" s="26"/>
      <c r="AB19" s="26"/>
    </row>
    <row r="20" spans="1:28" ht="18" customHeight="1" x14ac:dyDescent="0.25">
      <c r="A20" s="27"/>
      <c r="B20" s="27"/>
      <c r="C20" s="28"/>
      <c r="D20" s="28"/>
      <c r="E20" s="28"/>
      <c r="F20" s="27"/>
      <c r="G20" s="147"/>
      <c r="H20" s="29" t="str">
        <f ca="1">IFERROR(__xludf.DUMMYFUNCTION("IF(F20="""","""",IFERROR(GOOGLEFINANCE(UPPER(F20),""price""),""""))"),"")</f>
        <v/>
      </c>
      <c r="I20" s="29"/>
      <c r="J20" s="29" t="str">
        <f t="shared" si="0"/>
        <v/>
      </c>
      <c r="K20" s="30"/>
      <c r="L20" s="29"/>
      <c r="M20" s="29"/>
      <c r="N20" s="31"/>
      <c r="O20" s="31"/>
      <c r="P20" s="32" t="str">
        <f t="shared" si="1"/>
        <v/>
      </c>
      <c r="Q20" s="30" t="str">
        <f t="shared" si="2"/>
        <v/>
      </c>
      <c r="R20" s="29" t="str">
        <f t="shared" si="3"/>
        <v/>
      </c>
      <c r="S20" s="33" t="str">
        <f t="shared" si="4"/>
        <v/>
      </c>
      <c r="T20" s="33" t="str">
        <f t="shared" si="5"/>
        <v/>
      </c>
      <c r="U20" s="33" t="str">
        <f t="shared" si="6"/>
        <v/>
      </c>
      <c r="V20" s="93"/>
      <c r="W20" s="79"/>
      <c r="X20" s="79"/>
      <c r="Y20" s="80"/>
      <c r="Z20" s="34"/>
      <c r="AA20" s="34"/>
      <c r="AB20" s="34"/>
    </row>
    <row r="21" spans="1:28" ht="18" customHeight="1" x14ac:dyDescent="0.25">
      <c r="A21" s="19"/>
      <c r="B21" s="19"/>
      <c r="C21" s="20"/>
      <c r="D21" s="20"/>
      <c r="E21" s="20"/>
      <c r="F21" s="19"/>
      <c r="G21" s="146"/>
      <c r="H21" s="21" t="str">
        <f ca="1">IFERROR(__xludf.DUMMYFUNCTION("IF(F21="""","""",IFERROR(GOOGLEFINANCE(UPPER(F21),""price""),""""))"),"")</f>
        <v/>
      </c>
      <c r="I21" s="21"/>
      <c r="J21" s="21" t="str">
        <f t="shared" si="0"/>
        <v/>
      </c>
      <c r="K21" s="22"/>
      <c r="L21" s="21"/>
      <c r="M21" s="21"/>
      <c r="N21" s="23"/>
      <c r="O21" s="23"/>
      <c r="P21" s="24" t="str">
        <f t="shared" si="1"/>
        <v/>
      </c>
      <c r="Q21" s="22" t="str">
        <f t="shared" si="2"/>
        <v/>
      </c>
      <c r="R21" s="21" t="str">
        <f t="shared" si="3"/>
        <v/>
      </c>
      <c r="S21" s="25" t="str">
        <f t="shared" si="4"/>
        <v/>
      </c>
      <c r="T21" s="25" t="str">
        <f t="shared" si="5"/>
        <v/>
      </c>
      <c r="U21" s="25" t="str">
        <f t="shared" si="6"/>
        <v/>
      </c>
      <c r="V21" s="92"/>
      <c r="W21" s="79"/>
      <c r="X21" s="79"/>
      <c r="Y21" s="80"/>
      <c r="Z21" s="26"/>
      <c r="AA21" s="26"/>
      <c r="AB21" s="26"/>
    </row>
    <row r="22" spans="1:28" ht="18" customHeight="1" x14ac:dyDescent="0.25">
      <c r="A22" s="27"/>
      <c r="B22" s="27"/>
      <c r="C22" s="28"/>
      <c r="D22" s="28"/>
      <c r="E22" s="28"/>
      <c r="F22" s="27"/>
      <c r="G22" s="147"/>
      <c r="H22" s="29" t="str">
        <f ca="1">IFERROR(__xludf.DUMMYFUNCTION("IF(F22="""","""",IFERROR(GOOGLEFINANCE(UPPER(F22),""price""),""""))"),"")</f>
        <v/>
      </c>
      <c r="I22" s="29"/>
      <c r="J22" s="29" t="str">
        <f t="shared" si="0"/>
        <v/>
      </c>
      <c r="K22" s="30"/>
      <c r="L22" s="29"/>
      <c r="M22" s="29"/>
      <c r="N22" s="31"/>
      <c r="O22" s="31"/>
      <c r="P22" s="32" t="str">
        <f t="shared" si="1"/>
        <v/>
      </c>
      <c r="Q22" s="30" t="str">
        <f t="shared" si="2"/>
        <v/>
      </c>
      <c r="R22" s="29" t="str">
        <f t="shared" si="3"/>
        <v/>
      </c>
      <c r="S22" s="33" t="str">
        <f t="shared" si="4"/>
        <v/>
      </c>
      <c r="T22" s="33" t="str">
        <f t="shared" si="5"/>
        <v/>
      </c>
      <c r="U22" s="33" t="str">
        <f t="shared" si="6"/>
        <v/>
      </c>
      <c r="V22" s="93"/>
      <c r="W22" s="79"/>
      <c r="X22" s="79"/>
      <c r="Y22" s="80"/>
      <c r="Z22" s="34"/>
      <c r="AA22" s="34"/>
      <c r="AB22" s="34"/>
    </row>
    <row r="23" spans="1:28" ht="18" customHeight="1" x14ac:dyDescent="0.25">
      <c r="A23" s="19"/>
      <c r="B23" s="19"/>
      <c r="C23" s="20"/>
      <c r="D23" s="20"/>
      <c r="E23" s="20"/>
      <c r="F23" s="19"/>
      <c r="G23" s="146"/>
      <c r="H23" s="21" t="str">
        <f ca="1">IFERROR(__xludf.DUMMYFUNCTION("IF(F23="""","""",IFERROR(GOOGLEFINANCE(UPPER(F23),""price""),""""))"),"")</f>
        <v/>
      </c>
      <c r="I23" s="21"/>
      <c r="J23" s="21" t="str">
        <f t="shared" si="0"/>
        <v/>
      </c>
      <c r="K23" s="22"/>
      <c r="L23" s="21"/>
      <c r="M23" s="21"/>
      <c r="N23" s="23"/>
      <c r="O23" s="23"/>
      <c r="P23" s="24" t="str">
        <f t="shared" si="1"/>
        <v/>
      </c>
      <c r="Q23" s="22" t="str">
        <f t="shared" si="2"/>
        <v/>
      </c>
      <c r="R23" s="21" t="str">
        <f t="shared" si="3"/>
        <v/>
      </c>
      <c r="S23" s="25" t="str">
        <f t="shared" si="4"/>
        <v/>
      </c>
      <c r="T23" s="25" t="str">
        <f t="shared" si="5"/>
        <v/>
      </c>
      <c r="U23" s="25" t="str">
        <f t="shared" si="6"/>
        <v/>
      </c>
      <c r="V23" s="92"/>
      <c r="W23" s="79"/>
      <c r="X23" s="79"/>
      <c r="Y23" s="80"/>
      <c r="Z23" s="26"/>
      <c r="AA23" s="26"/>
      <c r="AB23" s="26"/>
    </row>
    <row r="24" spans="1:28" ht="18" customHeight="1" x14ac:dyDescent="0.25">
      <c r="A24" s="27"/>
      <c r="B24" s="27"/>
      <c r="C24" s="28"/>
      <c r="D24" s="28"/>
      <c r="E24" s="28"/>
      <c r="F24" s="27"/>
      <c r="G24" s="147"/>
      <c r="H24" s="29" t="str">
        <f ca="1">IFERROR(__xludf.DUMMYFUNCTION("IF(F24="""","""",IFERROR(GOOGLEFINANCE(UPPER(F24),""price""),""""))"),"")</f>
        <v/>
      </c>
      <c r="I24" s="29"/>
      <c r="J24" s="29" t="str">
        <f t="shared" si="0"/>
        <v/>
      </c>
      <c r="K24" s="30"/>
      <c r="L24" s="29"/>
      <c r="M24" s="29"/>
      <c r="N24" s="31"/>
      <c r="O24" s="31"/>
      <c r="P24" s="32" t="str">
        <f t="shared" si="1"/>
        <v/>
      </c>
      <c r="Q24" s="30" t="str">
        <f t="shared" si="2"/>
        <v/>
      </c>
      <c r="R24" s="29" t="str">
        <f t="shared" si="3"/>
        <v/>
      </c>
      <c r="S24" s="33" t="str">
        <f t="shared" si="4"/>
        <v/>
      </c>
      <c r="T24" s="33" t="str">
        <f t="shared" si="5"/>
        <v/>
      </c>
      <c r="U24" s="33" t="str">
        <f t="shared" si="6"/>
        <v/>
      </c>
      <c r="V24" s="93"/>
      <c r="W24" s="79"/>
      <c r="X24" s="79"/>
      <c r="Y24" s="80"/>
      <c r="Z24" s="34"/>
      <c r="AA24" s="34"/>
      <c r="AB24" s="34"/>
    </row>
    <row r="25" spans="1:28" ht="18" customHeight="1" x14ac:dyDescent="0.25">
      <c r="A25" s="19"/>
      <c r="B25" s="19"/>
      <c r="C25" s="20"/>
      <c r="D25" s="20"/>
      <c r="E25" s="20"/>
      <c r="F25" s="19"/>
      <c r="G25" s="146"/>
      <c r="H25" s="21" t="str">
        <f ca="1">IFERROR(__xludf.DUMMYFUNCTION("IF(F25="""","""",IFERROR(GOOGLEFINANCE(UPPER(F25),""price""),""""))"),"")</f>
        <v/>
      </c>
      <c r="I25" s="21"/>
      <c r="J25" s="21" t="str">
        <f t="shared" si="0"/>
        <v/>
      </c>
      <c r="K25" s="22"/>
      <c r="L25" s="21"/>
      <c r="M25" s="21"/>
      <c r="N25" s="23"/>
      <c r="O25" s="23"/>
      <c r="P25" s="24" t="str">
        <f t="shared" si="1"/>
        <v/>
      </c>
      <c r="Q25" s="22" t="str">
        <f t="shared" si="2"/>
        <v/>
      </c>
      <c r="R25" s="21" t="str">
        <f t="shared" si="3"/>
        <v/>
      </c>
      <c r="S25" s="25" t="str">
        <f t="shared" si="4"/>
        <v/>
      </c>
      <c r="T25" s="25" t="str">
        <f t="shared" si="5"/>
        <v/>
      </c>
      <c r="U25" s="25" t="str">
        <f t="shared" si="6"/>
        <v/>
      </c>
      <c r="V25" s="92"/>
      <c r="W25" s="79"/>
      <c r="X25" s="79"/>
      <c r="Y25" s="80"/>
      <c r="Z25" s="26"/>
      <c r="AA25" s="26"/>
      <c r="AB25" s="26"/>
    </row>
    <row r="26" spans="1:28" ht="18" customHeight="1" x14ac:dyDescent="0.25">
      <c r="A26" s="27"/>
      <c r="B26" s="27"/>
      <c r="C26" s="28"/>
      <c r="D26" s="28"/>
      <c r="E26" s="28"/>
      <c r="F26" s="27"/>
      <c r="G26" s="147"/>
      <c r="H26" s="29" t="str">
        <f ca="1">IFERROR(__xludf.DUMMYFUNCTION("IF(F26="""","""",IFERROR(GOOGLEFINANCE(UPPER(F26),""price""),""""))"),"")</f>
        <v/>
      </c>
      <c r="I26" s="29"/>
      <c r="J26" s="29" t="str">
        <f t="shared" si="0"/>
        <v/>
      </c>
      <c r="K26" s="30"/>
      <c r="L26" s="29"/>
      <c r="M26" s="29"/>
      <c r="N26" s="31"/>
      <c r="O26" s="31"/>
      <c r="P26" s="32" t="str">
        <f t="shared" si="1"/>
        <v/>
      </c>
      <c r="Q26" s="30" t="str">
        <f t="shared" si="2"/>
        <v/>
      </c>
      <c r="R26" s="29" t="str">
        <f t="shared" si="3"/>
        <v/>
      </c>
      <c r="S26" s="33" t="str">
        <f t="shared" si="4"/>
        <v/>
      </c>
      <c r="T26" s="33" t="str">
        <f t="shared" si="5"/>
        <v/>
      </c>
      <c r="U26" s="33" t="str">
        <f t="shared" si="6"/>
        <v/>
      </c>
      <c r="V26" s="93"/>
      <c r="W26" s="79"/>
      <c r="X26" s="79"/>
      <c r="Y26" s="80"/>
      <c r="Z26" s="34"/>
      <c r="AA26" s="34"/>
      <c r="AB26" s="34"/>
    </row>
    <row r="27" spans="1:28" ht="18" customHeight="1" x14ac:dyDescent="0.25">
      <c r="A27" s="19"/>
      <c r="B27" s="19"/>
      <c r="C27" s="20"/>
      <c r="D27" s="20"/>
      <c r="E27" s="20"/>
      <c r="F27" s="19"/>
      <c r="G27" s="146"/>
      <c r="H27" s="21" t="str">
        <f ca="1">IFERROR(__xludf.DUMMYFUNCTION("IF(F27="""","""",IFERROR(GOOGLEFINANCE(UPPER(F27),""price""),""""))"),"")</f>
        <v/>
      </c>
      <c r="I27" s="21"/>
      <c r="J27" s="21" t="str">
        <f t="shared" si="0"/>
        <v/>
      </c>
      <c r="K27" s="22"/>
      <c r="L27" s="21"/>
      <c r="M27" s="21"/>
      <c r="N27" s="23"/>
      <c r="O27" s="23"/>
      <c r="P27" s="24" t="str">
        <f t="shared" si="1"/>
        <v/>
      </c>
      <c r="Q27" s="22" t="str">
        <f t="shared" si="2"/>
        <v/>
      </c>
      <c r="R27" s="21" t="str">
        <f t="shared" si="3"/>
        <v/>
      </c>
      <c r="S27" s="25" t="str">
        <f t="shared" si="4"/>
        <v/>
      </c>
      <c r="T27" s="25" t="str">
        <f t="shared" si="5"/>
        <v/>
      </c>
      <c r="U27" s="25" t="str">
        <f t="shared" si="6"/>
        <v/>
      </c>
      <c r="V27" s="92"/>
      <c r="W27" s="79"/>
      <c r="X27" s="79"/>
      <c r="Y27" s="80"/>
      <c r="Z27" s="26"/>
      <c r="AA27" s="26"/>
      <c r="AB27" s="26"/>
    </row>
    <row r="28" spans="1:28" ht="18" customHeight="1" x14ac:dyDescent="0.25">
      <c r="A28" s="27"/>
      <c r="B28" s="27"/>
      <c r="C28" s="28"/>
      <c r="D28" s="28"/>
      <c r="E28" s="28"/>
      <c r="F28" s="27"/>
      <c r="G28" s="147"/>
      <c r="H28" s="29" t="str">
        <f ca="1">IFERROR(__xludf.DUMMYFUNCTION("IF(F28="""","""",IFERROR(GOOGLEFINANCE(UPPER(F28),""price""),""""))"),"")</f>
        <v/>
      </c>
      <c r="I28" s="29"/>
      <c r="J28" s="29" t="str">
        <f t="shared" si="0"/>
        <v/>
      </c>
      <c r="K28" s="30"/>
      <c r="L28" s="29"/>
      <c r="M28" s="29"/>
      <c r="N28" s="31"/>
      <c r="O28" s="31"/>
      <c r="P28" s="32" t="str">
        <f t="shared" si="1"/>
        <v/>
      </c>
      <c r="Q28" s="30" t="str">
        <f t="shared" si="2"/>
        <v/>
      </c>
      <c r="R28" s="29" t="str">
        <f t="shared" si="3"/>
        <v/>
      </c>
      <c r="S28" s="33" t="str">
        <f t="shared" si="4"/>
        <v/>
      </c>
      <c r="T28" s="33" t="str">
        <f t="shared" si="5"/>
        <v/>
      </c>
      <c r="U28" s="33" t="str">
        <f t="shared" si="6"/>
        <v/>
      </c>
      <c r="V28" s="93"/>
      <c r="W28" s="79"/>
      <c r="X28" s="79"/>
      <c r="Y28" s="80"/>
      <c r="Z28" s="34"/>
      <c r="AA28" s="34"/>
      <c r="AB28" s="34"/>
    </row>
    <row r="29" spans="1:28" ht="18" customHeight="1" x14ac:dyDescent="0.25">
      <c r="A29" s="19"/>
      <c r="B29" s="19"/>
      <c r="C29" s="20"/>
      <c r="D29" s="20"/>
      <c r="E29" s="20"/>
      <c r="F29" s="19"/>
      <c r="G29" s="146"/>
      <c r="H29" s="21" t="str">
        <f ca="1">IFERROR(__xludf.DUMMYFUNCTION("IF(F29="""","""",IFERROR(GOOGLEFINANCE(UPPER(F29),""price""),""""))"),"")</f>
        <v/>
      </c>
      <c r="I29" s="21"/>
      <c r="J29" s="21" t="str">
        <f t="shared" si="0"/>
        <v/>
      </c>
      <c r="K29" s="22"/>
      <c r="L29" s="21"/>
      <c r="M29" s="21"/>
      <c r="N29" s="23"/>
      <c r="O29" s="23"/>
      <c r="P29" s="24" t="str">
        <f t="shared" si="1"/>
        <v/>
      </c>
      <c r="Q29" s="22" t="str">
        <f t="shared" si="2"/>
        <v/>
      </c>
      <c r="R29" s="21" t="str">
        <f t="shared" si="3"/>
        <v/>
      </c>
      <c r="S29" s="25" t="str">
        <f t="shared" si="4"/>
        <v/>
      </c>
      <c r="T29" s="25" t="str">
        <f t="shared" si="5"/>
        <v/>
      </c>
      <c r="U29" s="25" t="str">
        <f t="shared" si="6"/>
        <v/>
      </c>
      <c r="V29" s="92"/>
      <c r="W29" s="79"/>
      <c r="X29" s="79"/>
      <c r="Y29" s="80"/>
      <c r="Z29" s="26"/>
      <c r="AA29" s="26"/>
      <c r="AB29" s="26"/>
    </row>
    <row r="30" spans="1:28" ht="18" customHeight="1" x14ac:dyDescent="0.25">
      <c r="A30" s="27"/>
      <c r="B30" s="27"/>
      <c r="C30" s="28"/>
      <c r="D30" s="28"/>
      <c r="E30" s="28"/>
      <c r="F30" s="27"/>
      <c r="G30" s="147"/>
      <c r="H30" s="29" t="str">
        <f ca="1">IFERROR(__xludf.DUMMYFUNCTION("IF(F30="""","""",IFERROR(GOOGLEFINANCE(UPPER(F30),""price""),""""))"),"")</f>
        <v/>
      </c>
      <c r="I30" s="29"/>
      <c r="J30" s="29" t="str">
        <f t="shared" si="0"/>
        <v/>
      </c>
      <c r="K30" s="30"/>
      <c r="L30" s="29"/>
      <c r="M30" s="29"/>
      <c r="N30" s="31"/>
      <c r="O30" s="31"/>
      <c r="P30" s="32" t="str">
        <f t="shared" si="1"/>
        <v/>
      </c>
      <c r="Q30" s="30" t="str">
        <f t="shared" si="2"/>
        <v/>
      </c>
      <c r="R30" s="29" t="str">
        <f t="shared" si="3"/>
        <v/>
      </c>
      <c r="S30" s="33" t="str">
        <f t="shared" si="4"/>
        <v/>
      </c>
      <c r="T30" s="33" t="str">
        <f t="shared" si="5"/>
        <v/>
      </c>
      <c r="U30" s="33" t="str">
        <f t="shared" si="6"/>
        <v/>
      </c>
      <c r="V30" s="93"/>
      <c r="W30" s="79"/>
      <c r="X30" s="79"/>
      <c r="Y30" s="80"/>
      <c r="Z30" s="34"/>
      <c r="AA30" s="34"/>
      <c r="AB30" s="34"/>
    </row>
    <row r="31" spans="1:28" ht="18" customHeight="1" x14ac:dyDescent="0.25">
      <c r="A31" s="19"/>
      <c r="B31" s="19"/>
      <c r="C31" s="20"/>
      <c r="D31" s="20"/>
      <c r="E31" s="20"/>
      <c r="F31" s="19"/>
      <c r="G31" s="146"/>
      <c r="H31" s="21" t="str">
        <f ca="1">IFERROR(__xludf.DUMMYFUNCTION("IF(F31="""","""",IFERROR(GOOGLEFINANCE(UPPER(F31),""price""),""""))"),"")</f>
        <v/>
      </c>
      <c r="I31" s="21"/>
      <c r="J31" s="21" t="str">
        <f t="shared" si="0"/>
        <v/>
      </c>
      <c r="K31" s="22"/>
      <c r="L31" s="21"/>
      <c r="M31" s="21"/>
      <c r="N31" s="23"/>
      <c r="O31" s="23"/>
      <c r="P31" s="24" t="str">
        <f t="shared" si="1"/>
        <v/>
      </c>
      <c r="Q31" s="22" t="str">
        <f t="shared" si="2"/>
        <v/>
      </c>
      <c r="R31" s="21" t="str">
        <f t="shared" si="3"/>
        <v/>
      </c>
      <c r="S31" s="25" t="str">
        <f t="shared" si="4"/>
        <v/>
      </c>
      <c r="T31" s="25" t="str">
        <f t="shared" si="5"/>
        <v/>
      </c>
      <c r="U31" s="25" t="str">
        <f t="shared" si="6"/>
        <v/>
      </c>
      <c r="V31" s="92"/>
      <c r="W31" s="79"/>
      <c r="X31" s="79"/>
      <c r="Y31" s="80"/>
      <c r="Z31" s="26"/>
      <c r="AA31" s="26"/>
      <c r="AB31" s="26"/>
    </row>
    <row r="32" spans="1:28" ht="18" customHeight="1" x14ac:dyDescent="0.25">
      <c r="A32" s="27"/>
      <c r="B32" s="27"/>
      <c r="C32" s="28"/>
      <c r="D32" s="28"/>
      <c r="E32" s="28"/>
      <c r="F32" s="27"/>
      <c r="G32" s="147"/>
      <c r="H32" s="29" t="str">
        <f ca="1">IFERROR(__xludf.DUMMYFUNCTION("IF(F32="""","""",IFERROR(GOOGLEFINANCE(UPPER(F32),""price""),""""))"),"")</f>
        <v/>
      </c>
      <c r="I32" s="29"/>
      <c r="J32" s="29" t="str">
        <f t="shared" si="0"/>
        <v/>
      </c>
      <c r="K32" s="30"/>
      <c r="L32" s="29"/>
      <c r="M32" s="29"/>
      <c r="N32" s="31"/>
      <c r="O32" s="31"/>
      <c r="P32" s="32" t="str">
        <f t="shared" si="1"/>
        <v/>
      </c>
      <c r="Q32" s="30" t="str">
        <f t="shared" si="2"/>
        <v/>
      </c>
      <c r="R32" s="29" t="str">
        <f t="shared" si="3"/>
        <v/>
      </c>
      <c r="S32" s="33" t="str">
        <f t="shared" si="4"/>
        <v/>
      </c>
      <c r="T32" s="33" t="str">
        <f t="shared" si="5"/>
        <v/>
      </c>
      <c r="U32" s="33" t="str">
        <f t="shared" si="6"/>
        <v/>
      </c>
      <c r="V32" s="93"/>
      <c r="W32" s="79"/>
      <c r="X32" s="79"/>
      <c r="Y32" s="80"/>
      <c r="Z32" s="34"/>
      <c r="AA32" s="34"/>
      <c r="AB32" s="34"/>
    </row>
    <row r="33" spans="1:28" ht="18" customHeight="1" x14ac:dyDescent="0.25">
      <c r="A33" s="19"/>
      <c r="B33" s="19"/>
      <c r="C33" s="20"/>
      <c r="D33" s="20"/>
      <c r="E33" s="20"/>
      <c r="F33" s="19"/>
      <c r="G33" s="146"/>
      <c r="H33" s="21" t="str">
        <f ca="1">IFERROR(__xludf.DUMMYFUNCTION("IF(F33="""","""",IFERROR(GOOGLEFINANCE(UPPER(F33),""price""),""""))"),"")</f>
        <v/>
      </c>
      <c r="I33" s="21"/>
      <c r="J33" s="21" t="str">
        <f t="shared" si="0"/>
        <v/>
      </c>
      <c r="K33" s="22"/>
      <c r="L33" s="21"/>
      <c r="M33" s="21"/>
      <c r="N33" s="23"/>
      <c r="O33" s="23"/>
      <c r="P33" s="24" t="str">
        <f t="shared" si="1"/>
        <v/>
      </c>
      <c r="Q33" s="22" t="str">
        <f t="shared" si="2"/>
        <v/>
      </c>
      <c r="R33" s="21" t="str">
        <f t="shared" si="3"/>
        <v/>
      </c>
      <c r="S33" s="25" t="str">
        <f t="shared" si="4"/>
        <v/>
      </c>
      <c r="T33" s="25" t="str">
        <f t="shared" si="5"/>
        <v/>
      </c>
      <c r="U33" s="25" t="str">
        <f t="shared" si="6"/>
        <v/>
      </c>
      <c r="V33" s="92"/>
      <c r="W33" s="79"/>
      <c r="X33" s="79"/>
      <c r="Y33" s="80"/>
      <c r="Z33" s="26"/>
      <c r="AA33" s="26"/>
      <c r="AB33" s="26"/>
    </row>
    <row r="34" spans="1:28" ht="18" customHeight="1" x14ac:dyDescent="0.25">
      <c r="A34" s="27"/>
      <c r="B34" s="27"/>
      <c r="C34" s="28"/>
      <c r="D34" s="28"/>
      <c r="E34" s="28"/>
      <c r="F34" s="27"/>
      <c r="G34" s="147"/>
      <c r="H34" s="29" t="str">
        <f ca="1">IFERROR(__xludf.DUMMYFUNCTION("IF(F34="""","""",IFERROR(GOOGLEFINANCE(UPPER(F34),""price""),""""))"),"")</f>
        <v/>
      </c>
      <c r="I34" s="29"/>
      <c r="J34" s="29" t="str">
        <f t="shared" si="0"/>
        <v/>
      </c>
      <c r="K34" s="30"/>
      <c r="L34" s="29"/>
      <c r="M34" s="29"/>
      <c r="N34" s="31"/>
      <c r="O34" s="31"/>
      <c r="P34" s="32" t="str">
        <f t="shared" si="1"/>
        <v/>
      </c>
      <c r="Q34" s="30" t="str">
        <f t="shared" si="2"/>
        <v/>
      </c>
      <c r="R34" s="29" t="str">
        <f t="shared" si="3"/>
        <v/>
      </c>
      <c r="S34" s="33" t="str">
        <f t="shared" si="4"/>
        <v/>
      </c>
      <c r="T34" s="33" t="str">
        <f t="shared" si="5"/>
        <v/>
      </c>
      <c r="U34" s="33" t="str">
        <f t="shared" si="6"/>
        <v/>
      </c>
      <c r="V34" s="93"/>
      <c r="W34" s="79"/>
      <c r="X34" s="79"/>
      <c r="Y34" s="80"/>
      <c r="Z34" s="34"/>
      <c r="AA34" s="34"/>
      <c r="AB34" s="34"/>
    </row>
    <row r="35" spans="1:28" ht="18" customHeight="1" x14ac:dyDescent="0.25">
      <c r="A35" s="19"/>
      <c r="B35" s="19"/>
      <c r="C35" s="20"/>
      <c r="D35" s="20"/>
      <c r="E35" s="20"/>
      <c r="F35" s="19"/>
      <c r="G35" s="146"/>
      <c r="H35" s="21" t="str">
        <f ca="1">IFERROR(__xludf.DUMMYFUNCTION("IF(F35="""","""",IFERROR(GOOGLEFINANCE(UPPER(F35),""price""),""""))"),"")</f>
        <v/>
      </c>
      <c r="I35" s="21"/>
      <c r="J35" s="21" t="str">
        <f t="shared" si="0"/>
        <v/>
      </c>
      <c r="K35" s="22"/>
      <c r="L35" s="21"/>
      <c r="M35" s="21"/>
      <c r="N35" s="23"/>
      <c r="O35" s="23"/>
      <c r="P35" s="24" t="str">
        <f t="shared" si="1"/>
        <v/>
      </c>
      <c r="Q35" s="22" t="str">
        <f t="shared" si="2"/>
        <v/>
      </c>
      <c r="R35" s="21" t="str">
        <f t="shared" si="3"/>
        <v/>
      </c>
      <c r="S35" s="25" t="str">
        <f t="shared" si="4"/>
        <v/>
      </c>
      <c r="T35" s="25" t="str">
        <f t="shared" si="5"/>
        <v/>
      </c>
      <c r="U35" s="25" t="str">
        <f t="shared" si="6"/>
        <v/>
      </c>
      <c r="V35" s="92"/>
      <c r="W35" s="79"/>
      <c r="X35" s="79"/>
      <c r="Y35" s="80"/>
      <c r="Z35" s="26"/>
      <c r="AA35" s="26"/>
      <c r="AB35" s="26"/>
    </row>
    <row r="36" spans="1:28" ht="18" customHeight="1" x14ac:dyDescent="0.25">
      <c r="A36" s="27"/>
      <c r="B36" s="27"/>
      <c r="C36" s="28"/>
      <c r="D36" s="28"/>
      <c r="E36" s="28"/>
      <c r="F36" s="27"/>
      <c r="G36" s="147"/>
      <c r="H36" s="29" t="str">
        <f ca="1">IFERROR(__xludf.DUMMYFUNCTION("IF(F36="""","""",IFERROR(GOOGLEFINANCE(UPPER(F36),""price""),""""))"),"")</f>
        <v/>
      </c>
      <c r="I36" s="29"/>
      <c r="J36" s="29" t="str">
        <f t="shared" si="0"/>
        <v/>
      </c>
      <c r="K36" s="30"/>
      <c r="L36" s="29"/>
      <c r="M36" s="29"/>
      <c r="N36" s="31"/>
      <c r="O36" s="31"/>
      <c r="P36" s="32" t="str">
        <f t="shared" si="1"/>
        <v/>
      </c>
      <c r="Q36" s="30" t="str">
        <f t="shared" si="2"/>
        <v/>
      </c>
      <c r="R36" s="29" t="str">
        <f t="shared" si="3"/>
        <v/>
      </c>
      <c r="S36" s="33" t="str">
        <f t="shared" si="4"/>
        <v/>
      </c>
      <c r="T36" s="33" t="str">
        <f t="shared" si="5"/>
        <v/>
      </c>
      <c r="U36" s="33" t="str">
        <f t="shared" si="6"/>
        <v/>
      </c>
      <c r="V36" s="93"/>
      <c r="W36" s="79"/>
      <c r="X36" s="79"/>
      <c r="Y36" s="80"/>
      <c r="Z36" s="34"/>
      <c r="AA36" s="34"/>
      <c r="AB36" s="34"/>
    </row>
    <row r="37" spans="1:28" ht="18" customHeight="1" x14ac:dyDescent="0.25">
      <c r="A37" s="19"/>
      <c r="B37" s="19"/>
      <c r="C37" s="20"/>
      <c r="D37" s="20"/>
      <c r="E37" s="20"/>
      <c r="F37" s="19"/>
      <c r="G37" s="146"/>
      <c r="H37" s="21" t="str">
        <f ca="1">IFERROR(__xludf.DUMMYFUNCTION("IF(F37="""","""",IFERROR(GOOGLEFINANCE(UPPER(F37),""price""),""""))"),"")</f>
        <v/>
      </c>
      <c r="I37" s="21"/>
      <c r="J37" s="21" t="str">
        <f t="shared" si="0"/>
        <v/>
      </c>
      <c r="K37" s="22"/>
      <c r="L37" s="21"/>
      <c r="M37" s="21"/>
      <c r="N37" s="23"/>
      <c r="O37" s="23"/>
      <c r="P37" s="24" t="str">
        <f t="shared" si="1"/>
        <v/>
      </c>
      <c r="Q37" s="22" t="str">
        <f t="shared" si="2"/>
        <v/>
      </c>
      <c r="R37" s="21" t="str">
        <f t="shared" si="3"/>
        <v/>
      </c>
      <c r="S37" s="25" t="str">
        <f t="shared" si="4"/>
        <v/>
      </c>
      <c r="T37" s="25" t="str">
        <f t="shared" si="5"/>
        <v/>
      </c>
      <c r="U37" s="25" t="str">
        <f t="shared" si="6"/>
        <v/>
      </c>
      <c r="V37" s="92"/>
      <c r="W37" s="79"/>
      <c r="X37" s="79"/>
      <c r="Y37" s="80"/>
      <c r="Z37" s="26"/>
      <c r="AA37" s="26"/>
      <c r="AB37" s="26"/>
    </row>
    <row r="38" spans="1:28" ht="18" customHeight="1" x14ac:dyDescent="0.25">
      <c r="A38" s="27"/>
      <c r="B38" s="27"/>
      <c r="C38" s="28"/>
      <c r="D38" s="28"/>
      <c r="E38" s="28"/>
      <c r="F38" s="27"/>
      <c r="G38" s="147"/>
      <c r="H38" s="29" t="str">
        <f ca="1">IFERROR(__xludf.DUMMYFUNCTION("IF(F38="""","""",IFERROR(GOOGLEFINANCE(UPPER(F38),""price""),""""))"),"")</f>
        <v/>
      </c>
      <c r="I38" s="29"/>
      <c r="J38" s="29" t="str">
        <f t="shared" si="0"/>
        <v/>
      </c>
      <c r="K38" s="30"/>
      <c r="L38" s="29"/>
      <c r="M38" s="29"/>
      <c r="N38" s="31"/>
      <c r="O38" s="31"/>
      <c r="P38" s="32" t="str">
        <f t="shared" si="1"/>
        <v/>
      </c>
      <c r="Q38" s="30" t="str">
        <f t="shared" si="2"/>
        <v/>
      </c>
      <c r="R38" s="29" t="str">
        <f t="shared" si="3"/>
        <v/>
      </c>
      <c r="S38" s="33" t="str">
        <f t="shared" si="4"/>
        <v/>
      </c>
      <c r="T38" s="33" t="str">
        <f t="shared" si="5"/>
        <v/>
      </c>
      <c r="U38" s="33" t="str">
        <f t="shared" si="6"/>
        <v/>
      </c>
      <c r="V38" s="93"/>
      <c r="W38" s="79"/>
      <c r="X38" s="79"/>
      <c r="Y38" s="80"/>
      <c r="Z38" s="34"/>
      <c r="AA38" s="34"/>
      <c r="AB38" s="34"/>
    </row>
    <row r="39" spans="1:28" ht="18" customHeight="1" x14ac:dyDescent="0.25">
      <c r="A39" s="19"/>
      <c r="B39" s="19"/>
      <c r="C39" s="20"/>
      <c r="D39" s="20"/>
      <c r="E39" s="20"/>
      <c r="F39" s="19"/>
      <c r="G39" s="146"/>
      <c r="H39" s="21" t="str">
        <f ca="1">IFERROR(__xludf.DUMMYFUNCTION("IF(F39="""","""",IFERROR(GOOGLEFINANCE(UPPER(F39),""price""),""""))"),"")</f>
        <v/>
      </c>
      <c r="I39" s="21"/>
      <c r="J39" s="21" t="str">
        <f t="shared" si="0"/>
        <v/>
      </c>
      <c r="K39" s="22"/>
      <c r="L39" s="21"/>
      <c r="M39" s="21"/>
      <c r="N39" s="23"/>
      <c r="O39" s="23"/>
      <c r="P39" s="24" t="str">
        <f t="shared" si="1"/>
        <v/>
      </c>
      <c r="Q39" s="22" t="str">
        <f t="shared" si="2"/>
        <v/>
      </c>
      <c r="R39" s="21" t="str">
        <f t="shared" si="3"/>
        <v/>
      </c>
      <c r="S39" s="25" t="str">
        <f t="shared" si="4"/>
        <v/>
      </c>
      <c r="T39" s="25" t="str">
        <f t="shared" si="5"/>
        <v/>
      </c>
      <c r="U39" s="25" t="str">
        <f t="shared" si="6"/>
        <v/>
      </c>
      <c r="V39" s="92"/>
      <c r="W39" s="79"/>
      <c r="X39" s="79"/>
      <c r="Y39" s="80"/>
      <c r="Z39" s="26"/>
      <c r="AA39" s="26"/>
      <c r="AB39" s="26"/>
    </row>
    <row r="40" spans="1:28" ht="18" customHeight="1" x14ac:dyDescent="0.25">
      <c r="A40" s="27"/>
      <c r="B40" s="27"/>
      <c r="C40" s="28"/>
      <c r="D40" s="28"/>
      <c r="E40" s="28"/>
      <c r="F40" s="27"/>
      <c r="G40" s="147"/>
      <c r="H40" s="29" t="str">
        <f ca="1">IFERROR(__xludf.DUMMYFUNCTION("IF(F40="""","""",IFERROR(GOOGLEFINANCE(UPPER(F40),""price""),""""))"),"")</f>
        <v/>
      </c>
      <c r="I40" s="29"/>
      <c r="J40" s="29" t="str">
        <f t="shared" si="0"/>
        <v/>
      </c>
      <c r="K40" s="30"/>
      <c r="L40" s="29"/>
      <c r="M40" s="29"/>
      <c r="N40" s="31"/>
      <c r="O40" s="31"/>
      <c r="P40" s="32" t="str">
        <f t="shared" si="1"/>
        <v/>
      </c>
      <c r="Q40" s="30" t="str">
        <f t="shared" si="2"/>
        <v/>
      </c>
      <c r="R40" s="29" t="str">
        <f t="shared" si="3"/>
        <v/>
      </c>
      <c r="S40" s="33" t="str">
        <f t="shared" si="4"/>
        <v/>
      </c>
      <c r="T40" s="33" t="str">
        <f t="shared" si="5"/>
        <v/>
      </c>
      <c r="U40" s="33" t="str">
        <f t="shared" si="6"/>
        <v/>
      </c>
      <c r="V40" s="93"/>
      <c r="W40" s="79"/>
      <c r="X40" s="79"/>
      <c r="Y40" s="80"/>
      <c r="Z40" s="34"/>
      <c r="AA40" s="34"/>
      <c r="AB40" s="34"/>
    </row>
    <row r="41" spans="1:28" ht="18" customHeight="1" x14ac:dyDescent="0.25">
      <c r="A41" s="19"/>
      <c r="B41" s="19"/>
      <c r="C41" s="20"/>
      <c r="D41" s="20"/>
      <c r="E41" s="20"/>
      <c r="F41" s="19"/>
      <c r="G41" s="146"/>
      <c r="H41" s="21" t="str">
        <f ca="1">IFERROR(__xludf.DUMMYFUNCTION("IF(F41="""","""",IFERROR(GOOGLEFINANCE(UPPER(F41),""price""),""""))"),"")</f>
        <v/>
      </c>
      <c r="I41" s="21"/>
      <c r="J41" s="21" t="str">
        <f t="shared" si="0"/>
        <v/>
      </c>
      <c r="K41" s="22"/>
      <c r="L41" s="21"/>
      <c r="M41" s="21"/>
      <c r="N41" s="23"/>
      <c r="O41" s="23"/>
      <c r="P41" s="24" t="str">
        <f t="shared" si="1"/>
        <v/>
      </c>
      <c r="Q41" s="22" t="str">
        <f t="shared" si="2"/>
        <v/>
      </c>
      <c r="R41" s="21" t="str">
        <f t="shared" si="3"/>
        <v/>
      </c>
      <c r="S41" s="25" t="str">
        <f t="shared" si="4"/>
        <v/>
      </c>
      <c r="T41" s="25" t="str">
        <f t="shared" si="5"/>
        <v/>
      </c>
      <c r="U41" s="25" t="str">
        <f t="shared" si="6"/>
        <v/>
      </c>
      <c r="V41" s="92"/>
      <c r="W41" s="79"/>
      <c r="X41" s="79"/>
      <c r="Y41" s="80"/>
      <c r="Z41" s="26"/>
      <c r="AA41" s="26"/>
      <c r="AB41" s="26"/>
    </row>
    <row r="42" spans="1:28" ht="18" customHeight="1" x14ac:dyDescent="0.25">
      <c r="A42" s="27"/>
      <c r="B42" s="27"/>
      <c r="C42" s="28"/>
      <c r="D42" s="28"/>
      <c r="E42" s="28"/>
      <c r="F42" s="27"/>
      <c r="G42" s="147"/>
      <c r="H42" s="29" t="str">
        <f ca="1">IFERROR(__xludf.DUMMYFUNCTION("IF(F42="""","""",IFERROR(GOOGLEFINANCE(UPPER(F42),""price""),""""))"),"")</f>
        <v/>
      </c>
      <c r="I42" s="29"/>
      <c r="J42" s="29" t="str">
        <f t="shared" si="0"/>
        <v/>
      </c>
      <c r="K42" s="30"/>
      <c r="L42" s="29"/>
      <c r="M42" s="29"/>
      <c r="N42" s="31"/>
      <c r="O42" s="31"/>
      <c r="P42" s="32" t="str">
        <f t="shared" si="1"/>
        <v/>
      </c>
      <c r="Q42" s="30" t="str">
        <f t="shared" si="2"/>
        <v/>
      </c>
      <c r="R42" s="29" t="str">
        <f t="shared" si="3"/>
        <v/>
      </c>
      <c r="S42" s="33" t="str">
        <f t="shared" si="4"/>
        <v/>
      </c>
      <c r="T42" s="33" t="str">
        <f t="shared" si="5"/>
        <v/>
      </c>
      <c r="U42" s="33" t="str">
        <f t="shared" si="6"/>
        <v/>
      </c>
      <c r="V42" s="93"/>
      <c r="W42" s="79"/>
      <c r="X42" s="79"/>
      <c r="Y42" s="80"/>
      <c r="Z42" s="34"/>
      <c r="AA42" s="34"/>
      <c r="AB42" s="34"/>
    </row>
    <row r="43" spans="1:28" ht="18" customHeight="1" x14ac:dyDescent="0.25">
      <c r="A43" s="19"/>
      <c r="B43" s="19"/>
      <c r="C43" s="20"/>
      <c r="D43" s="20"/>
      <c r="E43" s="20"/>
      <c r="F43" s="19"/>
      <c r="G43" s="146"/>
      <c r="H43" s="21" t="str">
        <f ca="1">IFERROR(__xludf.DUMMYFUNCTION("IF(F43="""","""",IFERROR(GOOGLEFINANCE(UPPER(F43),""price""),""""))"),"")</f>
        <v/>
      </c>
      <c r="I43" s="21"/>
      <c r="J43" s="21" t="str">
        <f t="shared" si="0"/>
        <v/>
      </c>
      <c r="K43" s="22"/>
      <c r="L43" s="21"/>
      <c r="M43" s="21"/>
      <c r="N43" s="23"/>
      <c r="O43" s="23"/>
      <c r="P43" s="24" t="str">
        <f t="shared" si="1"/>
        <v/>
      </c>
      <c r="Q43" s="22" t="str">
        <f t="shared" si="2"/>
        <v/>
      </c>
      <c r="R43" s="21" t="str">
        <f t="shared" si="3"/>
        <v/>
      </c>
      <c r="S43" s="25" t="str">
        <f t="shared" si="4"/>
        <v/>
      </c>
      <c r="T43" s="25" t="str">
        <f t="shared" si="5"/>
        <v/>
      </c>
      <c r="U43" s="25" t="str">
        <f t="shared" si="6"/>
        <v/>
      </c>
      <c r="V43" s="92"/>
      <c r="W43" s="79"/>
      <c r="X43" s="79"/>
      <c r="Y43" s="80"/>
      <c r="Z43" s="26"/>
      <c r="AA43" s="26"/>
      <c r="AB43" s="26"/>
    </row>
    <row r="44" spans="1:28" ht="18" customHeight="1" x14ac:dyDescent="0.25">
      <c r="A44" s="27"/>
      <c r="B44" s="27"/>
      <c r="C44" s="28"/>
      <c r="D44" s="28"/>
      <c r="E44" s="28"/>
      <c r="F44" s="27"/>
      <c r="G44" s="147"/>
      <c r="H44" s="29" t="str">
        <f ca="1">IFERROR(__xludf.DUMMYFUNCTION("IF(F44="""","""",IFERROR(GOOGLEFINANCE(UPPER(F44),""price""),""""))"),"")</f>
        <v/>
      </c>
      <c r="I44" s="29"/>
      <c r="J44" s="29" t="str">
        <f t="shared" si="0"/>
        <v/>
      </c>
      <c r="K44" s="30"/>
      <c r="L44" s="29"/>
      <c r="M44" s="29"/>
      <c r="N44" s="31"/>
      <c r="O44" s="31"/>
      <c r="P44" s="32" t="str">
        <f t="shared" si="1"/>
        <v/>
      </c>
      <c r="Q44" s="30" t="str">
        <f t="shared" si="2"/>
        <v/>
      </c>
      <c r="R44" s="29" t="str">
        <f t="shared" si="3"/>
        <v/>
      </c>
      <c r="S44" s="33" t="str">
        <f t="shared" si="4"/>
        <v/>
      </c>
      <c r="T44" s="33" t="str">
        <f t="shared" si="5"/>
        <v/>
      </c>
      <c r="U44" s="33" t="str">
        <f t="shared" si="6"/>
        <v/>
      </c>
      <c r="V44" s="93"/>
      <c r="W44" s="79"/>
      <c r="X44" s="79"/>
      <c r="Y44" s="80"/>
      <c r="Z44" s="34"/>
      <c r="AA44" s="34"/>
      <c r="AB44" s="34"/>
    </row>
    <row r="45" spans="1:28" ht="18" customHeight="1" x14ac:dyDescent="0.25">
      <c r="A45" s="19"/>
      <c r="B45" s="19"/>
      <c r="C45" s="20"/>
      <c r="D45" s="20"/>
      <c r="E45" s="20"/>
      <c r="F45" s="19"/>
      <c r="G45" s="146"/>
      <c r="H45" s="21" t="str">
        <f ca="1">IFERROR(__xludf.DUMMYFUNCTION("IF(F45="""","""",IFERROR(GOOGLEFINANCE(UPPER(F45),""price""),""""))"),"")</f>
        <v/>
      </c>
      <c r="I45" s="21"/>
      <c r="J45" s="21" t="str">
        <f t="shared" si="0"/>
        <v/>
      </c>
      <c r="K45" s="22"/>
      <c r="L45" s="21"/>
      <c r="M45" s="21"/>
      <c r="N45" s="23"/>
      <c r="O45" s="23"/>
      <c r="P45" s="24" t="str">
        <f t="shared" si="1"/>
        <v/>
      </c>
      <c r="Q45" s="22" t="str">
        <f t="shared" si="2"/>
        <v/>
      </c>
      <c r="R45" s="21" t="str">
        <f t="shared" si="3"/>
        <v/>
      </c>
      <c r="S45" s="25" t="str">
        <f t="shared" si="4"/>
        <v/>
      </c>
      <c r="T45" s="25" t="str">
        <f t="shared" si="5"/>
        <v/>
      </c>
      <c r="U45" s="25" t="str">
        <f t="shared" si="6"/>
        <v/>
      </c>
      <c r="V45" s="92"/>
      <c r="W45" s="79"/>
      <c r="X45" s="79"/>
      <c r="Y45" s="80"/>
      <c r="Z45" s="26"/>
      <c r="AA45" s="26"/>
      <c r="AB45" s="26"/>
    </row>
    <row r="46" spans="1:28" ht="18" customHeight="1" x14ac:dyDescent="0.25">
      <c r="A46" s="27"/>
      <c r="B46" s="27"/>
      <c r="C46" s="28"/>
      <c r="D46" s="28"/>
      <c r="E46" s="28"/>
      <c r="F46" s="27"/>
      <c r="G46" s="147"/>
      <c r="H46" s="29" t="str">
        <f ca="1">IFERROR(__xludf.DUMMYFUNCTION("IF(F46="""","""",IFERROR(GOOGLEFINANCE(UPPER(F46),""price""),""""))"),"")</f>
        <v/>
      </c>
      <c r="I46" s="29"/>
      <c r="J46" s="29" t="str">
        <f t="shared" si="0"/>
        <v/>
      </c>
      <c r="K46" s="30"/>
      <c r="L46" s="29"/>
      <c r="M46" s="29"/>
      <c r="N46" s="31"/>
      <c r="O46" s="31"/>
      <c r="P46" s="32" t="str">
        <f t="shared" si="1"/>
        <v/>
      </c>
      <c r="Q46" s="30" t="str">
        <f t="shared" si="2"/>
        <v/>
      </c>
      <c r="R46" s="29" t="str">
        <f t="shared" si="3"/>
        <v/>
      </c>
      <c r="S46" s="33" t="str">
        <f t="shared" si="4"/>
        <v/>
      </c>
      <c r="T46" s="33" t="str">
        <f t="shared" si="5"/>
        <v/>
      </c>
      <c r="U46" s="33" t="str">
        <f t="shared" si="6"/>
        <v/>
      </c>
      <c r="V46" s="93"/>
      <c r="W46" s="79"/>
      <c r="X46" s="79"/>
      <c r="Y46" s="80"/>
      <c r="Z46" s="34"/>
      <c r="AA46" s="34"/>
      <c r="AB46" s="34"/>
    </row>
    <row r="47" spans="1:28" ht="18" customHeight="1" x14ac:dyDescent="0.25">
      <c r="A47" s="19"/>
      <c r="B47" s="19"/>
      <c r="C47" s="20"/>
      <c r="D47" s="20"/>
      <c r="E47" s="20"/>
      <c r="F47" s="19"/>
      <c r="G47" s="146"/>
      <c r="H47" s="21" t="str">
        <f ca="1">IFERROR(__xludf.DUMMYFUNCTION("IF(F47="""","""",IFERROR(GOOGLEFINANCE(UPPER(F47),""price""),""""))"),"")</f>
        <v/>
      </c>
      <c r="I47" s="21"/>
      <c r="J47" s="21" t="str">
        <f t="shared" si="0"/>
        <v/>
      </c>
      <c r="K47" s="22"/>
      <c r="L47" s="21"/>
      <c r="M47" s="21"/>
      <c r="N47" s="23"/>
      <c r="O47" s="23"/>
      <c r="P47" s="24" t="str">
        <f t="shared" si="1"/>
        <v/>
      </c>
      <c r="Q47" s="22" t="str">
        <f t="shared" si="2"/>
        <v/>
      </c>
      <c r="R47" s="21" t="str">
        <f t="shared" si="3"/>
        <v/>
      </c>
      <c r="S47" s="25" t="str">
        <f t="shared" si="4"/>
        <v/>
      </c>
      <c r="T47" s="25" t="str">
        <f t="shared" si="5"/>
        <v/>
      </c>
      <c r="U47" s="25" t="str">
        <f t="shared" si="6"/>
        <v/>
      </c>
      <c r="V47" s="92"/>
      <c r="W47" s="79"/>
      <c r="X47" s="79"/>
      <c r="Y47" s="80"/>
      <c r="Z47" s="26"/>
      <c r="AA47" s="26"/>
      <c r="AB47" s="26"/>
    </row>
    <row r="48" spans="1:28" ht="18" customHeight="1" x14ac:dyDescent="0.25">
      <c r="A48" s="27"/>
      <c r="B48" s="27"/>
      <c r="C48" s="28"/>
      <c r="D48" s="28"/>
      <c r="E48" s="28"/>
      <c r="F48" s="27"/>
      <c r="G48" s="147"/>
      <c r="H48" s="29" t="str">
        <f ca="1">IFERROR(__xludf.DUMMYFUNCTION("IF(F48="""","""",IFERROR(GOOGLEFINANCE(UPPER(F48),""price""),""""))"),"")</f>
        <v/>
      </c>
      <c r="I48" s="29"/>
      <c r="J48" s="29" t="str">
        <f t="shared" si="0"/>
        <v/>
      </c>
      <c r="K48" s="30"/>
      <c r="L48" s="29"/>
      <c r="M48" s="29"/>
      <c r="N48" s="31"/>
      <c r="O48" s="31"/>
      <c r="P48" s="32" t="str">
        <f t="shared" si="1"/>
        <v/>
      </c>
      <c r="Q48" s="30" t="str">
        <f t="shared" si="2"/>
        <v/>
      </c>
      <c r="R48" s="29" t="str">
        <f t="shared" si="3"/>
        <v/>
      </c>
      <c r="S48" s="33" t="str">
        <f t="shared" si="4"/>
        <v/>
      </c>
      <c r="T48" s="33" t="str">
        <f t="shared" si="5"/>
        <v/>
      </c>
      <c r="U48" s="33" t="str">
        <f t="shared" si="6"/>
        <v/>
      </c>
      <c r="V48" s="93"/>
      <c r="W48" s="79"/>
      <c r="X48" s="79"/>
      <c r="Y48" s="80"/>
      <c r="Z48" s="34"/>
      <c r="AA48" s="34"/>
      <c r="AB48" s="34"/>
    </row>
    <row r="49" spans="1:28" ht="18" customHeight="1" x14ac:dyDescent="0.25">
      <c r="A49" s="19"/>
      <c r="B49" s="19"/>
      <c r="C49" s="20"/>
      <c r="D49" s="20"/>
      <c r="E49" s="20"/>
      <c r="F49" s="19"/>
      <c r="G49" s="146"/>
      <c r="H49" s="21" t="str">
        <f ca="1">IFERROR(__xludf.DUMMYFUNCTION("IF(F49="""","""",IFERROR(GOOGLEFINANCE(UPPER(F49),""price""),""""))"),"")</f>
        <v/>
      </c>
      <c r="I49" s="21"/>
      <c r="J49" s="21" t="str">
        <f t="shared" si="0"/>
        <v/>
      </c>
      <c r="K49" s="22"/>
      <c r="L49" s="21"/>
      <c r="M49" s="21"/>
      <c r="N49" s="23"/>
      <c r="O49" s="23"/>
      <c r="P49" s="24" t="str">
        <f t="shared" si="1"/>
        <v/>
      </c>
      <c r="Q49" s="22" t="str">
        <f t="shared" si="2"/>
        <v/>
      </c>
      <c r="R49" s="21" t="str">
        <f t="shared" si="3"/>
        <v/>
      </c>
      <c r="S49" s="25" t="str">
        <f t="shared" si="4"/>
        <v/>
      </c>
      <c r="T49" s="25" t="str">
        <f t="shared" si="5"/>
        <v/>
      </c>
      <c r="U49" s="25" t="str">
        <f t="shared" si="6"/>
        <v/>
      </c>
      <c r="V49" s="92"/>
      <c r="W49" s="79"/>
      <c r="X49" s="79"/>
      <c r="Y49" s="80"/>
      <c r="Z49" s="26"/>
      <c r="AA49" s="26"/>
      <c r="AB49" s="26"/>
    </row>
    <row r="50" spans="1:28" ht="18" customHeight="1" x14ac:dyDescent="0.25">
      <c r="A50" s="27"/>
      <c r="B50" s="27"/>
      <c r="C50" s="28"/>
      <c r="D50" s="28"/>
      <c r="E50" s="28"/>
      <c r="F50" s="27"/>
      <c r="G50" s="147"/>
      <c r="H50" s="29" t="str">
        <f ca="1">IFERROR(__xludf.DUMMYFUNCTION("IF(F50="""","""",IFERROR(GOOGLEFINANCE(UPPER(F50),""price""),""""))"),"")</f>
        <v/>
      </c>
      <c r="I50" s="29"/>
      <c r="J50" s="29" t="str">
        <f t="shared" si="0"/>
        <v/>
      </c>
      <c r="K50" s="30"/>
      <c r="L50" s="29"/>
      <c r="M50" s="29"/>
      <c r="N50" s="31"/>
      <c r="O50" s="31"/>
      <c r="P50" s="32" t="str">
        <f t="shared" si="1"/>
        <v/>
      </c>
      <c r="Q50" s="30" t="str">
        <f t="shared" si="2"/>
        <v/>
      </c>
      <c r="R50" s="29" t="str">
        <f t="shared" si="3"/>
        <v/>
      </c>
      <c r="S50" s="33" t="str">
        <f t="shared" si="4"/>
        <v/>
      </c>
      <c r="T50" s="33" t="str">
        <f t="shared" si="5"/>
        <v/>
      </c>
      <c r="U50" s="33" t="str">
        <f t="shared" si="6"/>
        <v/>
      </c>
      <c r="V50" s="93"/>
      <c r="W50" s="79"/>
      <c r="X50" s="79"/>
      <c r="Y50" s="80"/>
      <c r="Z50" s="34"/>
      <c r="AA50" s="34"/>
      <c r="AB50" s="34"/>
    </row>
    <row r="51" spans="1:28" ht="18" customHeight="1" x14ac:dyDescent="0.25">
      <c r="A51" s="19"/>
      <c r="B51" s="19"/>
      <c r="C51" s="20"/>
      <c r="D51" s="20"/>
      <c r="E51" s="20"/>
      <c r="F51" s="19"/>
      <c r="G51" s="146"/>
      <c r="H51" s="21" t="str">
        <f ca="1">IFERROR(__xludf.DUMMYFUNCTION("IF(F51="""","""",IFERROR(GOOGLEFINANCE(UPPER(F51),""price""),""""))"),"")</f>
        <v/>
      </c>
      <c r="I51" s="21"/>
      <c r="J51" s="21" t="str">
        <f t="shared" si="0"/>
        <v/>
      </c>
      <c r="K51" s="22"/>
      <c r="L51" s="21"/>
      <c r="M51" s="21"/>
      <c r="N51" s="23"/>
      <c r="O51" s="23"/>
      <c r="P51" s="24" t="str">
        <f t="shared" si="1"/>
        <v/>
      </c>
      <c r="Q51" s="22" t="str">
        <f t="shared" si="2"/>
        <v/>
      </c>
      <c r="R51" s="21" t="str">
        <f t="shared" si="3"/>
        <v/>
      </c>
      <c r="S51" s="25" t="str">
        <f t="shared" si="4"/>
        <v/>
      </c>
      <c r="T51" s="25" t="str">
        <f t="shared" si="5"/>
        <v/>
      </c>
      <c r="U51" s="25" t="str">
        <f t="shared" si="6"/>
        <v/>
      </c>
      <c r="V51" s="92"/>
      <c r="W51" s="79"/>
      <c r="X51" s="79"/>
      <c r="Y51" s="80"/>
      <c r="Z51" s="26"/>
      <c r="AA51" s="26"/>
      <c r="AB51" s="26"/>
    </row>
    <row r="52" spans="1:28" ht="18" customHeight="1" x14ac:dyDescent="0.25">
      <c r="A52" s="27"/>
      <c r="B52" s="27"/>
      <c r="C52" s="28"/>
      <c r="D52" s="28"/>
      <c r="E52" s="28"/>
      <c r="F52" s="27"/>
      <c r="G52" s="147"/>
      <c r="H52" s="29" t="str">
        <f ca="1">IFERROR(__xludf.DUMMYFUNCTION("IF(F52="""","""",IFERROR(GOOGLEFINANCE(UPPER(F52),""price""),""""))"),"")</f>
        <v/>
      </c>
      <c r="I52" s="29"/>
      <c r="J52" s="29" t="str">
        <f t="shared" si="0"/>
        <v/>
      </c>
      <c r="K52" s="30"/>
      <c r="L52" s="29"/>
      <c r="M52" s="29"/>
      <c r="N52" s="31"/>
      <c r="O52" s="31"/>
      <c r="P52" s="32" t="str">
        <f t="shared" si="1"/>
        <v/>
      </c>
      <c r="Q52" s="30" t="str">
        <f t="shared" si="2"/>
        <v/>
      </c>
      <c r="R52" s="29" t="str">
        <f t="shared" si="3"/>
        <v/>
      </c>
      <c r="S52" s="33" t="str">
        <f t="shared" si="4"/>
        <v/>
      </c>
      <c r="T52" s="33" t="str">
        <f t="shared" si="5"/>
        <v/>
      </c>
      <c r="U52" s="33" t="str">
        <f t="shared" si="6"/>
        <v/>
      </c>
      <c r="V52" s="93"/>
      <c r="W52" s="79"/>
      <c r="X52" s="79"/>
      <c r="Y52" s="80"/>
      <c r="Z52" s="34"/>
      <c r="AA52" s="34"/>
      <c r="AB52" s="34"/>
    </row>
    <row r="53" spans="1:28" ht="18" customHeight="1" x14ac:dyDescent="0.25">
      <c r="A53" s="19"/>
      <c r="B53" s="19"/>
      <c r="C53" s="20"/>
      <c r="D53" s="20"/>
      <c r="E53" s="20"/>
      <c r="F53" s="19"/>
      <c r="G53" s="146"/>
      <c r="H53" s="21" t="str">
        <f ca="1">IFERROR(__xludf.DUMMYFUNCTION("IF(F53="""","""",IFERROR(GOOGLEFINANCE(UPPER(F53),""price""),""""))"),"")</f>
        <v/>
      </c>
      <c r="I53" s="21"/>
      <c r="J53" s="21" t="str">
        <f t="shared" si="0"/>
        <v/>
      </c>
      <c r="K53" s="22"/>
      <c r="L53" s="21"/>
      <c r="M53" s="21"/>
      <c r="N53" s="23"/>
      <c r="O53" s="23"/>
      <c r="P53" s="24" t="str">
        <f t="shared" si="1"/>
        <v/>
      </c>
      <c r="Q53" s="22" t="str">
        <f t="shared" si="2"/>
        <v/>
      </c>
      <c r="R53" s="21" t="str">
        <f t="shared" si="3"/>
        <v/>
      </c>
      <c r="S53" s="25" t="str">
        <f t="shared" si="4"/>
        <v/>
      </c>
      <c r="T53" s="25" t="str">
        <f t="shared" si="5"/>
        <v/>
      </c>
      <c r="U53" s="25" t="str">
        <f t="shared" si="6"/>
        <v/>
      </c>
      <c r="V53" s="92"/>
      <c r="W53" s="79"/>
      <c r="X53" s="79"/>
      <c r="Y53" s="80"/>
      <c r="Z53" s="26"/>
      <c r="AA53" s="26"/>
      <c r="AB53" s="26"/>
    </row>
    <row r="54" spans="1:28" ht="18" customHeight="1" x14ac:dyDescent="0.25">
      <c r="A54" s="27"/>
      <c r="B54" s="27"/>
      <c r="C54" s="28"/>
      <c r="D54" s="28"/>
      <c r="E54" s="28"/>
      <c r="F54" s="27"/>
      <c r="G54" s="147"/>
      <c r="H54" s="29" t="str">
        <f ca="1">IFERROR(__xludf.DUMMYFUNCTION("IF(F54="""","""",IFERROR(GOOGLEFINANCE(UPPER(F54),""price""),""""))"),"")</f>
        <v/>
      </c>
      <c r="I54" s="29"/>
      <c r="J54" s="29" t="str">
        <f t="shared" si="0"/>
        <v/>
      </c>
      <c r="K54" s="30"/>
      <c r="L54" s="29"/>
      <c r="M54" s="29"/>
      <c r="N54" s="31"/>
      <c r="O54" s="31"/>
      <c r="P54" s="32" t="str">
        <f t="shared" si="1"/>
        <v/>
      </c>
      <c r="Q54" s="30" t="str">
        <f t="shared" si="2"/>
        <v/>
      </c>
      <c r="R54" s="29" t="str">
        <f t="shared" si="3"/>
        <v/>
      </c>
      <c r="S54" s="33" t="str">
        <f t="shared" si="4"/>
        <v/>
      </c>
      <c r="T54" s="33" t="str">
        <f t="shared" si="5"/>
        <v/>
      </c>
      <c r="U54" s="33" t="str">
        <f t="shared" si="6"/>
        <v/>
      </c>
      <c r="V54" s="93"/>
      <c r="W54" s="79"/>
      <c r="X54" s="79"/>
      <c r="Y54" s="80"/>
      <c r="Z54" s="34"/>
      <c r="AA54" s="34"/>
      <c r="AB54" s="34"/>
    </row>
    <row r="55" spans="1:28" ht="18" customHeight="1" x14ac:dyDescent="0.25">
      <c r="A55" s="19"/>
      <c r="B55" s="19"/>
      <c r="C55" s="20"/>
      <c r="D55" s="20"/>
      <c r="E55" s="20"/>
      <c r="F55" s="19"/>
      <c r="G55" s="146"/>
      <c r="H55" s="21" t="str">
        <f ca="1">IFERROR(__xludf.DUMMYFUNCTION("IF(F55="""","""",IFERROR(GOOGLEFINANCE(UPPER(F55),""price""),""""))"),"")</f>
        <v/>
      </c>
      <c r="I55" s="21"/>
      <c r="J55" s="21" t="str">
        <f t="shared" si="0"/>
        <v/>
      </c>
      <c r="K55" s="22"/>
      <c r="L55" s="21"/>
      <c r="M55" s="21"/>
      <c r="N55" s="23"/>
      <c r="O55" s="23"/>
      <c r="P55" s="24" t="str">
        <f t="shared" si="1"/>
        <v/>
      </c>
      <c r="Q55" s="22" t="str">
        <f t="shared" si="2"/>
        <v/>
      </c>
      <c r="R55" s="21" t="str">
        <f t="shared" si="3"/>
        <v/>
      </c>
      <c r="S55" s="25" t="str">
        <f t="shared" si="4"/>
        <v/>
      </c>
      <c r="T55" s="25" t="str">
        <f t="shared" si="5"/>
        <v/>
      </c>
      <c r="U55" s="25" t="str">
        <f t="shared" si="6"/>
        <v/>
      </c>
      <c r="V55" s="92"/>
      <c r="W55" s="79"/>
      <c r="X55" s="79"/>
      <c r="Y55" s="80"/>
      <c r="Z55" s="26"/>
      <c r="AA55" s="26"/>
      <c r="AB55" s="26"/>
    </row>
    <row r="56" spans="1:28" ht="18" customHeight="1" x14ac:dyDescent="0.25">
      <c r="A56" s="27"/>
      <c r="B56" s="27"/>
      <c r="C56" s="28"/>
      <c r="D56" s="28"/>
      <c r="E56" s="28"/>
      <c r="F56" s="27"/>
      <c r="G56" s="147"/>
      <c r="H56" s="29" t="str">
        <f ca="1">IFERROR(__xludf.DUMMYFUNCTION("IF(F56="""","""",IFERROR(GOOGLEFINANCE(UPPER(F56),""price""),""""))"),"")</f>
        <v/>
      </c>
      <c r="I56" s="29"/>
      <c r="J56" s="29" t="str">
        <f t="shared" si="0"/>
        <v/>
      </c>
      <c r="K56" s="30"/>
      <c r="L56" s="29"/>
      <c r="M56" s="29"/>
      <c r="N56" s="31"/>
      <c r="O56" s="31"/>
      <c r="P56" s="32" t="str">
        <f t="shared" si="1"/>
        <v/>
      </c>
      <c r="Q56" s="30" t="str">
        <f t="shared" si="2"/>
        <v/>
      </c>
      <c r="R56" s="29" t="str">
        <f t="shared" si="3"/>
        <v/>
      </c>
      <c r="S56" s="33" t="str">
        <f t="shared" si="4"/>
        <v/>
      </c>
      <c r="T56" s="33" t="str">
        <f t="shared" si="5"/>
        <v/>
      </c>
      <c r="U56" s="33" t="str">
        <f t="shared" si="6"/>
        <v/>
      </c>
      <c r="V56" s="93"/>
      <c r="W56" s="79"/>
      <c r="X56" s="79"/>
      <c r="Y56" s="80"/>
      <c r="Z56" s="34"/>
      <c r="AA56" s="34"/>
      <c r="AB56" s="34"/>
    </row>
    <row r="57" spans="1:28" ht="18" customHeight="1" x14ac:dyDescent="0.25">
      <c r="A57" s="19"/>
      <c r="B57" s="19"/>
      <c r="C57" s="20"/>
      <c r="D57" s="20"/>
      <c r="E57" s="20"/>
      <c r="F57" s="19"/>
      <c r="G57" s="146"/>
      <c r="H57" s="21" t="str">
        <f ca="1">IFERROR(__xludf.DUMMYFUNCTION("IF(F57="""","""",IFERROR(GOOGLEFINANCE(UPPER(F57),""price""),""""))"),"")</f>
        <v/>
      </c>
      <c r="I57" s="21"/>
      <c r="J57" s="21" t="str">
        <f t="shared" si="0"/>
        <v/>
      </c>
      <c r="K57" s="22"/>
      <c r="L57" s="21"/>
      <c r="M57" s="21"/>
      <c r="N57" s="23"/>
      <c r="O57" s="23"/>
      <c r="P57" s="24" t="str">
        <f t="shared" si="1"/>
        <v/>
      </c>
      <c r="Q57" s="22" t="str">
        <f t="shared" si="2"/>
        <v/>
      </c>
      <c r="R57" s="21" t="str">
        <f t="shared" si="3"/>
        <v/>
      </c>
      <c r="S57" s="25" t="str">
        <f t="shared" si="4"/>
        <v/>
      </c>
      <c r="T57" s="25" t="str">
        <f t="shared" si="5"/>
        <v/>
      </c>
      <c r="U57" s="25" t="str">
        <f t="shared" si="6"/>
        <v/>
      </c>
      <c r="V57" s="92"/>
      <c r="W57" s="79"/>
      <c r="X57" s="79"/>
      <c r="Y57" s="80"/>
      <c r="Z57" s="26"/>
      <c r="AA57" s="26"/>
      <c r="AB57" s="26"/>
    </row>
    <row r="58" spans="1:28" ht="18" customHeight="1" x14ac:dyDescent="0.25">
      <c r="A58" s="27"/>
      <c r="B58" s="27"/>
      <c r="C58" s="28"/>
      <c r="D58" s="28"/>
      <c r="E58" s="28"/>
      <c r="F58" s="27"/>
      <c r="G58" s="147"/>
      <c r="H58" s="29" t="str">
        <f ca="1">IFERROR(__xludf.DUMMYFUNCTION("IF(F58="""","""",IFERROR(GOOGLEFINANCE(UPPER(F58),""price""),""""))"),"")</f>
        <v/>
      </c>
      <c r="I58" s="29"/>
      <c r="J58" s="29" t="str">
        <f t="shared" si="0"/>
        <v/>
      </c>
      <c r="K58" s="30"/>
      <c r="L58" s="29"/>
      <c r="M58" s="29"/>
      <c r="N58" s="31"/>
      <c r="O58" s="31"/>
      <c r="P58" s="32" t="str">
        <f t="shared" si="1"/>
        <v/>
      </c>
      <c r="Q58" s="30" t="str">
        <f t="shared" si="2"/>
        <v/>
      </c>
      <c r="R58" s="29" t="str">
        <f t="shared" si="3"/>
        <v/>
      </c>
      <c r="S58" s="33" t="str">
        <f t="shared" si="4"/>
        <v/>
      </c>
      <c r="T58" s="33" t="str">
        <f t="shared" si="5"/>
        <v/>
      </c>
      <c r="U58" s="33" t="str">
        <f t="shared" si="6"/>
        <v/>
      </c>
      <c r="V58" s="93"/>
      <c r="W58" s="79"/>
      <c r="X58" s="79"/>
      <c r="Y58" s="80"/>
      <c r="Z58" s="34"/>
      <c r="AA58" s="34"/>
      <c r="AB58" s="34"/>
    </row>
    <row r="59" spans="1:28" ht="18" customHeight="1" x14ac:dyDescent="0.25">
      <c r="A59" s="19"/>
      <c r="B59" s="19"/>
      <c r="C59" s="20"/>
      <c r="D59" s="20"/>
      <c r="E59" s="20"/>
      <c r="F59" s="19"/>
      <c r="G59" s="146"/>
      <c r="H59" s="21" t="str">
        <f ca="1">IFERROR(__xludf.DUMMYFUNCTION("IF(F59="""","""",IFERROR(GOOGLEFINANCE(UPPER(F59),""price""),""""))"),"")</f>
        <v/>
      </c>
      <c r="I59" s="21"/>
      <c r="J59" s="21" t="str">
        <f t="shared" si="0"/>
        <v/>
      </c>
      <c r="K59" s="22"/>
      <c r="L59" s="21"/>
      <c r="M59" s="21"/>
      <c r="N59" s="23"/>
      <c r="O59" s="23"/>
      <c r="P59" s="24" t="str">
        <f t="shared" si="1"/>
        <v/>
      </c>
      <c r="Q59" s="22" t="str">
        <f t="shared" si="2"/>
        <v/>
      </c>
      <c r="R59" s="21" t="str">
        <f t="shared" si="3"/>
        <v/>
      </c>
      <c r="S59" s="25" t="str">
        <f t="shared" si="4"/>
        <v/>
      </c>
      <c r="T59" s="25" t="str">
        <f t="shared" si="5"/>
        <v/>
      </c>
      <c r="U59" s="25" t="str">
        <f t="shared" si="6"/>
        <v/>
      </c>
      <c r="V59" s="92"/>
      <c r="W59" s="79"/>
      <c r="X59" s="79"/>
      <c r="Y59" s="80"/>
      <c r="Z59" s="26"/>
      <c r="AA59" s="26"/>
      <c r="AB59" s="26"/>
    </row>
    <row r="60" spans="1:28" ht="18" customHeight="1" x14ac:dyDescent="0.25">
      <c r="A60" s="27"/>
      <c r="B60" s="27"/>
      <c r="C60" s="28"/>
      <c r="D60" s="28"/>
      <c r="E60" s="28"/>
      <c r="F60" s="27"/>
      <c r="G60" s="147"/>
      <c r="H60" s="29" t="str">
        <f ca="1">IFERROR(__xludf.DUMMYFUNCTION("IF(F60="""","""",IFERROR(GOOGLEFINANCE(UPPER(F60),""price""),""""))"),"")</f>
        <v/>
      </c>
      <c r="I60" s="29"/>
      <c r="J60" s="29" t="str">
        <f t="shared" si="0"/>
        <v/>
      </c>
      <c r="K60" s="30"/>
      <c r="L60" s="29"/>
      <c r="M60" s="29"/>
      <c r="N60" s="31"/>
      <c r="O60" s="31"/>
      <c r="P60" s="32" t="str">
        <f t="shared" si="1"/>
        <v/>
      </c>
      <c r="Q60" s="30" t="str">
        <f t="shared" si="2"/>
        <v/>
      </c>
      <c r="R60" s="29" t="str">
        <f t="shared" si="3"/>
        <v/>
      </c>
      <c r="S60" s="33" t="str">
        <f t="shared" si="4"/>
        <v/>
      </c>
      <c r="T60" s="33" t="str">
        <f t="shared" si="5"/>
        <v/>
      </c>
      <c r="U60" s="33" t="str">
        <f t="shared" si="6"/>
        <v/>
      </c>
      <c r="V60" s="93"/>
      <c r="W60" s="79"/>
      <c r="X60" s="79"/>
      <c r="Y60" s="80"/>
      <c r="Z60" s="34"/>
      <c r="AA60" s="34"/>
      <c r="AB60" s="34"/>
    </row>
    <row r="61" spans="1:28" ht="18" customHeight="1" x14ac:dyDescent="0.25">
      <c r="A61" s="19"/>
      <c r="B61" s="19"/>
      <c r="C61" s="20"/>
      <c r="D61" s="20"/>
      <c r="E61" s="20"/>
      <c r="F61" s="19"/>
      <c r="G61" s="146"/>
      <c r="H61" s="21" t="str">
        <f ca="1">IFERROR(__xludf.DUMMYFUNCTION("IF(F61="""","""",IFERROR(GOOGLEFINANCE(UPPER(F61),""price""),""""))"),"")</f>
        <v/>
      </c>
      <c r="I61" s="21"/>
      <c r="J61" s="21" t="str">
        <f t="shared" si="0"/>
        <v/>
      </c>
      <c r="K61" s="22"/>
      <c r="L61" s="21"/>
      <c r="M61" s="21"/>
      <c r="N61" s="23"/>
      <c r="O61" s="23"/>
      <c r="P61" s="24" t="str">
        <f t="shared" si="1"/>
        <v/>
      </c>
      <c r="Q61" s="22" t="str">
        <f t="shared" si="2"/>
        <v/>
      </c>
      <c r="R61" s="21" t="str">
        <f t="shared" si="3"/>
        <v/>
      </c>
      <c r="S61" s="25" t="str">
        <f t="shared" si="4"/>
        <v/>
      </c>
      <c r="T61" s="25" t="str">
        <f t="shared" si="5"/>
        <v/>
      </c>
      <c r="U61" s="25" t="str">
        <f t="shared" si="6"/>
        <v/>
      </c>
      <c r="V61" s="92"/>
      <c r="W61" s="79"/>
      <c r="X61" s="79"/>
      <c r="Y61" s="80"/>
      <c r="Z61" s="26"/>
      <c r="AA61" s="26"/>
      <c r="AB61" s="26"/>
    </row>
    <row r="62" spans="1:28" ht="18" customHeight="1" x14ac:dyDescent="0.25">
      <c r="A62" s="27"/>
      <c r="B62" s="27"/>
      <c r="C62" s="28"/>
      <c r="D62" s="28"/>
      <c r="E62" s="28"/>
      <c r="F62" s="27"/>
      <c r="G62" s="147"/>
      <c r="H62" s="29" t="str">
        <f ca="1">IFERROR(__xludf.DUMMYFUNCTION("IF(F62="""","""",IFERROR(GOOGLEFINANCE(UPPER(F62),""price""),""""))"),"")</f>
        <v/>
      </c>
      <c r="I62" s="29"/>
      <c r="J62" s="29" t="str">
        <f t="shared" si="0"/>
        <v/>
      </c>
      <c r="K62" s="30"/>
      <c r="L62" s="29"/>
      <c r="M62" s="29"/>
      <c r="N62" s="31"/>
      <c r="O62" s="31"/>
      <c r="P62" s="32" t="str">
        <f t="shared" si="1"/>
        <v/>
      </c>
      <c r="Q62" s="30" t="str">
        <f t="shared" si="2"/>
        <v/>
      </c>
      <c r="R62" s="29" t="str">
        <f t="shared" si="3"/>
        <v/>
      </c>
      <c r="S62" s="33" t="str">
        <f t="shared" si="4"/>
        <v/>
      </c>
      <c r="T62" s="33" t="str">
        <f t="shared" si="5"/>
        <v/>
      </c>
      <c r="U62" s="33" t="str">
        <f t="shared" si="6"/>
        <v/>
      </c>
      <c r="V62" s="93"/>
      <c r="W62" s="79"/>
      <c r="X62" s="79"/>
      <c r="Y62" s="80"/>
      <c r="Z62" s="34"/>
      <c r="AA62" s="34"/>
      <c r="AB62" s="34"/>
    </row>
    <row r="63" spans="1:28" ht="18" customHeight="1" x14ac:dyDescent="0.25">
      <c r="A63" s="19"/>
      <c r="B63" s="19"/>
      <c r="C63" s="20"/>
      <c r="D63" s="20"/>
      <c r="E63" s="20"/>
      <c r="F63" s="19"/>
      <c r="G63" s="146"/>
      <c r="H63" s="21" t="str">
        <f ca="1">IFERROR(__xludf.DUMMYFUNCTION("IF(F63="""","""",IFERROR(GOOGLEFINANCE(UPPER(F63),""price""),""""))"),"")</f>
        <v/>
      </c>
      <c r="I63" s="21"/>
      <c r="J63" s="21" t="str">
        <f t="shared" si="0"/>
        <v/>
      </c>
      <c r="K63" s="22"/>
      <c r="L63" s="21"/>
      <c r="M63" s="21"/>
      <c r="N63" s="23"/>
      <c r="O63" s="23"/>
      <c r="P63" s="24" t="str">
        <f t="shared" si="1"/>
        <v/>
      </c>
      <c r="Q63" s="22" t="str">
        <f t="shared" si="2"/>
        <v/>
      </c>
      <c r="R63" s="21" t="str">
        <f t="shared" si="3"/>
        <v/>
      </c>
      <c r="S63" s="25" t="str">
        <f t="shared" si="4"/>
        <v/>
      </c>
      <c r="T63" s="25" t="str">
        <f t="shared" si="5"/>
        <v/>
      </c>
      <c r="U63" s="25" t="str">
        <f t="shared" si="6"/>
        <v/>
      </c>
      <c r="V63" s="92"/>
      <c r="W63" s="79"/>
      <c r="X63" s="79"/>
      <c r="Y63" s="80"/>
      <c r="Z63" s="26"/>
      <c r="AA63" s="26"/>
      <c r="AB63" s="26"/>
    </row>
    <row r="64" spans="1:28" ht="18" customHeight="1" x14ac:dyDescent="0.25">
      <c r="A64" s="27"/>
      <c r="B64" s="27"/>
      <c r="C64" s="28"/>
      <c r="D64" s="28"/>
      <c r="E64" s="28"/>
      <c r="F64" s="27"/>
      <c r="G64" s="147"/>
      <c r="H64" s="29" t="str">
        <f ca="1">IFERROR(__xludf.DUMMYFUNCTION("IF(F64="""","""",IFERROR(GOOGLEFINANCE(UPPER(F64),""price""),""""))"),"")</f>
        <v/>
      </c>
      <c r="I64" s="29"/>
      <c r="J64" s="29" t="str">
        <f t="shared" si="0"/>
        <v/>
      </c>
      <c r="K64" s="30"/>
      <c r="L64" s="29"/>
      <c r="M64" s="29"/>
      <c r="N64" s="31"/>
      <c r="O64" s="31"/>
      <c r="P64" s="32" t="str">
        <f t="shared" si="1"/>
        <v/>
      </c>
      <c r="Q64" s="30" t="str">
        <f t="shared" si="2"/>
        <v/>
      </c>
      <c r="R64" s="29" t="str">
        <f t="shared" si="3"/>
        <v/>
      </c>
      <c r="S64" s="33" t="str">
        <f t="shared" si="4"/>
        <v/>
      </c>
      <c r="T64" s="33" t="str">
        <f t="shared" si="5"/>
        <v/>
      </c>
      <c r="U64" s="33" t="str">
        <f t="shared" si="6"/>
        <v/>
      </c>
      <c r="V64" s="93"/>
      <c r="W64" s="79"/>
      <c r="X64" s="79"/>
      <c r="Y64" s="80"/>
      <c r="Z64" s="34"/>
      <c r="AA64" s="34"/>
      <c r="AB64" s="34"/>
    </row>
    <row r="65" spans="1:28" ht="18" customHeight="1" x14ac:dyDescent="0.25">
      <c r="A65" s="19"/>
      <c r="B65" s="19"/>
      <c r="C65" s="20"/>
      <c r="D65" s="20"/>
      <c r="E65" s="20"/>
      <c r="F65" s="19"/>
      <c r="G65" s="146"/>
      <c r="H65" s="21" t="str">
        <f ca="1">IFERROR(__xludf.DUMMYFUNCTION("IF(F65="""","""",IFERROR(GOOGLEFINANCE(UPPER(F65),""price""),""""))"),"")</f>
        <v/>
      </c>
      <c r="I65" s="21"/>
      <c r="J65" s="21" t="str">
        <f t="shared" si="0"/>
        <v/>
      </c>
      <c r="K65" s="22"/>
      <c r="L65" s="21"/>
      <c r="M65" s="21"/>
      <c r="N65" s="23"/>
      <c r="O65" s="23"/>
      <c r="P65" s="24" t="str">
        <f t="shared" si="1"/>
        <v/>
      </c>
      <c r="Q65" s="22" t="str">
        <f t="shared" si="2"/>
        <v/>
      </c>
      <c r="R65" s="21" t="str">
        <f t="shared" si="3"/>
        <v/>
      </c>
      <c r="S65" s="25" t="str">
        <f t="shared" si="4"/>
        <v/>
      </c>
      <c r="T65" s="25" t="str">
        <f t="shared" si="5"/>
        <v/>
      </c>
      <c r="U65" s="25" t="str">
        <f t="shared" si="6"/>
        <v/>
      </c>
      <c r="V65" s="92"/>
      <c r="W65" s="79"/>
      <c r="X65" s="79"/>
      <c r="Y65" s="80"/>
      <c r="Z65" s="26"/>
      <c r="AA65" s="26"/>
      <c r="AB65" s="26"/>
    </row>
    <row r="66" spans="1:28" ht="18" customHeight="1" x14ac:dyDescent="0.25">
      <c r="A66" s="27"/>
      <c r="B66" s="27"/>
      <c r="C66" s="28"/>
      <c r="D66" s="28"/>
      <c r="E66" s="28"/>
      <c r="F66" s="27"/>
      <c r="G66" s="147"/>
      <c r="H66" s="29" t="str">
        <f ca="1">IFERROR(__xludf.DUMMYFUNCTION("IF(F66="""","""",IFERROR(GOOGLEFINANCE(UPPER(F66),""price""),""""))"),"")</f>
        <v/>
      </c>
      <c r="I66" s="29"/>
      <c r="J66" s="29" t="str">
        <f t="shared" si="0"/>
        <v/>
      </c>
      <c r="K66" s="30"/>
      <c r="L66" s="29"/>
      <c r="M66" s="29"/>
      <c r="N66" s="31"/>
      <c r="O66" s="31"/>
      <c r="P66" s="32" t="str">
        <f t="shared" si="1"/>
        <v/>
      </c>
      <c r="Q66" s="30" t="str">
        <f t="shared" si="2"/>
        <v/>
      </c>
      <c r="R66" s="29" t="str">
        <f t="shared" si="3"/>
        <v/>
      </c>
      <c r="S66" s="33" t="str">
        <f t="shared" si="4"/>
        <v/>
      </c>
      <c r="T66" s="33" t="str">
        <f t="shared" si="5"/>
        <v/>
      </c>
      <c r="U66" s="33" t="str">
        <f t="shared" si="6"/>
        <v/>
      </c>
      <c r="V66" s="93"/>
      <c r="W66" s="79"/>
      <c r="X66" s="79"/>
      <c r="Y66" s="80"/>
      <c r="Z66" s="34"/>
      <c r="AA66" s="34"/>
      <c r="AB66" s="34"/>
    </row>
    <row r="67" spans="1:28" ht="18" customHeight="1" x14ac:dyDescent="0.25">
      <c r="A67" s="19"/>
      <c r="B67" s="19"/>
      <c r="C67" s="20"/>
      <c r="D67" s="20"/>
      <c r="E67" s="20"/>
      <c r="F67" s="19"/>
      <c r="G67" s="146"/>
      <c r="H67" s="21" t="str">
        <f ca="1">IFERROR(__xludf.DUMMYFUNCTION("IF(F67="""","""",IFERROR(GOOGLEFINANCE(UPPER(F67),""price""),""""))"),"")</f>
        <v/>
      </c>
      <c r="I67" s="21"/>
      <c r="J67" s="21" t="str">
        <f t="shared" si="0"/>
        <v/>
      </c>
      <c r="K67" s="22"/>
      <c r="L67" s="21"/>
      <c r="M67" s="21"/>
      <c r="N67" s="23"/>
      <c r="O67" s="23"/>
      <c r="P67" s="24" t="str">
        <f t="shared" si="1"/>
        <v/>
      </c>
      <c r="Q67" s="22" t="str">
        <f t="shared" si="2"/>
        <v/>
      </c>
      <c r="R67" s="21" t="str">
        <f t="shared" si="3"/>
        <v/>
      </c>
      <c r="S67" s="25" t="str">
        <f t="shared" si="4"/>
        <v/>
      </c>
      <c r="T67" s="25" t="str">
        <f t="shared" si="5"/>
        <v/>
      </c>
      <c r="U67" s="25" t="str">
        <f t="shared" si="6"/>
        <v/>
      </c>
      <c r="V67" s="92"/>
      <c r="W67" s="79"/>
      <c r="X67" s="79"/>
      <c r="Y67" s="80"/>
      <c r="Z67" s="26"/>
      <c r="AA67" s="26"/>
      <c r="AB67" s="26"/>
    </row>
    <row r="68" spans="1:28" ht="18" customHeight="1" x14ac:dyDescent="0.25">
      <c r="A68" s="27"/>
      <c r="B68" s="27"/>
      <c r="C68" s="28"/>
      <c r="D68" s="28"/>
      <c r="E68" s="28"/>
      <c r="F68" s="27"/>
      <c r="G68" s="147"/>
      <c r="H68" s="29" t="str">
        <f ca="1">IFERROR(__xludf.DUMMYFUNCTION("IF(F68="""","""",IFERROR(GOOGLEFINANCE(UPPER(F68),""price""),""""))"),"")</f>
        <v/>
      </c>
      <c r="I68" s="29"/>
      <c r="J68" s="29" t="str">
        <f t="shared" si="0"/>
        <v/>
      </c>
      <c r="K68" s="30"/>
      <c r="L68" s="29"/>
      <c r="M68" s="29"/>
      <c r="N68" s="31"/>
      <c r="O68" s="31"/>
      <c r="P68" s="32" t="str">
        <f t="shared" si="1"/>
        <v/>
      </c>
      <c r="Q68" s="30" t="str">
        <f t="shared" si="2"/>
        <v/>
      </c>
      <c r="R68" s="29" t="str">
        <f t="shared" si="3"/>
        <v/>
      </c>
      <c r="S68" s="33" t="str">
        <f t="shared" si="4"/>
        <v/>
      </c>
      <c r="T68" s="33" t="str">
        <f t="shared" si="5"/>
        <v/>
      </c>
      <c r="U68" s="33" t="str">
        <f t="shared" si="6"/>
        <v/>
      </c>
      <c r="V68" s="93"/>
      <c r="W68" s="79"/>
      <c r="X68" s="79"/>
      <c r="Y68" s="80"/>
      <c r="Z68" s="34"/>
      <c r="AA68" s="34"/>
      <c r="AB68" s="34"/>
    </row>
    <row r="69" spans="1:28" ht="18" customHeight="1" x14ac:dyDescent="0.25">
      <c r="A69" s="19"/>
      <c r="B69" s="19"/>
      <c r="C69" s="20"/>
      <c r="D69" s="20"/>
      <c r="E69" s="20"/>
      <c r="F69" s="19"/>
      <c r="G69" s="146"/>
      <c r="H69" s="21" t="str">
        <f ca="1">IFERROR(__xludf.DUMMYFUNCTION("IF(F69="""","""",IFERROR(GOOGLEFINANCE(UPPER(F69),""price""),""""))"),"")</f>
        <v/>
      </c>
      <c r="I69" s="21"/>
      <c r="J69" s="21" t="str">
        <f t="shared" si="0"/>
        <v/>
      </c>
      <c r="K69" s="22"/>
      <c r="L69" s="21"/>
      <c r="M69" s="21"/>
      <c r="N69" s="23"/>
      <c r="O69" s="23"/>
      <c r="P69" s="24" t="str">
        <f t="shared" si="1"/>
        <v/>
      </c>
      <c r="Q69" s="22" t="str">
        <f t="shared" si="2"/>
        <v/>
      </c>
      <c r="R69" s="21" t="str">
        <f t="shared" si="3"/>
        <v/>
      </c>
      <c r="S69" s="25" t="str">
        <f t="shared" si="4"/>
        <v/>
      </c>
      <c r="T69" s="25" t="str">
        <f t="shared" si="5"/>
        <v/>
      </c>
      <c r="U69" s="25" t="str">
        <f t="shared" si="6"/>
        <v/>
      </c>
      <c r="V69" s="92"/>
      <c r="W69" s="79"/>
      <c r="X69" s="79"/>
      <c r="Y69" s="80"/>
      <c r="Z69" s="26"/>
      <c r="AA69" s="26"/>
      <c r="AB69" s="26"/>
    </row>
    <row r="70" spans="1:28" ht="18" customHeight="1" x14ac:dyDescent="0.25">
      <c r="A70" s="27"/>
      <c r="B70" s="27"/>
      <c r="C70" s="28"/>
      <c r="D70" s="28"/>
      <c r="E70" s="28"/>
      <c r="F70" s="27"/>
      <c r="G70" s="147"/>
      <c r="H70" s="29" t="str">
        <f ca="1">IFERROR(__xludf.DUMMYFUNCTION("IF(F70="""","""",IFERROR(GOOGLEFINANCE(UPPER(F70),""price""),""""))"),"")</f>
        <v/>
      </c>
      <c r="I70" s="29"/>
      <c r="J70" s="29" t="str">
        <f t="shared" si="0"/>
        <v/>
      </c>
      <c r="K70" s="30"/>
      <c r="L70" s="29"/>
      <c r="M70" s="29"/>
      <c r="N70" s="31"/>
      <c r="O70" s="31"/>
      <c r="P70" s="32" t="str">
        <f t="shared" si="1"/>
        <v/>
      </c>
      <c r="Q70" s="30" t="str">
        <f t="shared" si="2"/>
        <v/>
      </c>
      <c r="R70" s="29" t="str">
        <f t="shared" si="3"/>
        <v/>
      </c>
      <c r="S70" s="33" t="str">
        <f t="shared" si="4"/>
        <v/>
      </c>
      <c r="T70" s="33" t="str">
        <f t="shared" si="5"/>
        <v/>
      </c>
      <c r="U70" s="33" t="str">
        <f t="shared" si="6"/>
        <v/>
      </c>
      <c r="V70" s="93"/>
      <c r="W70" s="79"/>
      <c r="X70" s="79"/>
      <c r="Y70" s="80"/>
      <c r="Z70" s="34"/>
      <c r="AA70" s="34"/>
      <c r="AB70" s="34"/>
    </row>
    <row r="71" spans="1:28" ht="18" customHeight="1" x14ac:dyDescent="0.25">
      <c r="A71" s="19"/>
      <c r="B71" s="19"/>
      <c r="C71" s="20"/>
      <c r="D71" s="20"/>
      <c r="E71" s="20"/>
      <c r="F71" s="19"/>
      <c r="G71" s="146"/>
      <c r="H71" s="21" t="str">
        <f ca="1">IFERROR(__xludf.DUMMYFUNCTION("IF(F71="""","""",IFERROR(GOOGLEFINANCE(UPPER(F71),""price""),""""))"),"")</f>
        <v/>
      </c>
      <c r="I71" s="21"/>
      <c r="J71" s="21" t="str">
        <f t="shared" si="0"/>
        <v/>
      </c>
      <c r="K71" s="22"/>
      <c r="L71" s="21"/>
      <c r="M71" s="21"/>
      <c r="N71" s="23"/>
      <c r="O71" s="23"/>
      <c r="P71" s="24" t="str">
        <f t="shared" si="1"/>
        <v/>
      </c>
      <c r="Q71" s="22" t="str">
        <f t="shared" si="2"/>
        <v/>
      </c>
      <c r="R71" s="21" t="str">
        <f t="shared" si="3"/>
        <v/>
      </c>
      <c r="S71" s="25" t="str">
        <f t="shared" si="4"/>
        <v/>
      </c>
      <c r="T71" s="25" t="str">
        <f t="shared" si="5"/>
        <v/>
      </c>
      <c r="U71" s="25" t="str">
        <f t="shared" si="6"/>
        <v/>
      </c>
      <c r="V71" s="92"/>
      <c r="W71" s="79"/>
      <c r="X71" s="79"/>
      <c r="Y71" s="80"/>
      <c r="Z71" s="26"/>
      <c r="AA71" s="26"/>
      <c r="AB71" s="26"/>
    </row>
    <row r="72" spans="1:28" ht="18" customHeight="1" x14ac:dyDescent="0.25">
      <c r="A72" s="27"/>
      <c r="B72" s="27"/>
      <c r="C72" s="28"/>
      <c r="D72" s="28"/>
      <c r="E72" s="28"/>
      <c r="F72" s="27"/>
      <c r="G72" s="147"/>
      <c r="H72" s="29" t="str">
        <f ca="1">IFERROR(__xludf.DUMMYFUNCTION("IF(F72="""","""",IFERROR(GOOGLEFINANCE(UPPER(F72),""price""),""""))"),"")</f>
        <v/>
      </c>
      <c r="I72" s="29"/>
      <c r="J72" s="29" t="str">
        <f t="shared" si="0"/>
        <v/>
      </c>
      <c r="K72" s="30"/>
      <c r="L72" s="29"/>
      <c r="M72" s="29"/>
      <c r="N72" s="31"/>
      <c r="O72" s="31"/>
      <c r="P72" s="32" t="str">
        <f t="shared" si="1"/>
        <v/>
      </c>
      <c r="Q72" s="30" t="str">
        <f t="shared" si="2"/>
        <v/>
      </c>
      <c r="R72" s="29" t="str">
        <f t="shared" si="3"/>
        <v/>
      </c>
      <c r="S72" s="33" t="str">
        <f t="shared" si="4"/>
        <v/>
      </c>
      <c r="T72" s="33" t="str">
        <f t="shared" si="5"/>
        <v/>
      </c>
      <c r="U72" s="33" t="str">
        <f t="shared" si="6"/>
        <v/>
      </c>
      <c r="V72" s="93"/>
      <c r="W72" s="79"/>
      <c r="X72" s="79"/>
      <c r="Y72" s="80"/>
      <c r="Z72" s="34"/>
      <c r="AA72" s="34"/>
      <c r="AB72" s="34"/>
    </row>
    <row r="73" spans="1:28" ht="18" customHeight="1" x14ac:dyDescent="0.25">
      <c r="A73" s="19"/>
      <c r="B73" s="19"/>
      <c r="C73" s="20"/>
      <c r="D73" s="20"/>
      <c r="E73" s="20"/>
      <c r="F73" s="19"/>
      <c r="G73" s="146"/>
      <c r="H73" s="21" t="str">
        <f ca="1">IFERROR(__xludf.DUMMYFUNCTION("IF(F73="""","""",IFERROR(GOOGLEFINANCE(UPPER(F73),""price""),""""))"),"")</f>
        <v/>
      </c>
      <c r="I73" s="21"/>
      <c r="J73" s="21" t="str">
        <f t="shared" si="0"/>
        <v/>
      </c>
      <c r="K73" s="22"/>
      <c r="L73" s="21"/>
      <c r="M73" s="21"/>
      <c r="N73" s="23"/>
      <c r="O73" s="23"/>
      <c r="P73" s="24" t="str">
        <f t="shared" si="1"/>
        <v/>
      </c>
      <c r="Q73" s="22" t="str">
        <f t="shared" si="2"/>
        <v/>
      </c>
      <c r="R73" s="21" t="str">
        <f t="shared" si="3"/>
        <v/>
      </c>
      <c r="S73" s="25" t="str">
        <f t="shared" si="4"/>
        <v/>
      </c>
      <c r="T73" s="25" t="str">
        <f t="shared" si="5"/>
        <v/>
      </c>
      <c r="U73" s="25" t="str">
        <f t="shared" si="6"/>
        <v/>
      </c>
      <c r="V73" s="92"/>
      <c r="W73" s="79"/>
      <c r="X73" s="79"/>
      <c r="Y73" s="80"/>
      <c r="Z73" s="26"/>
      <c r="AA73" s="26"/>
      <c r="AB73" s="26"/>
    </row>
    <row r="74" spans="1:28" ht="18" customHeight="1" x14ac:dyDescent="0.25">
      <c r="A74" s="27"/>
      <c r="B74" s="27"/>
      <c r="C74" s="28"/>
      <c r="D74" s="28"/>
      <c r="E74" s="28"/>
      <c r="F74" s="27"/>
      <c r="G74" s="147"/>
      <c r="H74" s="29" t="str">
        <f ca="1">IFERROR(__xludf.DUMMYFUNCTION("IF(F74="""","""",IFERROR(GOOGLEFINANCE(UPPER(F74),""price""),""""))"),"")</f>
        <v/>
      </c>
      <c r="I74" s="29"/>
      <c r="J74" s="29" t="str">
        <f t="shared" si="0"/>
        <v/>
      </c>
      <c r="K74" s="30"/>
      <c r="L74" s="29"/>
      <c r="M74" s="29"/>
      <c r="N74" s="31"/>
      <c r="O74" s="31"/>
      <c r="P74" s="32" t="str">
        <f t="shared" si="1"/>
        <v/>
      </c>
      <c r="Q74" s="30" t="str">
        <f t="shared" si="2"/>
        <v/>
      </c>
      <c r="R74" s="29" t="str">
        <f t="shared" si="3"/>
        <v/>
      </c>
      <c r="S74" s="33" t="str">
        <f t="shared" si="4"/>
        <v/>
      </c>
      <c r="T74" s="33" t="str">
        <f t="shared" si="5"/>
        <v/>
      </c>
      <c r="U74" s="33" t="str">
        <f t="shared" si="6"/>
        <v/>
      </c>
      <c r="V74" s="93"/>
      <c r="W74" s="79"/>
      <c r="X74" s="79"/>
      <c r="Y74" s="80"/>
      <c r="Z74" s="34"/>
      <c r="AA74" s="34"/>
      <c r="AB74" s="34"/>
    </row>
    <row r="75" spans="1:28" ht="18" customHeight="1" x14ac:dyDescent="0.25">
      <c r="A75" s="19"/>
      <c r="B75" s="19"/>
      <c r="C75" s="20"/>
      <c r="D75" s="20"/>
      <c r="E75" s="20"/>
      <c r="F75" s="19"/>
      <c r="G75" s="146"/>
      <c r="H75" s="21" t="str">
        <f ca="1">IFERROR(__xludf.DUMMYFUNCTION("IF(F75="""","""",IFERROR(GOOGLEFINANCE(UPPER(F75),""price""),""""))"),"")</f>
        <v/>
      </c>
      <c r="I75" s="21"/>
      <c r="J75" s="21" t="str">
        <f t="shared" si="0"/>
        <v/>
      </c>
      <c r="K75" s="22"/>
      <c r="L75" s="21"/>
      <c r="M75" s="21"/>
      <c r="N75" s="23"/>
      <c r="O75" s="23"/>
      <c r="P75" s="24" t="str">
        <f t="shared" si="1"/>
        <v/>
      </c>
      <c r="Q75" s="22" t="str">
        <f t="shared" si="2"/>
        <v/>
      </c>
      <c r="R75" s="21" t="str">
        <f t="shared" si="3"/>
        <v/>
      </c>
      <c r="S75" s="25" t="str">
        <f t="shared" si="4"/>
        <v/>
      </c>
      <c r="T75" s="25" t="str">
        <f t="shared" si="5"/>
        <v/>
      </c>
      <c r="U75" s="25" t="str">
        <f t="shared" si="6"/>
        <v/>
      </c>
      <c r="V75" s="92"/>
      <c r="W75" s="79"/>
      <c r="X75" s="79"/>
      <c r="Y75" s="80"/>
      <c r="Z75" s="26"/>
      <c r="AA75" s="26"/>
      <c r="AB75" s="26"/>
    </row>
    <row r="76" spans="1:28" ht="18" customHeight="1" x14ac:dyDescent="0.25">
      <c r="A76" s="27"/>
      <c r="B76" s="27"/>
      <c r="C76" s="28"/>
      <c r="D76" s="28"/>
      <c r="E76" s="28"/>
      <c r="F76" s="27"/>
      <c r="G76" s="147"/>
      <c r="H76" s="29" t="str">
        <f ca="1">IFERROR(__xludf.DUMMYFUNCTION("IF(F76="""","""",IFERROR(GOOGLEFINANCE(UPPER(F76),""price""),""""))"),"")</f>
        <v/>
      </c>
      <c r="I76" s="29"/>
      <c r="J76" s="29" t="str">
        <f t="shared" si="0"/>
        <v/>
      </c>
      <c r="K76" s="30"/>
      <c r="L76" s="29"/>
      <c r="M76" s="29"/>
      <c r="N76" s="31"/>
      <c r="O76" s="31"/>
      <c r="P76" s="32" t="str">
        <f t="shared" si="1"/>
        <v/>
      </c>
      <c r="Q76" s="30" t="str">
        <f t="shared" si="2"/>
        <v/>
      </c>
      <c r="R76" s="29" t="str">
        <f t="shared" si="3"/>
        <v/>
      </c>
      <c r="S76" s="33" t="str">
        <f t="shared" si="4"/>
        <v/>
      </c>
      <c r="T76" s="33" t="str">
        <f t="shared" si="5"/>
        <v/>
      </c>
      <c r="U76" s="33" t="str">
        <f t="shared" si="6"/>
        <v/>
      </c>
      <c r="V76" s="93"/>
      <c r="W76" s="79"/>
      <c r="X76" s="79"/>
      <c r="Y76" s="80"/>
      <c r="Z76" s="34"/>
      <c r="AA76" s="34"/>
      <c r="AB76" s="34"/>
    </row>
    <row r="77" spans="1:28" ht="18" customHeight="1" x14ac:dyDescent="0.25">
      <c r="A77" s="19"/>
      <c r="B77" s="19"/>
      <c r="C77" s="20"/>
      <c r="D77" s="20"/>
      <c r="E77" s="20"/>
      <c r="F77" s="19"/>
      <c r="G77" s="146"/>
      <c r="H77" s="21" t="str">
        <f ca="1">IFERROR(__xludf.DUMMYFUNCTION("IF(F77="""","""",IFERROR(GOOGLEFINANCE(UPPER(F77),""price""),""""))"),"")</f>
        <v/>
      </c>
      <c r="I77" s="21"/>
      <c r="J77" s="21" t="str">
        <f t="shared" si="0"/>
        <v/>
      </c>
      <c r="K77" s="22"/>
      <c r="L77" s="21"/>
      <c r="M77" s="21"/>
      <c r="N77" s="23"/>
      <c r="O77" s="23"/>
      <c r="P77" s="24" t="str">
        <f t="shared" si="1"/>
        <v/>
      </c>
      <c r="Q77" s="22" t="str">
        <f t="shared" si="2"/>
        <v/>
      </c>
      <c r="R77" s="21" t="str">
        <f t="shared" si="3"/>
        <v/>
      </c>
      <c r="S77" s="25" t="str">
        <f t="shared" si="4"/>
        <v/>
      </c>
      <c r="T77" s="25" t="str">
        <f t="shared" si="5"/>
        <v/>
      </c>
      <c r="U77" s="25" t="str">
        <f t="shared" si="6"/>
        <v/>
      </c>
      <c r="V77" s="92"/>
      <c r="W77" s="79"/>
      <c r="X77" s="79"/>
      <c r="Y77" s="80"/>
      <c r="Z77" s="26"/>
      <c r="AA77" s="26"/>
      <c r="AB77" s="26"/>
    </row>
    <row r="78" spans="1:28" ht="18" customHeight="1" x14ac:dyDescent="0.25">
      <c r="A78" s="27"/>
      <c r="B78" s="27"/>
      <c r="C78" s="28"/>
      <c r="D78" s="28"/>
      <c r="E78" s="28"/>
      <c r="F78" s="27"/>
      <c r="G78" s="147"/>
      <c r="H78" s="29" t="str">
        <f ca="1">IFERROR(__xludf.DUMMYFUNCTION("IF(F78="""","""",IFERROR(GOOGLEFINANCE(UPPER(F78),""price""),""""))"),"")</f>
        <v/>
      </c>
      <c r="I78" s="29"/>
      <c r="J78" s="29" t="str">
        <f t="shared" si="0"/>
        <v/>
      </c>
      <c r="K78" s="30"/>
      <c r="L78" s="29"/>
      <c r="M78" s="29"/>
      <c r="N78" s="31"/>
      <c r="O78" s="31"/>
      <c r="P78" s="32" t="str">
        <f t="shared" si="1"/>
        <v/>
      </c>
      <c r="Q78" s="30" t="str">
        <f t="shared" si="2"/>
        <v/>
      </c>
      <c r="R78" s="29" t="str">
        <f t="shared" si="3"/>
        <v/>
      </c>
      <c r="S78" s="33" t="str">
        <f t="shared" si="4"/>
        <v/>
      </c>
      <c r="T78" s="33" t="str">
        <f t="shared" si="5"/>
        <v/>
      </c>
      <c r="U78" s="33" t="str">
        <f t="shared" si="6"/>
        <v/>
      </c>
      <c r="V78" s="93"/>
      <c r="W78" s="79"/>
      <c r="X78" s="79"/>
      <c r="Y78" s="80"/>
      <c r="Z78" s="34"/>
      <c r="AA78" s="34"/>
      <c r="AB78" s="34"/>
    </row>
    <row r="79" spans="1:28" ht="18" customHeight="1" x14ac:dyDescent="0.25">
      <c r="A79" s="19"/>
      <c r="B79" s="19"/>
      <c r="C79" s="20"/>
      <c r="D79" s="20"/>
      <c r="E79" s="20"/>
      <c r="F79" s="19"/>
      <c r="G79" s="146"/>
      <c r="H79" s="21" t="str">
        <f ca="1">IFERROR(__xludf.DUMMYFUNCTION("IF(F79="""","""",IFERROR(GOOGLEFINANCE(UPPER(F79),""price""),""""))"),"")</f>
        <v/>
      </c>
      <c r="I79" s="21"/>
      <c r="J79" s="21" t="str">
        <f t="shared" si="0"/>
        <v/>
      </c>
      <c r="K79" s="22"/>
      <c r="L79" s="21"/>
      <c r="M79" s="21"/>
      <c r="N79" s="23"/>
      <c r="O79" s="23"/>
      <c r="P79" s="24" t="str">
        <f t="shared" si="1"/>
        <v/>
      </c>
      <c r="Q79" s="22" t="str">
        <f t="shared" si="2"/>
        <v/>
      </c>
      <c r="R79" s="21" t="str">
        <f t="shared" si="3"/>
        <v/>
      </c>
      <c r="S79" s="25" t="str">
        <f t="shared" si="4"/>
        <v/>
      </c>
      <c r="T79" s="25" t="str">
        <f t="shared" si="5"/>
        <v/>
      </c>
      <c r="U79" s="25" t="str">
        <f t="shared" si="6"/>
        <v/>
      </c>
      <c r="V79" s="92"/>
      <c r="W79" s="79"/>
      <c r="X79" s="79"/>
      <c r="Y79" s="80"/>
      <c r="Z79" s="26"/>
      <c r="AA79" s="26"/>
      <c r="AB79" s="26"/>
    </row>
    <row r="80" spans="1:28" ht="18" customHeight="1" x14ac:dyDescent="0.25">
      <c r="A80" s="27"/>
      <c r="B80" s="27"/>
      <c r="C80" s="28"/>
      <c r="D80" s="28"/>
      <c r="E80" s="28"/>
      <c r="F80" s="27"/>
      <c r="G80" s="147"/>
      <c r="H80" s="29" t="str">
        <f ca="1">IFERROR(__xludf.DUMMYFUNCTION("IF(F80="""","""",IFERROR(GOOGLEFINANCE(UPPER(F80),""price""),""""))"),"")</f>
        <v/>
      </c>
      <c r="I80" s="29"/>
      <c r="J80" s="29" t="str">
        <f t="shared" si="0"/>
        <v/>
      </c>
      <c r="K80" s="30"/>
      <c r="L80" s="29"/>
      <c r="M80" s="29"/>
      <c r="N80" s="31"/>
      <c r="O80" s="31"/>
      <c r="P80" s="32" t="str">
        <f t="shared" si="1"/>
        <v/>
      </c>
      <c r="Q80" s="30" t="str">
        <f t="shared" si="2"/>
        <v/>
      </c>
      <c r="R80" s="29" t="str">
        <f t="shared" si="3"/>
        <v/>
      </c>
      <c r="S80" s="33" t="str">
        <f t="shared" si="4"/>
        <v/>
      </c>
      <c r="T80" s="33" t="str">
        <f t="shared" si="5"/>
        <v/>
      </c>
      <c r="U80" s="33" t="str">
        <f t="shared" si="6"/>
        <v/>
      </c>
      <c r="V80" s="93"/>
      <c r="W80" s="79"/>
      <c r="X80" s="79"/>
      <c r="Y80" s="80"/>
      <c r="Z80" s="34"/>
      <c r="AA80" s="34"/>
      <c r="AB80" s="34"/>
    </row>
    <row r="81" spans="1:28" ht="18" customHeight="1" x14ac:dyDescent="0.25">
      <c r="A81" s="19"/>
      <c r="B81" s="19"/>
      <c r="C81" s="20"/>
      <c r="D81" s="20"/>
      <c r="E81" s="20"/>
      <c r="F81" s="19"/>
      <c r="G81" s="146"/>
      <c r="H81" s="21" t="str">
        <f ca="1">IFERROR(__xludf.DUMMYFUNCTION("IF(F81="""","""",IFERROR(GOOGLEFINANCE(UPPER(F81),""price""),""""))"),"")</f>
        <v/>
      </c>
      <c r="I81" s="21"/>
      <c r="J81" s="21" t="str">
        <f t="shared" si="0"/>
        <v/>
      </c>
      <c r="K81" s="22"/>
      <c r="L81" s="21"/>
      <c r="M81" s="21"/>
      <c r="N81" s="23"/>
      <c r="O81" s="23"/>
      <c r="P81" s="24" t="str">
        <f t="shared" si="1"/>
        <v/>
      </c>
      <c r="Q81" s="22" t="str">
        <f t="shared" si="2"/>
        <v/>
      </c>
      <c r="R81" s="21" t="str">
        <f t="shared" si="3"/>
        <v/>
      </c>
      <c r="S81" s="25" t="str">
        <f t="shared" si="4"/>
        <v/>
      </c>
      <c r="T81" s="25" t="str">
        <f t="shared" si="5"/>
        <v/>
      </c>
      <c r="U81" s="25" t="str">
        <f t="shared" si="6"/>
        <v/>
      </c>
      <c r="V81" s="92"/>
      <c r="W81" s="79"/>
      <c r="X81" s="79"/>
      <c r="Y81" s="80"/>
      <c r="Z81" s="26"/>
      <c r="AA81" s="26"/>
      <c r="AB81" s="26"/>
    </row>
    <row r="82" spans="1:28" ht="18" customHeight="1" x14ac:dyDescent="0.25">
      <c r="A82" s="27"/>
      <c r="B82" s="27"/>
      <c r="C82" s="28"/>
      <c r="D82" s="28"/>
      <c r="E82" s="28"/>
      <c r="F82" s="27"/>
      <c r="G82" s="147"/>
      <c r="H82" s="29" t="str">
        <f ca="1">IFERROR(__xludf.DUMMYFUNCTION("IF(F82="""","""",IFERROR(GOOGLEFINANCE(UPPER(F82),""price""),""""))"),"")</f>
        <v/>
      </c>
      <c r="I82" s="29"/>
      <c r="J82" s="29" t="str">
        <f t="shared" si="0"/>
        <v/>
      </c>
      <c r="K82" s="30"/>
      <c r="L82" s="29"/>
      <c r="M82" s="29"/>
      <c r="N82" s="31"/>
      <c r="O82" s="31"/>
      <c r="P82" s="32" t="str">
        <f t="shared" si="1"/>
        <v/>
      </c>
      <c r="Q82" s="30" t="str">
        <f t="shared" si="2"/>
        <v/>
      </c>
      <c r="R82" s="29" t="str">
        <f t="shared" si="3"/>
        <v/>
      </c>
      <c r="S82" s="33" t="str">
        <f t="shared" si="4"/>
        <v/>
      </c>
      <c r="T82" s="33" t="str">
        <f t="shared" si="5"/>
        <v/>
      </c>
      <c r="U82" s="33" t="str">
        <f t="shared" si="6"/>
        <v/>
      </c>
      <c r="V82" s="93"/>
      <c r="W82" s="79"/>
      <c r="X82" s="79"/>
      <c r="Y82" s="80"/>
      <c r="Z82" s="34"/>
      <c r="AA82" s="34"/>
      <c r="AB82" s="34"/>
    </row>
    <row r="83" spans="1:28" ht="18" customHeight="1" x14ac:dyDescent="0.25">
      <c r="A83" s="19"/>
      <c r="B83" s="19"/>
      <c r="C83" s="20"/>
      <c r="D83" s="20"/>
      <c r="E83" s="20"/>
      <c r="F83" s="19"/>
      <c r="G83" s="146"/>
      <c r="H83" s="21" t="str">
        <f ca="1">IFERROR(__xludf.DUMMYFUNCTION("IF(F83="""","""",IFERROR(GOOGLEFINANCE(UPPER(F83),""price""),""""))"),"")</f>
        <v/>
      </c>
      <c r="I83" s="21"/>
      <c r="J83" s="21" t="str">
        <f t="shared" si="0"/>
        <v/>
      </c>
      <c r="K83" s="22"/>
      <c r="L83" s="21"/>
      <c r="M83" s="21"/>
      <c r="N83" s="23"/>
      <c r="O83" s="23"/>
      <c r="P83" s="24" t="str">
        <f t="shared" si="1"/>
        <v/>
      </c>
      <c r="Q83" s="22" t="str">
        <f t="shared" si="2"/>
        <v/>
      </c>
      <c r="R83" s="21" t="str">
        <f t="shared" si="3"/>
        <v/>
      </c>
      <c r="S83" s="25" t="str">
        <f t="shared" si="4"/>
        <v/>
      </c>
      <c r="T83" s="25" t="str">
        <f t="shared" si="5"/>
        <v/>
      </c>
      <c r="U83" s="25" t="str">
        <f t="shared" si="6"/>
        <v/>
      </c>
      <c r="V83" s="92"/>
      <c r="W83" s="79"/>
      <c r="X83" s="79"/>
      <c r="Y83" s="80"/>
      <c r="Z83" s="26"/>
      <c r="AA83" s="26"/>
      <c r="AB83" s="26"/>
    </row>
    <row r="84" spans="1:28" ht="18" customHeight="1" x14ac:dyDescent="0.25">
      <c r="A84" s="27"/>
      <c r="B84" s="27"/>
      <c r="C84" s="28"/>
      <c r="D84" s="28"/>
      <c r="E84" s="28"/>
      <c r="F84" s="27"/>
      <c r="G84" s="147"/>
      <c r="H84" s="29" t="str">
        <f ca="1">IFERROR(__xludf.DUMMYFUNCTION("IF(F84="""","""",IFERROR(GOOGLEFINANCE(UPPER(F84),""price""),""""))"),"")</f>
        <v/>
      </c>
      <c r="I84" s="29"/>
      <c r="J84" s="29" t="str">
        <f t="shared" si="0"/>
        <v/>
      </c>
      <c r="K84" s="30"/>
      <c r="L84" s="29"/>
      <c r="M84" s="29"/>
      <c r="N84" s="31"/>
      <c r="O84" s="31"/>
      <c r="P84" s="32" t="str">
        <f t="shared" si="1"/>
        <v/>
      </c>
      <c r="Q84" s="30" t="str">
        <f t="shared" si="2"/>
        <v/>
      </c>
      <c r="R84" s="29" t="str">
        <f t="shared" si="3"/>
        <v/>
      </c>
      <c r="S84" s="33" t="str">
        <f t="shared" si="4"/>
        <v/>
      </c>
      <c r="T84" s="33" t="str">
        <f t="shared" si="5"/>
        <v/>
      </c>
      <c r="U84" s="33" t="str">
        <f t="shared" si="6"/>
        <v/>
      </c>
      <c r="V84" s="93"/>
      <c r="W84" s="79"/>
      <c r="X84" s="79"/>
      <c r="Y84" s="80"/>
      <c r="Z84" s="34"/>
      <c r="AA84" s="34"/>
      <c r="AB84" s="34"/>
    </row>
    <row r="85" spans="1:28" ht="18" customHeight="1" x14ac:dyDescent="0.25">
      <c r="A85" s="19"/>
      <c r="B85" s="19"/>
      <c r="C85" s="20"/>
      <c r="D85" s="20"/>
      <c r="E85" s="20"/>
      <c r="F85" s="19"/>
      <c r="G85" s="146"/>
      <c r="H85" s="21" t="str">
        <f ca="1">IFERROR(__xludf.DUMMYFUNCTION("IF(F85="""","""",IFERROR(GOOGLEFINANCE(UPPER(F85),""price""),""""))"),"")</f>
        <v/>
      </c>
      <c r="I85" s="21"/>
      <c r="J85" s="21" t="str">
        <f t="shared" si="0"/>
        <v/>
      </c>
      <c r="K85" s="22"/>
      <c r="L85" s="21"/>
      <c r="M85" s="21"/>
      <c r="N85" s="23"/>
      <c r="O85" s="23"/>
      <c r="P85" s="24" t="str">
        <f t="shared" si="1"/>
        <v/>
      </c>
      <c r="Q85" s="22" t="str">
        <f t="shared" si="2"/>
        <v/>
      </c>
      <c r="R85" s="21" t="str">
        <f t="shared" si="3"/>
        <v/>
      </c>
      <c r="S85" s="25" t="str">
        <f t="shared" si="4"/>
        <v/>
      </c>
      <c r="T85" s="25" t="str">
        <f t="shared" si="5"/>
        <v/>
      </c>
      <c r="U85" s="25" t="str">
        <f t="shared" si="6"/>
        <v/>
      </c>
      <c r="V85" s="92"/>
      <c r="W85" s="79"/>
      <c r="X85" s="79"/>
      <c r="Y85" s="80"/>
      <c r="Z85" s="26"/>
      <c r="AA85" s="26"/>
      <c r="AB85" s="26"/>
    </row>
    <row r="86" spans="1:28" ht="18" customHeight="1" x14ac:dyDescent="0.25">
      <c r="A86" s="27"/>
      <c r="B86" s="27"/>
      <c r="C86" s="28"/>
      <c r="D86" s="28"/>
      <c r="E86" s="28"/>
      <c r="F86" s="27"/>
      <c r="G86" s="147"/>
      <c r="H86" s="29" t="str">
        <f ca="1">IFERROR(__xludf.DUMMYFUNCTION("IF(F86="""","""",IFERROR(GOOGLEFINANCE(UPPER(F86),""price""),""""))"),"")</f>
        <v/>
      </c>
      <c r="I86" s="29"/>
      <c r="J86" s="29" t="str">
        <f t="shared" si="0"/>
        <v/>
      </c>
      <c r="K86" s="30"/>
      <c r="L86" s="29"/>
      <c r="M86" s="29"/>
      <c r="N86" s="31"/>
      <c r="O86" s="31"/>
      <c r="P86" s="32" t="str">
        <f t="shared" si="1"/>
        <v/>
      </c>
      <c r="Q86" s="30" t="str">
        <f t="shared" si="2"/>
        <v/>
      </c>
      <c r="R86" s="29" t="str">
        <f t="shared" si="3"/>
        <v/>
      </c>
      <c r="S86" s="33" t="str">
        <f t="shared" si="4"/>
        <v/>
      </c>
      <c r="T86" s="33" t="str">
        <f t="shared" si="5"/>
        <v/>
      </c>
      <c r="U86" s="33" t="str">
        <f t="shared" si="6"/>
        <v/>
      </c>
      <c r="V86" s="93"/>
      <c r="W86" s="79"/>
      <c r="X86" s="79"/>
      <c r="Y86" s="80"/>
      <c r="Z86" s="34"/>
      <c r="AA86" s="34"/>
      <c r="AB86" s="34"/>
    </row>
    <row r="87" spans="1:28" ht="18" customHeight="1" x14ac:dyDescent="0.25">
      <c r="A87" s="19"/>
      <c r="B87" s="19"/>
      <c r="C87" s="20"/>
      <c r="D87" s="20"/>
      <c r="E87" s="20"/>
      <c r="F87" s="19"/>
      <c r="G87" s="146"/>
      <c r="H87" s="21" t="str">
        <f ca="1">IFERROR(__xludf.DUMMYFUNCTION("IF(F87="""","""",IFERROR(GOOGLEFINANCE(UPPER(F87),""price""),""""))"),"")</f>
        <v/>
      </c>
      <c r="I87" s="21"/>
      <c r="J87" s="21" t="str">
        <f t="shared" si="0"/>
        <v/>
      </c>
      <c r="K87" s="22"/>
      <c r="L87" s="21"/>
      <c r="M87" s="21"/>
      <c r="N87" s="23"/>
      <c r="O87" s="23"/>
      <c r="P87" s="24" t="str">
        <f t="shared" si="1"/>
        <v/>
      </c>
      <c r="Q87" s="22" t="str">
        <f t="shared" si="2"/>
        <v/>
      </c>
      <c r="R87" s="21" t="str">
        <f t="shared" si="3"/>
        <v/>
      </c>
      <c r="S87" s="25" t="str">
        <f t="shared" si="4"/>
        <v/>
      </c>
      <c r="T87" s="25" t="str">
        <f t="shared" si="5"/>
        <v/>
      </c>
      <c r="U87" s="25" t="str">
        <f t="shared" si="6"/>
        <v/>
      </c>
      <c r="V87" s="92"/>
      <c r="W87" s="79"/>
      <c r="X87" s="79"/>
      <c r="Y87" s="80"/>
      <c r="Z87" s="26"/>
      <c r="AA87" s="26"/>
      <c r="AB87" s="26"/>
    </row>
    <row r="88" spans="1:28" ht="18" customHeight="1" x14ac:dyDescent="0.25">
      <c r="A88" s="27"/>
      <c r="B88" s="27"/>
      <c r="C88" s="28"/>
      <c r="D88" s="28"/>
      <c r="E88" s="28"/>
      <c r="F88" s="27"/>
      <c r="G88" s="147"/>
      <c r="H88" s="29" t="str">
        <f ca="1">IFERROR(__xludf.DUMMYFUNCTION("IF(F88="""","""",IFERROR(GOOGLEFINANCE(UPPER(F88),""price""),""""))"),"")</f>
        <v/>
      </c>
      <c r="I88" s="29"/>
      <c r="J88" s="29" t="str">
        <f t="shared" si="0"/>
        <v/>
      </c>
      <c r="K88" s="30"/>
      <c r="L88" s="29"/>
      <c r="M88" s="29"/>
      <c r="N88" s="31"/>
      <c r="O88" s="31"/>
      <c r="P88" s="32" t="str">
        <f t="shared" si="1"/>
        <v/>
      </c>
      <c r="Q88" s="30" t="str">
        <f t="shared" si="2"/>
        <v/>
      </c>
      <c r="R88" s="29" t="str">
        <f t="shared" si="3"/>
        <v/>
      </c>
      <c r="S88" s="33" t="str">
        <f t="shared" si="4"/>
        <v/>
      </c>
      <c r="T88" s="33" t="str">
        <f t="shared" si="5"/>
        <v/>
      </c>
      <c r="U88" s="33" t="str">
        <f t="shared" si="6"/>
        <v/>
      </c>
      <c r="V88" s="93"/>
      <c r="W88" s="79"/>
      <c r="X88" s="79"/>
      <c r="Y88" s="80"/>
      <c r="Z88" s="34"/>
      <c r="AA88" s="34"/>
      <c r="AB88" s="34"/>
    </row>
    <row r="89" spans="1:28" ht="18" customHeight="1" x14ac:dyDescent="0.25">
      <c r="A89" s="19"/>
      <c r="B89" s="19"/>
      <c r="C89" s="20"/>
      <c r="D89" s="20"/>
      <c r="E89" s="20"/>
      <c r="F89" s="19"/>
      <c r="G89" s="146"/>
      <c r="H89" s="21" t="str">
        <f ca="1">IFERROR(__xludf.DUMMYFUNCTION("IF(F89="""","""",IFERROR(GOOGLEFINANCE(UPPER(F89),""price""),""""))"),"")</f>
        <v/>
      </c>
      <c r="I89" s="21"/>
      <c r="J89" s="21" t="str">
        <f t="shared" si="0"/>
        <v/>
      </c>
      <c r="K89" s="22"/>
      <c r="L89" s="21"/>
      <c r="M89" s="21"/>
      <c r="N89" s="23"/>
      <c r="O89" s="23"/>
      <c r="P89" s="24" t="str">
        <f t="shared" si="1"/>
        <v/>
      </c>
      <c r="Q89" s="22" t="str">
        <f t="shared" si="2"/>
        <v/>
      </c>
      <c r="R89" s="21" t="str">
        <f t="shared" si="3"/>
        <v/>
      </c>
      <c r="S89" s="25" t="str">
        <f t="shared" si="4"/>
        <v/>
      </c>
      <c r="T89" s="25" t="str">
        <f t="shared" si="5"/>
        <v/>
      </c>
      <c r="U89" s="25" t="str">
        <f t="shared" si="6"/>
        <v/>
      </c>
      <c r="V89" s="92"/>
      <c r="W89" s="79"/>
      <c r="X89" s="79"/>
      <c r="Y89" s="80"/>
      <c r="Z89" s="26"/>
      <c r="AA89" s="26"/>
      <c r="AB89" s="26"/>
    </row>
    <row r="90" spans="1:28" ht="18" customHeight="1" x14ac:dyDescent="0.25">
      <c r="A90" s="27"/>
      <c r="B90" s="27"/>
      <c r="C90" s="28"/>
      <c r="D90" s="28"/>
      <c r="E90" s="28"/>
      <c r="F90" s="27"/>
      <c r="G90" s="147"/>
      <c r="H90" s="29" t="str">
        <f ca="1">IFERROR(__xludf.DUMMYFUNCTION("IF(F90="""","""",IFERROR(GOOGLEFINANCE(UPPER(F90),""price""),""""))"),"")</f>
        <v/>
      </c>
      <c r="I90" s="29"/>
      <c r="J90" s="29" t="str">
        <f t="shared" si="0"/>
        <v/>
      </c>
      <c r="K90" s="30"/>
      <c r="L90" s="29"/>
      <c r="M90" s="29"/>
      <c r="N90" s="31"/>
      <c r="O90" s="31"/>
      <c r="P90" s="32" t="str">
        <f t="shared" si="1"/>
        <v/>
      </c>
      <c r="Q90" s="30" t="str">
        <f t="shared" si="2"/>
        <v/>
      </c>
      <c r="R90" s="29" t="str">
        <f t="shared" si="3"/>
        <v/>
      </c>
      <c r="S90" s="33" t="str">
        <f t="shared" si="4"/>
        <v/>
      </c>
      <c r="T90" s="33" t="str">
        <f t="shared" si="5"/>
        <v/>
      </c>
      <c r="U90" s="33" t="str">
        <f t="shared" si="6"/>
        <v/>
      </c>
      <c r="V90" s="93"/>
      <c r="W90" s="79"/>
      <c r="X90" s="79"/>
      <c r="Y90" s="80"/>
      <c r="Z90" s="34"/>
      <c r="AA90" s="34"/>
      <c r="AB90" s="34"/>
    </row>
    <row r="91" spans="1:28" ht="18" customHeight="1" x14ac:dyDescent="0.25">
      <c r="A91" s="19"/>
      <c r="B91" s="19"/>
      <c r="C91" s="20"/>
      <c r="D91" s="20"/>
      <c r="E91" s="20"/>
      <c r="F91" s="19"/>
      <c r="G91" s="146"/>
      <c r="H91" s="21" t="str">
        <f ca="1">IFERROR(__xludf.DUMMYFUNCTION("IF(F91="""","""",IFERROR(GOOGLEFINANCE(UPPER(F91),""price""),""""))"),"")</f>
        <v/>
      </c>
      <c r="I91" s="21"/>
      <c r="J91" s="21" t="str">
        <f t="shared" si="0"/>
        <v/>
      </c>
      <c r="K91" s="22"/>
      <c r="L91" s="21"/>
      <c r="M91" s="21"/>
      <c r="N91" s="23"/>
      <c r="O91" s="23"/>
      <c r="P91" s="24" t="str">
        <f t="shared" si="1"/>
        <v/>
      </c>
      <c r="Q91" s="22" t="str">
        <f t="shared" si="2"/>
        <v/>
      </c>
      <c r="R91" s="21" t="str">
        <f t="shared" si="3"/>
        <v/>
      </c>
      <c r="S91" s="25" t="str">
        <f t="shared" si="4"/>
        <v/>
      </c>
      <c r="T91" s="25" t="str">
        <f t="shared" si="5"/>
        <v/>
      </c>
      <c r="U91" s="25" t="str">
        <f t="shared" si="6"/>
        <v/>
      </c>
      <c r="V91" s="92"/>
      <c r="W91" s="79"/>
      <c r="X91" s="79"/>
      <c r="Y91" s="80"/>
      <c r="Z91" s="26"/>
      <c r="AA91" s="26"/>
      <c r="AB91" s="26"/>
    </row>
    <row r="92" spans="1:28" ht="18" customHeight="1" x14ac:dyDescent="0.25">
      <c r="A92" s="27"/>
      <c r="B92" s="27"/>
      <c r="C92" s="28"/>
      <c r="D92" s="28"/>
      <c r="E92" s="28"/>
      <c r="F92" s="27"/>
      <c r="G92" s="147"/>
      <c r="H92" s="29" t="str">
        <f ca="1">IFERROR(__xludf.DUMMYFUNCTION("IF(F92="""","""",IFERROR(GOOGLEFINANCE(UPPER(F92),""price""),""""))"),"")</f>
        <v/>
      </c>
      <c r="I92" s="29"/>
      <c r="J92" s="29" t="str">
        <f t="shared" si="0"/>
        <v/>
      </c>
      <c r="K92" s="30"/>
      <c r="L92" s="29"/>
      <c r="M92" s="29"/>
      <c r="N92" s="31"/>
      <c r="O92" s="31"/>
      <c r="P92" s="32" t="str">
        <f t="shared" si="1"/>
        <v/>
      </c>
      <c r="Q92" s="30" t="str">
        <f t="shared" si="2"/>
        <v/>
      </c>
      <c r="R92" s="29" t="str">
        <f t="shared" si="3"/>
        <v/>
      </c>
      <c r="S92" s="33" t="str">
        <f t="shared" si="4"/>
        <v/>
      </c>
      <c r="T92" s="33" t="str">
        <f t="shared" si="5"/>
        <v/>
      </c>
      <c r="U92" s="33" t="str">
        <f t="shared" si="6"/>
        <v/>
      </c>
      <c r="V92" s="93"/>
      <c r="W92" s="79"/>
      <c r="X92" s="79"/>
      <c r="Y92" s="80"/>
      <c r="Z92" s="34"/>
      <c r="AA92" s="34"/>
      <c r="AB92" s="34"/>
    </row>
    <row r="93" spans="1:28" ht="18" customHeight="1" x14ac:dyDescent="0.25">
      <c r="A93" s="19"/>
      <c r="B93" s="19"/>
      <c r="C93" s="20"/>
      <c r="D93" s="20"/>
      <c r="E93" s="20"/>
      <c r="F93" s="19"/>
      <c r="G93" s="146"/>
      <c r="H93" s="21" t="str">
        <f ca="1">IFERROR(__xludf.DUMMYFUNCTION("IF(F93="""","""",IFERROR(GOOGLEFINANCE(UPPER(F93),""price""),""""))"),"")</f>
        <v/>
      </c>
      <c r="I93" s="21"/>
      <c r="J93" s="21" t="str">
        <f t="shared" si="0"/>
        <v/>
      </c>
      <c r="K93" s="22"/>
      <c r="L93" s="21"/>
      <c r="M93" s="21"/>
      <c r="N93" s="23"/>
      <c r="O93" s="23"/>
      <c r="P93" s="24" t="str">
        <f t="shared" si="1"/>
        <v/>
      </c>
      <c r="Q93" s="22" t="str">
        <f t="shared" si="2"/>
        <v/>
      </c>
      <c r="R93" s="21" t="str">
        <f t="shared" si="3"/>
        <v/>
      </c>
      <c r="S93" s="25" t="str">
        <f t="shared" si="4"/>
        <v/>
      </c>
      <c r="T93" s="25" t="str">
        <f t="shared" si="5"/>
        <v/>
      </c>
      <c r="U93" s="25" t="str">
        <f t="shared" si="6"/>
        <v/>
      </c>
      <c r="V93" s="92"/>
      <c r="W93" s="79"/>
      <c r="X93" s="79"/>
      <c r="Y93" s="80"/>
      <c r="Z93" s="26"/>
      <c r="AA93" s="26"/>
      <c r="AB93" s="26"/>
    </row>
    <row r="94" spans="1:28" ht="18" customHeight="1" x14ac:dyDescent="0.25">
      <c r="A94" s="27"/>
      <c r="B94" s="27"/>
      <c r="C94" s="28"/>
      <c r="D94" s="28"/>
      <c r="E94" s="28"/>
      <c r="F94" s="27"/>
      <c r="G94" s="147"/>
      <c r="H94" s="29" t="str">
        <f ca="1">IFERROR(__xludf.DUMMYFUNCTION("IF(F94="""","""",IFERROR(GOOGLEFINANCE(UPPER(F94),""price""),""""))"),"")</f>
        <v/>
      </c>
      <c r="I94" s="29"/>
      <c r="J94" s="29" t="str">
        <f t="shared" si="0"/>
        <v/>
      </c>
      <c r="K94" s="30"/>
      <c r="L94" s="29"/>
      <c r="M94" s="29"/>
      <c r="N94" s="31"/>
      <c r="O94" s="31"/>
      <c r="P94" s="32" t="str">
        <f t="shared" si="1"/>
        <v/>
      </c>
      <c r="Q94" s="30" t="str">
        <f t="shared" si="2"/>
        <v/>
      </c>
      <c r="R94" s="29" t="str">
        <f t="shared" si="3"/>
        <v/>
      </c>
      <c r="S94" s="33" t="str">
        <f t="shared" si="4"/>
        <v/>
      </c>
      <c r="T94" s="33" t="str">
        <f t="shared" si="5"/>
        <v/>
      </c>
      <c r="U94" s="33" t="str">
        <f t="shared" si="6"/>
        <v/>
      </c>
      <c r="V94" s="93"/>
      <c r="W94" s="79"/>
      <c r="X94" s="79"/>
      <c r="Y94" s="80"/>
      <c r="Z94" s="34"/>
      <c r="AA94" s="34"/>
      <c r="AB94" s="34"/>
    </row>
    <row r="95" spans="1:28" ht="18" customHeight="1" x14ac:dyDescent="0.25">
      <c r="A95" s="19"/>
      <c r="B95" s="19"/>
      <c r="C95" s="20"/>
      <c r="D95" s="20"/>
      <c r="E95" s="20"/>
      <c r="F95" s="19"/>
      <c r="G95" s="146"/>
      <c r="H95" s="21" t="str">
        <f ca="1">IFERROR(__xludf.DUMMYFUNCTION("IF(F95="""","""",IFERROR(GOOGLEFINANCE(UPPER(F95),""price""),""""))"),"")</f>
        <v/>
      </c>
      <c r="I95" s="21"/>
      <c r="J95" s="21" t="str">
        <f t="shared" si="0"/>
        <v/>
      </c>
      <c r="K95" s="22"/>
      <c r="L95" s="21"/>
      <c r="M95" s="21"/>
      <c r="N95" s="23"/>
      <c r="O95" s="23"/>
      <c r="P95" s="24" t="str">
        <f t="shared" si="1"/>
        <v/>
      </c>
      <c r="Q95" s="22" t="str">
        <f t="shared" si="2"/>
        <v/>
      </c>
      <c r="R95" s="21" t="str">
        <f t="shared" si="3"/>
        <v/>
      </c>
      <c r="S95" s="25" t="str">
        <f t="shared" si="4"/>
        <v/>
      </c>
      <c r="T95" s="25" t="str">
        <f t="shared" si="5"/>
        <v/>
      </c>
      <c r="U95" s="25" t="str">
        <f t="shared" si="6"/>
        <v/>
      </c>
      <c r="V95" s="92"/>
      <c r="W95" s="79"/>
      <c r="X95" s="79"/>
      <c r="Y95" s="80"/>
      <c r="Z95" s="26"/>
      <c r="AA95" s="26"/>
      <c r="AB95" s="26"/>
    </row>
    <row r="96" spans="1:28" ht="18" customHeight="1" x14ac:dyDescent="0.25">
      <c r="A96" s="27"/>
      <c r="B96" s="27"/>
      <c r="C96" s="28"/>
      <c r="D96" s="28"/>
      <c r="E96" s="28"/>
      <c r="F96" s="27"/>
      <c r="G96" s="147"/>
      <c r="H96" s="29" t="str">
        <f ca="1">IFERROR(__xludf.DUMMYFUNCTION("IF(F96="""","""",IFERROR(GOOGLEFINANCE(UPPER(F96),""price""),""""))"),"")</f>
        <v/>
      </c>
      <c r="I96" s="29"/>
      <c r="J96" s="29" t="str">
        <f t="shared" si="0"/>
        <v/>
      </c>
      <c r="K96" s="30"/>
      <c r="L96" s="29"/>
      <c r="M96" s="29"/>
      <c r="N96" s="31"/>
      <c r="O96" s="31"/>
      <c r="P96" s="32" t="str">
        <f t="shared" si="1"/>
        <v/>
      </c>
      <c r="Q96" s="30" t="str">
        <f t="shared" si="2"/>
        <v/>
      </c>
      <c r="R96" s="29" t="str">
        <f t="shared" si="3"/>
        <v/>
      </c>
      <c r="S96" s="33" t="str">
        <f t="shared" si="4"/>
        <v/>
      </c>
      <c r="T96" s="33" t="str">
        <f t="shared" si="5"/>
        <v/>
      </c>
      <c r="U96" s="33" t="str">
        <f t="shared" si="6"/>
        <v/>
      </c>
      <c r="V96" s="93"/>
      <c r="W96" s="79"/>
      <c r="X96" s="79"/>
      <c r="Y96" s="80"/>
      <c r="Z96" s="34"/>
      <c r="AA96" s="34"/>
      <c r="AB96" s="34"/>
    </row>
    <row r="97" spans="1:28" ht="18" customHeight="1" x14ac:dyDescent="0.25">
      <c r="A97" s="19"/>
      <c r="B97" s="19"/>
      <c r="C97" s="20"/>
      <c r="D97" s="20"/>
      <c r="E97" s="20"/>
      <c r="F97" s="19"/>
      <c r="G97" s="146"/>
      <c r="H97" s="21" t="str">
        <f ca="1">IFERROR(__xludf.DUMMYFUNCTION("IF(F97="""","""",IFERROR(GOOGLEFINANCE(UPPER(F97),""price""),""""))"),"")</f>
        <v/>
      </c>
      <c r="I97" s="21"/>
      <c r="J97" s="21" t="str">
        <f t="shared" si="0"/>
        <v/>
      </c>
      <c r="K97" s="22"/>
      <c r="L97" s="21"/>
      <c r="M97" s="21"/>
      <c r="N97" s="23"/>
      <c r="O97" s="23"/>
      <c r="P97" s="24" t="str">
        <f t="shared" si="1"/>
        <v/>
      </c>
      <c r="Q97" s="22" t="str">
        <f t="shared" si="2"/>
        <v/>
      </c>
      <c r="R97" s="21" t="str">
        <f t="shared" si="3"/>
        <v/>
      </c>
      <c r="S97" s="25" t="str">
        <f t="shared" si="4"/>
        <v/>
      </c>
      <c r="T97" s="25" t="str">
        <f t="shared" si="5"/>
        <v/>
      </c>
      <c r="U97" s="25" t="str">
        <f t="shared" si="6"/>
        <v/>
      </c>
      <c r="V97" s="92"/>
      <c r="W97" s="79"/>
      <c r="X97" s="79"/>
      <c r="Y97" s="80"/>
      <c r="Z97" s="26"/>
      <c r="AA97" s="26"/>
      <c r="AB97" s="26"/>
    </row>
    <row r="98" spans="1:28" ht="18" customHeight="1" x14ac:dyDescent="0.25">
      <c r="A98" s="27"/>
      <c r="B98" s="27"/>
      <c r="C98" s="28"/>
      <c r="D98" s="28"/>
      <c r="E98" s="28"/>
      <c r="F98" s="27"/>
      <c r="G98" s="147"/>
      <c r="H98" s="29" t="str">
        <f ca="1">IFERROR(__xludf.DUMMYFUNCTION("IF(F98="""","""",IFERROR(GOOGLEFINANCE(UPPER(F98),""price""),""""))"),"")</f>
        <v/>
      </c>
      <c r="I98" s="29"/>
      <c r="J98" s="29" t="str">
        <f t="shared" si="0"/>
        <v/>
      </c>
      <c r="K98" s="30"/>
      <c r="L98" s="29"/>
      <c r="M98" s="29"/>
      <c r="N98" s="31"/>
      <c r="O98" s="31"/>
      <c r="P98" s="32" t="str">
        <f t="shared" si="1"/>
        <v/>
      </c>
      <c r="Q98" s="30" t="str">
        <f t="shared" si="2"/>
        <v/>
      </c>
      <c r="R98" s="29" t="str">
        <f t="shared" si="3"/>
        <v/>
      </c>
      <c r="S98" s="33" t="str">
        <f t="shared" si="4"/>
        <v/>
      </c>
      <c r="T98" s="33" t="str">
        <f t="shared" si="5"/>
        <v/>
      </c>
      <c r="U98" s="33" t="str">
        <f t="shared" si="6"/>
        <v/>
      </c>
      <c r="V98" s="93"/>
      <c r="W98" s="79"/>
      <c r="X98" s="79"/>
      <c r="Y98" s="80"/>
      <c r="Z98" s="34"/>
      <c r="AA98" s="34"/>
      <c r="AB98" s="34"/>
    </row>
    <row r="99" spans="1:28" ht="18" customHeight="1" x14ac:dyDescent="0.25">
      <c r="A99" s="19"/>
      <c r="B99" s="19"/>
      <c r="C99" s="20"/>
      <c r="D99" s="20"/>
      <c r="E99" s="20"/>
      <c r="F99" s="19"/>
      <c r="G99" s="146"/>
      <c r="H99" s="21" t="str">
        <f ca="1">IFERROR(__xludf.DUMMYFUNCTION("IF(F99="""","""",IFERROR(GOOGLEFINANCE(UPPER(F99),""price""),""""))"),"")</f>
        <v/>
      </c>
      <c r="I99" s="21"/>
      <c r="J99" s="21" t="str">
        <f t="shared" si="0"/>
        <v/>
      </c>
      <c r="K99" s="22"/>
      <c r="L99" s="21"/>
      <c r="M99" s="21"/>
      <c r="N99" s="23"/>
      <c r="O99" s="23"/>
      <c r="P99" s="24" t="str">
        <f t="shared" si="1"/>
        <v/>
      </c>
      <c r="Q99" s="22" t="str">
        <f t="shared" si="2"/>
        <v/>
      </c>
      <c r="R99" s="21" t="str">
        <f t="shared" si="3"/>
        <v/>
      </c>
      <c r="S99" s="25" t="str">
        <f t="shared" si="4"/>
        <v/>
      </c>
      <c r="T99" s="25" t="str">
        <f t="shared" si="5"/>
        <v/>
      </c>
      <c r="U99" s="25" t="str">
        <f t="shared" si="6"/>
        <v/>
      </c>
      <c r="V99" s="92"/>
      <c r="W99" s="79"/>
      <c r="X99" s="79"/>
      <c r="Y99" s="80"/>
      <c r="Z99" s="26"/>
      <c r="AA99" s="26"/>
      <c r="AB99" s="26"/>
    </row>
    <row r="100" spans="1:28" ht="18" customHeight="1" x14ac:dyDescent="0.25">
      <c r="A100" s="27"/>
      <c r="B100" s="27"/>
      <c r="C100" s="28"/>
      <c r="D100" s="28"/>
      <c r="E100" s="28"/>
      <c r="F100" s="27"/>
      <c r="G100" s="147"/>
      <c r="H100" s="29" t="str">
        <f ca="1">IFERROR(__xludf.DUMMYFUNCTION("IF(F100="""","""",IFERROR(GOOGLEFINANCE(UPPER(F100),""price""),""""))"),"")</f>
        <v/>
      </c>
      <c r="I100" s="29"/>
      <c r="J100" s="29" t="str">
        <f t="shared" si="0"/>
        <v/>
      </c>
      <c r="K100" s="30"/>
      <c r="L100" s="29"/>
      <c r="M100" s="29"/>
      <c r="N100" s="31"/>
      <c r="O100" s="31"/>
      <c r="P100" s="32" t="str">
        <f t="shared" si="1"/>
        <v/>
      </c>
      <c r="Q100" s="30" t="str">
        <f t="shared" si="2"/>
        <v/>
      </c>
      <c r="R100" s="29" t="str">
        <f t="shared" si="3"/>
        <v/>
      </c>
      <c r="S100" s="33" t="str">
        <f t="shared" si="4"/>
        <v/>
      </c>
      <c r="T100" s="33" t="str">
        <f t="shared" si="5"/>
        <v/>
      </c>
      <c r="U100" s="33" t="str">
        <f t="shared" si="6"/>
        <v/>
      </c>
      <c r="V100" s="93"/>
      <c r="W100" s="79"/>
      <c r="X100" s="79"/>
      <c r="Y100" s="80"/>
      <c r="Z100" s="34"/>
      <c r="AA100" s="34"/>
      <c r="AB100" s="34"/>
    </row>
    <row r="101" spans="1:28" ht="18" customHeight="1" x14ac:dyDescent="0.25">
      <c r="A101" s="19"/>
      <c r="B101" s="19"/>
      <c r="C101" s="20"/>
      <c r="D101" s="20"/>
      <c r="E101" s="20"/>
      <c r="F101" s="19"/>
      <c r="G101" s="146"/>
      <c r="H101" s="21" t="str">
        <f ca="1">IFERROR(__xludf.DUMMYFUNCTION("IF(F101="""","""",IFERROR(GOOGLEFINANCE(UPPER(F101),""price""),""""))"),"")</f>
        <v/>
      </c>
      <c r="I101" s="21"/>
      <c r="J101" s="21" t="str">
        <f t="shared" si="0"/>
        <v/>
      </c>
      <c r="K101" s="22"/>
      <c r="L101" s="21"/>
      <c r="M101" s="21"/>
      <c r="N101" s="23"/>
      <c r="O101" s="23"/>
      <c r="P101" s="24" t="str">
        <f t="shared" si="1"/>
        <v/>
      </c>
      <c r="Q101" s="22" t="str">
        <f t="shared" si="2"/>
        <v/>
      </c>
      <c r="R101" s="21" t="str">
        <f t="shared" si="3"/>
        <v/>
      </c>
      <c r="S101" s="25" t="str">
        <f t="shared" si="4"/>
        <v/>
      </c>
      <c r="T101" s="25" t="str">
        <f t="shared" si="5"/>
        <v/>
      </c>
      <c r="U101" s="25" t="str">
        <f t="shared" si="6"/>
        <v/>
      </c>
      <c r="V101" s="92"/>
      <c r="W101" s="79"/>
      <c r="X101" s="79"/>
      <c r="Y101" s="80"/>
      <c r="Z101" s="26"/>
      <c r="AA101" s="26"/>
      <c r="AB101" s="26"/>
    </row>
    <row r="102" spans="1:28" ht="18" customHeight="1" x14ac:dyDescent="0.25">
      <c r="A102" s="27"/>
      <c r="B102" s="27"/>
      <c r="C102" s="28"/>
      <c r="D102" s="28"/>
      <c r="E102" s="28"/>
      <c r="F102" s="27"/>
      <c r="G102" s="147"/>
      <c r="H102" s="29" t="str">
        <f ca="1">IFERROR(__xludf.DUMMYFUNCTION("IF(F102="""","""",IFERROR(GOOGLEFINANCE(UPPER(F102),""price""),""""))"),"")</f>
        <v/>
      </c>
      <c r="I102" s="29"/>
      <c r="J102" s="29" t="str">
        <f t="shared" si="0"/>
        <v/>
      </c>
      <c r="K102" s="30"/>
      <c r="L102" s="29"/>
      <c r="M102" s="29"/>
      <c r="N102" s="31"/>
      <c r="O102" s="31"/>
      <c r="P102" s="32" t="str">
        <f t="shared" si="1"/>
        <v/>
      </c>
      <c r="Q102" s="30" t="str">
        <f t="shared" si="2"/>
        <v/>
      </c>
      <c r="R102" s="29" t="str">
        <f t="shared" si="3"/>
        <v/>
      </c>
      <c r="S102" s="33" t="str">
        <f t="shared" si="4"/>
        <v/>
      </c>
      <c r="T102" s="33" t="str">
        <f t="shared" si="5"/>
        <v/>
      </c>
      <c r="U102" s="33" t="str">
        <f t="shared" si="6"/>
        <v/>
      </c>
      <c r="V102" s="93"/>
      <c r="W102" s="79"/>
      <c r="X102" s="79"/>
      <c r="Y102" s="80"/>
      <c r="Z102" s="34"/>
      <c r="AA102" s="34"/>
      <c r="AB102" s="34"/>
    </row>
    <row r="103" spans="1:28" ht="18" customHeight="1" x14ac:dyDescent="0.25">
      <c r="A103" s="19"/>
      <c r="B103" s="19"/>
      <c r="C103" s="20"/>
      <c r="D103" s="20"/>
      <c r="E103" s="20"/>
      <c r="F103" s="19"/>
      <c r="G103" s="146"/>
      <c r="H103" s="21" t="str">
        <f ca="1">IFERROR(__xludf.DUMMYFUNCTION("IF(F103="""","""",IFERROR(GOOGLEFINANCE(UPPER(F103),""price""),""""))"),"")</f>
        <v/>
      </c>
      <c r="I103" s="21"/>
      <c r="J103" s="21" t="str">
        <f t="shared" si="0"/>
        <v/>
      </c>
      <c r="K103" s="22"/>
      <c r="L103" s="21"/>
      <c r="M103" s="21"/>
      <c r="N103" s="23"/>
      <c r="O103" s="23"/>
      <c r="P103" s="24" t="str">
        <f t="shared" si="1"/>
        <v/>
      </c>
      <c r="Q103" s="22" t="str">
        <f t="shared" si="2"/>
        <v/>
      </c>
      <c r="R103" s="21" t="str">
        <f t="shared" si="3"/>
        <v/>
      </c>
      <c r="S103" s="25" t="str">
        <f t="shared" si="4"/>
        <v/>
      </c>
      <c r="T103" s="25" t="str">
        <f t="shared" si="5"/>
        <v/>
      </c>
      <c r="U103" s="25" t="str">
        <f t="shared" si="6"/>
        <v/>
      </c>
      <c r="V103" s="92"/>
      <c r="W103" s="79"/>
      <c r="X103" s="79"/>
      <c r="Y103" s="80"/>
      <c r="Z103" s="26"/>
      <c r="AA103" s="26"/>
      <c r="AB103" s="26"/>
    </row>
    <row r="104" spans="1:28" ht="18" customHeight="1" x14ac:dyDescent="0.25">
      <c r="A104" s="27"/>
      <c r="B104" s="27"/>
      <c r="C104" s="28"/>
      <c r="D104" s="28"/>
      <c r="E104" s="28"/>
      <c r="F104" s="27"/>
      <c r="G104" s="147"/>
      <c r="H104" s="29" t="str">
        <f ca="1">IFERROR(__xludf.DUMMYFUNCTION("IF(F104="""","""",IFERROR(GOOGLEFINANCE(UPPER(F104),""price""),""""))"),"")</f>
        <v/>
      </c>
      <c r="I104" s="29"/>
      <c r="J104" s="29" t="str">
        <f t="shared" si="0"/>
        <v/>
      </c>
      <c r="K104" s="30"/>
      <c r="L104" s="29"/>
      <c r="M104" s="29"/>
      <c r="N104" s="31"/>
      <c r="O104" s="31"/>
      <c r="P104" s="32" t="str">
        <f t="shared" si="1"/>
        <v/>
      </c>
      <c r="Q104" s="30" t="str">
        <f t="shared" si="2"/>
        <v/>
      </c>
      <c r="R104" s="29" t="str">
        <f t="shared" si="3"/>
        <v/>
      </c>
      <c r="S104" s="33" t="str">
        <f t="shared" si="4"/>
        <v/>
      </c>
      <c r="T104" s="33" t="str">
        <f t="shared" si="5"/>
        <v/>
      </c>
      <c r="U104" s="33" t="str">
        <f t="shared" si="6"/>
        <v/>
      </c>
      <c r="V104" s="93"/>
      <c r="W104" s="79"/>
      <c r="X104" s="79"/>
      <c r="Y104" s="80"/>
      <c r="Z104" s="34"/>
      <c r="AA104" s="34"/>
      <c r="AB104" s="34"/>
    </row>
    <row r="105" spans="1:28" ht="18" customHeight="1" x14ac:dyDescent="0.25">
      <c r="A105" s="19"/>
      <c r="B105" s="19"/>
      <c r="C105" s="20"/>
      <c r="D105" s="20"/>
      <c r="E105" s="20"/>
      <c r="F105" s="19"/>
      <c r="G105" s="146"/>
      <c r="H105" s="21" t="str">
        <f ca="1">IFERROR(__xludf.DUMMYFUNCTION("IF(F105="""","""",IFERROR(GOOGLEFINANCE(UPPER(F105),""price""),""""))"),"")</f>
        <v/>
      </c>
      <c r="I105" s="21"/>
      <c r="J105" s="21" t="str">
        <f t="shared" si="0"/>
        <v/>
      </c>
      <c r="K105" s="22"/>
      <c r="L105" s="21"/>
      <c r="M105" s="21"/>
      <c r="N105" s="23"/>
      <c r="O105" s="23"/>
      <c r="P105" s="24" t="str">
        <f t="shared" si="1"/>
        <v/>
      </c>
      <c r="Q105" s="22" t="str">
        <f t="shared" si="2"/>
        <v/>
      </c>
      <c r="R105" s="21" t="str">
        <f t="shared" si="3"/>
        <v/>
      </c>
      <c r="S105" s="25" t="str">
        <f t="shared" si="4"/>
        <v/>
      </c>
      <c r="T105" s="25" t="str">
        <f t="shared" si="5"/>
        <v/>
      </c>
      <c r="U105" s="25" t="str">
        <f t="shared" si="6"/>
        <v/>
      </c>
      <c r="V105" s="92"/>
      <c r="W105" s="79"/>
      <c r="X105" s="79"/>
      <c r="Y105" s="80"/>
      <c r="Z105" s="26"/>
      <c r="AA105" s="26"/>
      <c r="AB105" s="26"/>
    </row>
    <row r="106" spans="1:28" ht="18" customHeight="1" x14ac:dyDescent="0.25">
      <c r="A106" s="27"/>
      <c r="B106" s="27"/>
      <c r="C106" s="28"/>
      <c r="D106" s="28"/>
      <c r="E106" s="28"/>
      <c r="F106" s="27"/>
      <c r="G106" s="147"/>
      <c r="H106" s="29" t="str">
        <f ca="1">IFERROR(__xludf.DUMMYFUNCTION("IF(F106="""","""",IFERROR(GOOGLEFINANCE(UPPER(F106),""price""),""""))"),"")</f>
        <v/>
      </c>
      <c r="I106" s="29"/>
      <c r="J106" s="29" t="str">
        <f t="shared" si="0"/>
        <v/>
      </c>
      <c r="K106" s="30"/>
      <c r="L106" s="29"/>
      <c r="M106" s="29"/>
      <c r="N106" s="31"/>
      <c r="O106" s="31"/>
      <c r="P106" s="32" t="str">
        <f t="shared" si="1"/>
        <v/>
      </c>
      <c r="Q106" s="30" t="str">
        <f t="shared" si="2"/>
        <v/>
      </c>
      <c r="R106" s="29" t="str">
        <f t="shared" si="3"/>
        <v/>
      </c>
      <c r="S106" s="33" t="str">
        <f t="shared" si="4"/>
        <v/>
      </c>
      <c r="T106" s="33" t="str">
        <f t="shared" si="5"/>
        <v/>
      </c>
      <c r="U106" s="33" t="str">
        <f t="shared" si="6"/>
        <v/>
      </c>
      <c r="V106" s="93"/>
      <c r="W106" s="79"/>
      <c r="X106" s="79"/>
      <c r="Y106" s="80"/>
      <c r="Z106" s="34"/>
      <c r="AA106" s="34"/>
      <c r="AB106" s="34"/>
    </row>
    <row r="107" spans="1:28" ht="18" customHeight="1" x14ac:dyDescent="0.25">
      <c r="A107" s="19"/>
      <c r="B107" s="19"/>
      <c r="C107" s="20"/>
      <c r="D107" s="20"/>
      <c r="E107" s="20"/>
      <c r="F107" s="19"/>
      <c r="G107" s="146"/>
      <c r="H107" s="21" t="str">
        <f ca="1">IFERROR(__xludf.DUMMYFUNCTION("IF(F107="""","""",IFERROR(GOOGLEFINANCE(UPPER(F107),""price""),""""))"),"")</f>
        <v/>
      </c>
      <c r="I107" s="21"/>
      <c r="J107" s="21" t="str">
        <f t="shared" si="0"/>
        <v/>
      </c>
      <c r="K107" s="22"/>
      <c r="L107" s="21"/>
      <c r="M107" s="21"/>
      <c r="N107" s="23"/>
      <c r="O107" s="23"/>
      <c r="P107" s="24" t="str">
        <f t="shared" si="1"/>
        <v/>
      </c>
      <c r="Q107" s="22" t="str">
        <f t="shared" si="2"/>
        <v/>
      </c>
      <c r="R107" s="21" t="str">
        <f t="shared" si="3"/>
        <v/>
      </c>
      <c r="S107" s="25" t="str">
        <f t="shared" si="4"/>
        <v/>
      </c>
      <c r="T107" s="25" t="str">
        <f t="shared" si="5"/>
        <v/>
      </c>
      <c r="U107" s="25" t="str">
        <f t="shared" si="6"/>
        <v/>
      </c>
      <c r="V107" s="92"/>
      <c r="W107" s="79"/>
      <c r="X107" s="79"/>
      <c r="Y107" s="80"/>
      <c r="Z107" s="26"/>
      <c r="AA107" s="26"/>
      <c r="AB107" s="26"/>
    </row>
    <row r="108" spans="1:28" ht="18" customHeight="1" x14ac:dyDescent="0.25">
      <c r="A108" s="27"/>
      <c r="B108" s="27"/>
      <c r="C108" s="28"/>
      <c r="D108" s="28"/>
      <c r="E108" s="28"/>
      <c r="F108" s="27"/>
      <c r="G108" s="147"/>
      <c r="H108" s="29" t="str">
        <f ca="1">IFERROR(__xludf.DUMMYFUNCTION("IF(F108="""","""",IFERROR(GOOGLEFINANCE(UPPER(F108),""price""),""""))"),"")</f>
        <v/>
      </c>
      <c r="I108" s="29"/>
      <c r="J108" s="29" t="str">
        <f t="shared" si="0"/>
        <v/>
      </c>
      <c r="K108" s="30"/>
      <c r="L108" s="29"/>
      <c r="M108" s="29"/>
      <c r="N108" s="31"/>
      <c r="O108" s="31"/>
      <c r="P108" s="32" t="str">
        <f t="shared" si="1"/>
        <v/>
      </c>
      <c r="Q108" s="30" t="str">
        <f t="shared" si="2"/>
        <v/>
      </c>
      <c r="R108" s="29" t="str">
        <f t="shared" si="3"/>
        <v/>
      </c>
      <c r="S108" s="33" t="str">
        <f t="shared" si="4"/>
        <v/>
      </c>
      <c r="T108" s="33" t="str">
        <f t="shared" si="5"/>
        <v/>
      </c>
      <c r="U108" s="33" t="str">
        <f t="shared" si="6"/>
        <v/>
      </c>
      <c r="V108" s="93"/>
      <c r="W108" s="79"/>
      <c r="X108" s="79"/>
      <c r="Y108" s="80"/>
      <c r="Z108" s="34"/>
      <c r="AA108" s="34"/>
      <c r="AB108" s="34"/>
    </row>
    <row r="109" spans="1:28" ht="18" customHeight="1" x14ac:dyDescent="0.25">
      <c r="A109" s="19"/>
      <c r="B109" s="19"/>
      <c r="C109" s="20"/>
      <c r="D109" s="20"/>
      <c r="E109" s="20"/>
      <c r="F109" s="19"/>
      <c r="G109" s="146"/>
      <c r="H109" s="21" t="str">
        <f ca="1">IFERROR(__xludf.DUMMYFUNCTION("IF(F109="""","""",IFERROR(GOOGLEFINANCE(UPPER(F109),""price""),""""))"),"")</f>
        <v/>
      </c>
      <c r="I109" s="21"/>
      <c r="J109" s="21" t="str">
        <f t="shared" si="0"/>
        <v/>
      </c>
      <c r="K109" s="22"/>
      <c r="L109" s="21"/>
      <c r="M109" s="21"/>
      <c r="N109" s="23"/>
      <c r="O109" s="23"/>
      <c r="P109" s="24" t="str">
        <f t="shared" si="1"/>
        <v/>
      </c>
      <c r="Q109" s="22" t="str">
        <f t="shared" si="2"/>
        <v/>
      </c>
      <c r="R109" s="21" t="str">
        <f t="shared" si="3"/>
        <v/>
      </c>
      <c r="S109" s="25" t="str">
        <f t="shared" si="4"/>
        <v/>
      </c>
      <c r="T109" s="25" t="str">
        <f t="shared" si="5"/>
        <v/>
      </c>
      <c r="U109" s="25" t="str">
        <f t="shared" si="6"/>
        <v/>
      </c>
      <c r="V109" s="92"/>
      <c r="W109" s="79"/>
      <c r="X109" s="79"/>
      <c r="Y109" s="80"/>
      <c r="Z109" s="26"/>
      <c r="AA109" s="26"/>
      <c r="AB109" s="26"/>
    </row>
    <row r="110" spans="1:28" ht="18" customHeight="1" x14ac:dyDescent="0.25">
      <c r="A110" s="27"/>
      <c r="B110" s="27"/>
      <c r="C110" s="28"/>
      <c r="D110" s="28"/>
      <c r="E110" s="28"/>
      <c r="F110" s="27"/>
      <c r="G110" s="147"/>
      <c r="H110" s="29" t="str">
        <f ca="1">IFERROR(__xludf.DUMMYFUNCTION("IF(F110="""","""",IFERROR(GOOGLEFINANCE(UPPER(F110),""price""),""""))"),"")</f>
        <v/>
      </c>
      <c r="I110" s="29"/>
      <c r="J110" s="29" t="str">
        <f t="shared" si="0"/>
        <v/>
      </c>
      <c r="K110" s="30"/>
      <c r="L110" s="29"/>
      <c r="M110" s="29"/>
      <c r="N110" s="31"/>
      <c r="O110" s="31"/>
      <c r="P110" s="32" t="str">
        <f t="shared" si="1"/>
        <v/>
      </c>
      <c r="Q110" s="30" t="str">
        <f t="shared" si="2"/>
        <v/>
      </c>
      <c r="R110" s="29" t="str">
        <f t="shared" si="3"/>
        <v/>
      </c>
      <c r="S110" s="33" t="str">
        <f t="shared" si="4"/>
        <v/>
      </c>
      <c r="T110" s="33" t="str">
        <f t="shared" si="5"/>
        <v/>
      </c>
      <c r="U110" s="33" t="str">
        <f t="shared" si="6"/>
        <v/>
      </c>
      <c r="V110" s="93"/>
      <c r="W110" s="79"/>
      <c r="X110" s="79"/>
      <c r="Y110" s="80"/>
      <c r="Z110" s="34"/>
      <c r="AA110" s="34"/>
      <c r="AB110" s="34"/>
    </row>
    <row r="111" spans="1:28" ht="18" customHeight="1" x14ac:dyDescent="0.25">
      <c r="A111" s="19"/>
      <c r="B111" s="19"/>
      <c r="C111" s="20"/>
      <c r="D111" s="20"/>
      <c r="E111" s="20"/>
      <c r="F111" s="19"/>
      <c r="G111" s="146"/>
      <c r="H111" s="21" t="str">
        <f ca="1">IFERROR(__xludf.DUMMYFUNCTION("IF(F111="""","""",IFERROR(GOOGLEFINANCE(UPPER(F111),""price""),""""))"),"")</f>
        <v/>
      </c>
      <c r="I111" s="21"/>
      <c r="J111" s="21" t="str">
        <f t="shared" si="0"/>
        <v/>
      </c>
      <c r="K111" s="22"/>
      <c r="L111" s="21"/>
      <c r="M111" s="21"/>
      <c r="N111" s="23"/>
      <c r="O111" s="23"/>
      <c r="P111" s="24" t="str">
        <f t="shared" si="1"/>
        <v/>
      </c>
      <c r="Q111" s="22" t="str">
        <f t="shared" si="2"/>
        <v/>
      </c>
      <c r="R111" s="21" t="str">
        <f t="shared" si="3"/>
        <v/>
      </c>
      <c r="S111" s="25" t="str">
        <f t="shared" si="4"/>
        <v/>
      </c>
      <c r="T111" s="25" t="str">
        <f t="shared" si="5"/>
        <v/>
      </c>
      <c r="U111" s="25" t="str">
        <f t="shared" si="6"/>
        <v/>
      </c>
      <c r="V111" s="92"/>
      <c r="W111" s="79"/>
      <c r="X111" s="79"/>
      <c r="Y111" s="80"/>
      <c r="Z111" s="26"/>
      <c r="AA111" s="26"/>
      <c r="AB111" s="26"/>
    </row>
    <row r="112" spans="1:28" ht="18" customHeight="1" x14ac:dyDescent="0.25">
      <c r="A112" s="27"/>
      <c r="B112" s="27"/>
      <c r="C112" s="28"/>
      <c r="D112" s="28"/>
      <c r="E112" s="28"/>
      <c r="F112" s="27"/>
      <c r="G112" s="147"/>
      <c r="H112" s="29" t="str">
        <f ca="1">IFERROR(__xludf.DUMMYFUNCTION("IF(F112="""","""",IFERROR(GOOGLEFINANCE(UPPER(F112),""price""),""""))"),"")</f>
        <v/>
      </c>
      <c r="I112" s="29"/>
      <c r="J112" s="29" t="str">
        <f t="shared" si="0"/>
        <v/>
      </c>
      <c r="K112" s="30"/>
      <c r="L112" s="29"/>
      <c r="M112" s="29"/>
      <c r="N112" s="31"/>
      <c r="O112" s="31"/>
      <c r="P112" s="32" t="str">
        <f t="shared" si="1"/>
        <v/>
      </c>
      <c r="Q112" s="30" t="str">
        <f t="shared" si="2"/>
        <v/>
      </c>
      <c r="R112" s="29" t="str">
        <f t="shared" si="3"/>
        <v/>
      </c>
      <c r="S112" s="33" t="str">
        <f t="shared" si="4"/>
        <v/>
      </c>
      <c r="T112" s="33" t="str">
        <f t="shared" si="5"/>
        <v/>
      </c>
      <c r="U112" s="33" t="str">
        <f t="shared" si="6"/>
        <v/>
      </c>
      <c r="V112" s="93"/>
      <c r="W112" s="79"/>
      <c r="X112" s="79"/>
      <c r="Y112" s="80"/>
      <c r="Z112" s="34"/>
      <c r="AA112" s="34"/>
      <c r="AB112" s="34"/>
    </row>
    <row r="113" spans="1:28" ht="18" customHeight="1" x14ac:dyDescent="0.25">
      <c r="A113" s="19"/>
      <c r="B113" s="19"/>
      <c r="C113" s="20"/>
      <c r="D113" s="20"/>
      <c r="E113" s="20"/>
      <c r="F113" s="19"/>
      <c r="G113" s="146"/>
      <c r="H113" s="21" t="str">
        <f ca="1">IFERROR(__xludf.DUMMYFUNCTION("IF(F113="""","""",IFERROR(GOOGLEFINANCE(UPPER(F113),""price""),""""))"),"")</f>
        <v/>
      </c>
      <c r="I113" s="21"/>
      <c r="J113" s="21" t="str">
        <f t="shared" si="0"/>
        <v/>
      </c>
      <c r="K113" s="22"/>
      <c r="L113" s="21"/>
      <c r="M113" s="21"/>
      <c r="N113" s="23"/>
      <c r="O113" s="23"/>
      <c r="P113" s="24" t="str">
        <f t="shared" si="1"/>
        <v/>
      </c>
      <c r="Q113" s="22" t="str">
        <f t="shared" si="2"/>
        <v/>
      </c>
      <c r="R113" s="21" t="str">
        <f t="shared" si="3"/>
        <v/>
      </c>
      <c r="S113" s="25" t="str">
        <f t="shared" si="4"/>
        <v/>
      </c>
      <c r="T113" s="25" t="str">
        <f t="shared" si="5"/>
        <v/>
      </c>
      <c r="U113" s="25" t="str">
        <f t="shared" si="6"/>
        <v/>
      </c>
      <c r="V113" s="92"/>
      <c r="W113" s="79"/>
      <c r="X113" s="79"/>
      <c r="Y113" s="80"/>
      <c r="Z113" s="26"/>
      <c r="AA113" s="26"/>
      <c r="AB113" s="26"/>
    </row>
    <row r="114" spans="1:28" ht="18" customHeight="1" x14ac:dyDescent="0.25">
      <c r="A114" s="27"/>
      <c r="B114" s="27"/>
      <c r="C114" s="28"/>
      <c r="D114" s="28"/>
      <c r="E114" s="28"/>
      <c r="F114" s="27"/>
      <c r="G114" s="147"/>
      <c r="H114" s="29" t="str">
        <f ca="1">IFERROR(__xludf.DUMMYFUNCTION("IF(F114="""","""",IFERROR(GOOGLEFINANCE(UPPER(F114),""price""),""""))"),"")</f>
        <v/>
      </c>
      <c r="I114" s="29"/>
      <c r="J114" s="29" t="str">
        <f t="shared" si="0"/>
        <v/>
      </c>
      <c r="K114" s="30"/>
      <c r="L114" s="29"/>
      <c r="M114" s="29"/>
      <c r="N114" s="31"/>
      <c r="O114" s="31"/>
      <c r="P114" s="32" t="str">
        <f t="shared" si="1"/>
        <v/>
      </c>
      <c r="Q114" s="30" t="str">
        <f t="shared" si="2"/>
        <v/>
      </c>
      <c r="R114" s="29" t="str">
        <f t="shared" si="3"/>
        <v/>
      </c>
      <c r="S114" s="33" t="str">
        <f t="shared" si="4"/>
        <v/>
      </c>
      <c r="T114" s="33" t="str">
        <f t="shared" si="5"/>
        <v/>
      </c>
      <c r="U114" s="33" t="str">
        <f t="shared" si="6"/>
        <v/>
      </c>
      <c r="V114" s="93"/>
      <c r="W114" s="79"/>
      <c r="X114" s="79"/>
      <c r="Y114" s="80"/>
      <c r="Z114" s="34"/>
      <c r="AA114" s="34"/>
      <c r="AB114" s="34"/>
    </row>
    <row r="115" spans="1:28" ht="18" customHeight="1" x14ac:dyDescent="0.25">
      <c r="A115" s="19"/>
      <c r="B115" s="19"/>
      <c r="C115" s="20"/>
      <c r="D115" s="20"/>
      <c r="E115" s="20"/>
      <c r="F115" s="19"/>
      <c r="G115" s="146"/>
      <c r="H115" s="21" t="str">
        <f ca="1">IFERROR(__xludf.DUMMYFUNCTION("IF(F115="""","""",IFERROR(GOOGLEFINANCE(UPPER(F115),""price""),""""))"),"")</f>
        <v/>
      </c>
      <c r="I115" s="21"/>
      <c r="J115" s="21" t="str">
        <f t="shared" si="0"/>
        <v/>
      </c>
      <c r="K115" s="22"/>
      <c r="L115" s="21"/>
      <c r="M115" s="21"/>
      <c r="N115" s="23"/>
      <c r="O115" s="23"/>
      <c r="P115" s="24" t="str">
        <f t="shared" si="1"/>
        <v/>
      </c>
      <c r="Q115" s="22" t="str">
        <f t="shared" si="2"/>
        <v/>
      </c>
      <c r="R115" s="21" t="str">
        <f t="shared" si="3"/>
        <v/>
      </c>
      <c r="S115" s="25" t="str">
        <f t="shared" si="4"/>
        <v/>
      </c>
      <c r="T115" s="25" t="str">
        <f t="shared" si="5"/>
        <v/>
      </c>
      <c r="U115" s="25" t="str">
        <f t="shared" si="6"/>
        <v/>
      </c>
      <c r="V115" s="92"/>
      <c r="W115" s="79"/>
      <c r="X115" s="79"/>
      <c r="Y115" s="80"/>
      <c r="Z115" s="26"/>
      <c r="AA115" s="26"/>
      <c r="AB115" s="26"/>
    </row>
    <row r="116" spans="1:28" ht="18" customHeight="1" x14ac:dyDescent="0.25">
      <c r="A116" s="27"/>
      <c r="B116" s="27"/>
      <c r="C116" s="28"/>
      <c r="D116" s="28"/>
      <c r="E116" s="28"/>
      <c r="F116" s="27"/>
      <c r="G116" s="147"/>
      <c r="H116" s="29" t="str">
        <f ca="1">IFERROR(__xludf.DUMMYFUNCTION("IF(F116="""","""",IFERROR(GOOGLEFINANCE(UPPER(F116),""price""),""""))"),"")</f>
        <v/>
      </c>
      <c r="I116" s="29"/>
      <c r="J116" s="29" t="str">
        <f t="shared" si="0"/>
        <v/>
      </c>
      <c r="K116" s="30"/>
      <c r="L116" s="29"/>
      <c r="M116" s="29"/>
      <c r="N116" s="31"/>
      <c r="O116" s="31"/>
      <c r="P116" s="32" t="str">
        <f t="shared" si="1"/>
        <v/>
      </c>
      <c r="Q116" s="30" t="str">
        <f t="shared" si="2"/>
        <v/>
      </c>
      <c r="R116" s="29" t="str">
        <f t="shared" si="3"/>
        <v/>
      </c>
      <c r="S116" s="33" t="str">
        <f t="shared" si="4"/>
        <v/>
      </c>
      <c r="T116" s="33" t="str">
        <f t="shared" si="5"/>
        <v/>
      </c>
      <c r="U116" s="33" t="str">
        <f t="shared" si="6"/>
        <v/>
      </c>
      <c r="V116" s="93"/>
      <c r="W116" s="79"/>
      <c r="X116" s="79"/>
      <c r="Y116" s="80"/>
      <c r="Z116" s="34"/>
      <c r="AA116" s="34"/>
      <c r="AB116" s="34"/>
    </row>
    <row r="117" spans="1:28" ht="18" customHeight="1" x14ac:dyDescent="0.25">
      <c r="A117" s="19"/>
      <c r="B117" s="19"/>
      <c r="C117" s="20"/>
      <c r="D117" s="20"/>
      <c r="E117" s="20"/>
      <c r="F117" s="19"/>
      <c r="G117" s="146"/>
      <c r="H117" s="21" t="str">
        <f ca="1">IFERROR(__xludf.DUMMYFUNCTION("IF(F117="""","""",IFERROR(GOOGLEFINANCE(UPPER(F117),""price""),""""))"),"")</f>
        <v/>
      </c>
      <c r="I117" s="21"/>
      <c r="J117" s="21" t="str">
        <f t="shared" si="0"/>
        <v/>
      </c>
      <c r="K117" s="22"/>
      <c r="L117" s="21"/>
      <c r="M117" s="21"/>
      <c r="N117" s="23"/>
      <c r="O117" s="23"/>
      <c r="P117" s="24" t="str">
        <f t="shared" si="1"/>
        <v/>
      </c>
      <c r="Q117" s="22" t="str">
        <f t="shared" si="2"/>
        <v/>
      </c>
      <c r="R117" s="21" t="str">
        <f t="shared" si="3"/>
        <v/>
      </c>
      <c r="S117" s="25" t="str">
        <f t="shared" si="4"/>
        <v/>
      </c>
      <c r="T117" s="25" t="str">
        <f t="shared" si="5"/>
        <v/>
      </c>
      <c r="U117" s="25" t="str">
        <f t="shared" si="6"/>
        <v/>
      </c>
      <c r="V117" s="92"/>
      <c r="W117" s="79"/>
      <c r="X117" s="79"/>
      <c r="Y117" s="80"/>
      <c r="Z117" s="26"/>
      <c r="AA117" s="26"/>
      <c r="AB117" s="26"/>
    </row>
    <row r="118" spans="1:28" ht="18" customHeight="1" x14ac:dyDescent="0.25">
      <c r="A118" s="27"/>
      <c r="B118" s="27"/>
      <c r="C118" s="28"/>
      <c r="D118" s="28"/>
      <c r="E118" s="28"/>
      <c r="F118" s="27"/>
      <c r="G118" s="147"/>
      <c r="H118" s="29" t="str">
        <f ca="1">IFERROR(__xludf.DUMMYFUNCTION("IF(F118="""","""",IFERROR(GOOGLEFINANCE(UPPER(F118),""price""),""""))"),"")</f>
        <v/>
      </c>
      <c r="I118" s="29"/>
      <c r="J118" s="29" t="str">
        <f t="shared" si="0"/>
        <v/>
      </c>
      <c r="K118" s="30"/>
      <c r="L118" s="29"/>
      <c r="M118" s="29"/>
      <c r="N118" s="31"/>
      <c r="O118" s="31"/>
      <c r="P118" s="32" t="str">
        <f t="shared" si="1"/>
        <v/>
      </c>
      <c r="Q118" s="30" t="str">
        <f t="shared" si="2"/>
        <v/>
      </c>
      <c r="R118" s="29" t="str">
        <f t="shared" si="3"/>
        <v/>
      </c>
      <c r="S118" s="33" t="str">
        <f t="shared" si="4"/>
        <v/>
      </c>
      <c r="T118" s="33" t="str">
        <f t="shared" si="5"/>
        <v/>
      </c>
      <c r="U118" s="33" t="str">
        <f t="shared" si="6"/>
        <v/>
      </c>
      <c r="V118" s="93"/>
      <c r="W118" s="79"/>
      <c r="X118" s="79"/>
      <c r="Y118" s="80"/>
      <c r="Z118" s="34"/>
      <c r="AA118" s="34"/>
      <c r="AB118" s="34"/>
    </row>
    <row r="119" spans="1:28" ht="18" customHeight="1" x14ac:dyDescent="0.25">
      <c r="A119" s="19"/>
      <c r="B119" s="19"/>
      <c r="C119" s="20"/>
      <c r="D119" s="20"/>
      <c r="E119" s="20"/>
      <c r="F119" s="19"/>
      <c r="G119" s="146"/>
      <c r="H119" s="21" t="str">
        <f ca="1">IFERROR(__xludf.DUMMYFUNCTION("IF(F119="""","""",IFERROR(GOOGLEFINANCE(UPPER(F119),""price""),""""))"),"")</f>
        <v/>
      </c>
      <c r="I119" s="21"/>
      <c r="J119" s="21" t="str">
        <f t="shared" si="0"/>
        <v/>
      </c>
      <c r="K119" s="22"/>
      <c r="L119" s="21"/>
      <c r="M119" s="21"/>
      <c r="N119" s="23"/>
      <c r="O119" s="23"/>
      <c r="P119" s="24" t="str">
        <f t="shared" si="1"/>
        <v/>
      </c>
      <c r="Q119" s="22" t="str">
        <f t="shared" si="2"/>
        <v/>
      </c>
      <c r="R119" s="21" t="str">
        <f t="shared" si="3"/>
        <v/>
      </c>
      <c r="S119" s="25" t="str">
        <f t="shared" si="4"/>
        <v/>
      </c>
      <c r="T119" s="25" t="str">
        <f t="shared" si="5"/>
        <v/>
      </c>
      <c r="U119" s="25" t="str">
        <f t="shared" si="6"/>
        <v/>
      </c>
      <c r="V119" s="92"/>
      <c r="W119" s="79"/>
      <c r="X119" s="79"/>
      <c r="Y119" s="80"/>
      <c r="Z119" s="26"/>
      <c r="AA119" s="26"/>
      <c r="AB119" s="26"/>
    </row>
    <row r="120" spans="1:28" ht="18" customHeight="1" x14ac:dyDescent="0.25">
      <c r="A120" s="27"/>
      <c r="B120" s="27"/>
      <c r="C120" s="28"/>
      <c r="D120" s="28"/>
      <c r="E120" s="28"/>
      <c r="F120" s="27"/>
      <c r="G120" s="147"/>
      <c r="H120" s="29" t="str">
        <f ca="1">IFERROR(__xludf.DUMMYFUNCTION("IF(F120="""","""",IFERROR(GOOGLEFINANCE(UPPER(F120),""price""),""""))"),"")</f>
        <v/>
      </c>
      <c r="I120" s="29"/>
      <c r="J120" s="29" t="str">
        <f t="shared" si="0"/>
        <v/>
      </c>
      <c r="K120" s="30"/>
      <c r="L120" s="29"/>
      <c r="M120" s="29"/>
      <c r="N120" s="31"/>
      <c r="O120" s="31"/>
      <c r="P120" s="32" t="str">
        <f t="shared" si="1"/>
        <v/>
      </c>
      <c r="Q120" s="30" t="str">
        <f t="shared" si="2"/>
        <v/>
      </c>
      <c r="R120" s="29" t="str">
        <f t="shared" si="3"/>
        <v/>
      </c>
      <c r="S120" s="33" t="str">
        <f t="shared" si="4"/>
        <v/>
      </c>
      <c r="T120" s="33" t="str">
        <f t="shared" si="5"/>
        <v/>
      </c>
      <c r="U120" s="33" t="str">
        <f t="shared" si="6"/>
        <v/>
      </c>
      <c r="V120" s="93"/>
      <c r="W120" s="79"/>
      <c r="X120" s="79"/>
      <c r="Y120" s="80"/>
      <c r="Z120" s="34"/>
      <c r="AA120" s="34"/>
      <c r="AB120" s="34"/>
    </row>
    <row r="121" spans="1:28" ht="18" customHeight="1" x14ac:dyDescent="0.25">
      <c r="A121" s="19"/>
      <c r="B121" s="19"/>
      <c r="C121" s="20"/>
      <c r="D121" s="20"/>
      <c r="E121" s="20"/>
      <c r="F121" s="19"/>
      <c r="G121" s="146"/>
      <c r="H121" s="21" t="str">
        <f ca="1">IFERROR(__xludf.DUMMYFUNCTION("IF(F121="""","""",IFERROR(GOOGLEFINANCE(UPPER(F121),""price""),""""))"),"")</f>
        <v/>
      </c>
      <c r="I121" s="21"/>
      <c r="J121" s="21" t="str">
        <f t="shared" si="0"/>
        <v/>
      </c>
      <c r="K121" s="22"/>
      <c r="L121" s="21"/>
      <c r="M121" s="21"/>
      <c r="N121" s="23"/>
      <c r="O121" s="23"/>
      <c r="P121" s="24" t="str">
        <f t="shared" si="1"/>
        <v/>
      </c>
      <c r="Q121" s="22" t="str">
        <f t="shared" si="2"/>
        <v/>
      </c>
      <c r="R121" s="21" t="str">
        <f t="shared" si="3"/>
        <v/>
      </c>
      <c r="S121" s="25" t="str">
        <f t="shared" si="4"/>
        <v/>
      </c>
      <c r="T121" s="25" t="str">
        <f t="shared" si="5"/>
        <v/>
      </c>
      <c r="U121" s="25" t="str">
        <f t="shared" si="6"/>
        <v/>
      </c>
      <c r="V121" s="92"/>
      <c r="W121" s="79"/>
      <c r="X121" s="79"/>
      <c r="Y121" s="80"/>
      <c r="Z121" s="26"/>
      <c r="AA121" s="26"/>
      <c r="AB121" s="26"/>
    </row>
    <row r="122" spans="1:28" ht="18" customHeight="1" x14ac:dyDescent="0.25">
      <c r="A122" s="27"/>
      <c r="B122" s="27"/>
      <c r="C122" s="28"/>
      <c r="D122" s="28"/>
      <c r="E122" s="28"/>
      <c r="F122" s="27"/>
      <c r="G122" s="147"/>
      <c r="H122" s="29" t="str">
        <f ca="1">IFERROR(__xludf.DUMMYFUNCTION("IF(F122="""","""",IFERROR(GOOGLEFINANCE(UPPER(F122),""price""),""""))"),"")</f>
        <v/>
      </c>
      <c r="I122" s="29"/>
      <c r="J122" s="29" t="str">
        <f t="shared" si="0"/>
        <v/>
      </c>
      <c r="K122" s="30"/>
      <c r="L122" s="29"/>
      <c r="M122" s="29"/>
      <c r="N122" s="31"/>
      <c r="O122" s="31"/>
      <c r="P122" s="32" t="str">
        <f t="shared" si="1"/>
        <v/>
      </c>
      <c r="Q122" s="30" t="str">
        <f t="shared" si="2"/>
        <v/>
      </c>
      <c r="R122" s="29" t="str">
        <f t="shared" si="3"/>
        <v/>
      </c>
      <c r="S122" s="33" t="str">
        <f t="shared" si="4"/>
        <v/>
      </c>
      <c r="T122" s="33" t="str">
        <f t="shared" si="5"/>
        <v/>
      </c>
      <c r="U122" s="33" t="str">
        <f t="shared" si="6"/>
        <v/>
      </c>
      <c r="V122" s="93"/>
      <c r="W122" s="79"/>
      <c r="X122" s="79"/>
      <c r="Y122" s="80"/>
      <c r="Z122" s="34"/>
      <c r="AA122" s="34"/>
      <c r="AB122" s="34"/>
    </row>
    <row r="123" spans="1:28" ht="18" customHeight="1" x14ac:dyDescent="0.25">
      <c r="A123" s="19"/>
      <c r="B123" s="19"/>
      <c r="C123" s="20"/>
      <c r="D123" s="20"/>
      <c r="E123" s="20"/>
      <c r="F123" s="19"/>
      <c r="G123" s="146"/>
      <c r="H123" s="21" t="str">
        <f ca="1">IFERROR(__xludf.DUMMYFUNCTION("IF(F123="""","""",IFERROR(GOOGLEFINANCE(UPPER(F123),""price""),""""))"),"")</f>
        <v/>
      </c>
      <c r="I123" s="21"/>
      <c r="J123" s="21" t="str">
        <f t="shared" si="0"/>
        <v/>
      </c>
      <c r="K123" s="22"/>
      <c r="L123" s="21"/>
      <c r="M123" s="21"/>
      <c r="N123" s="23"/>
      <c r="O123" s="23"/>
      <c r="P123" s="24" t="str">
        <f t="shared" si="1"/>
        <v/>
      </c>
      <c r="Q123" s="22" t="str">
        <f t="shared" si="2"/>
        <v/>
      </c>
      <c r="R123" s="21" t="str">
        <f t="shared" si="3"/>
        <v/>
      </c>
      <c r="S123" s="25" t="str">
        <f t="shared" si="4"/>
        <v/>
      </c>
      <c r="T123" s="25" t="str">
        <f t="shared" si="5"/>
        <v/>
      </c>
      <c r="U123" s="25" t="str">
        <f t="shared" si="6"/>
        <v/>
      </c>
      <c r="V123" s="92"/>
      <c r="W123" s="79"/>
      <c r="X123" s="79"/>
      <c r="Y123" s="80"/>
      <c r="Z123" s="26"/>
      <c r="AA123" s="26"/>
      <c r="AB123" s="26"/>
    </row>
    <row r="124" spans="1:28" ht="18" customHeight="1" x14ac:dyDescent="0.25">
      <c r="A124" s="27"/>
      <c r="B124" s="27"/>
      <c r="C124" s="28"/>
      <c r="D124" s="28"/>
      <c r="E124" s="28"/>
      <c r="F124" s="27"/>
      <c r="G124" s="147"/>
      <c r="H124" s="29" t="str">
        <f ca="1">IFERROR(__xludf.DUMMYFUNCTION("IF(F124="""","""",IFERROR(GOOGLEFINANCE(UPPER(F124),""price""),""""))"),"")</f>
        <v/>
      </c>
      <c r="I124" s="29"/>
      <c r="J124" s="29" t="str">
        <f t="shared" si="0"/>
        <v/>
      </c>
      <c r="K124" s="30"/>
      <c r="L124" s="29"/>
      <c r="M124" s="29"/>
      <c r="N124" s="31"/>
      <c r="O124" s="31"/>
      <c r="P124" s="32" t="str">
        <f t="shared" si="1"/>
        <v/>
      </c>
      <c r="Q124" s="30" t="str">
        <f t="shared" si="2"/>
        <v/>
      </c>
      <c r="R124" s="29" t="str">
        <f t="shared" si="3"/>
        <v/>
      </c>
      <c r="S124" s="33" t="str">
        <f t="shared" si="4"/>
        <v/>
      </c>
      <c r="T124" s="33" t="str">
        <f t="shared" si="5"/>
        <v/>
      </c>
      <c r="U124" s="33" t="str">
        <f t="shared" si="6"/>
        <v/>
      </c>
      <c r="V124" s="93"/>
      <c r="W124" s="79"/>
      <c r="X124" s="79"/>
      <c r="Y124" s="80"/>
      <c r="Z124" s="34"/>
      <c r="AA124" s="34"/>
      <c r="AB124" s="34"/>
    </row>
    <row r="125" spans="1:28" ht="18" customHeight="1" x14ac:dyDescent="0.25">
      <c r="A125" s="19"/>
      <c r="B125" s="19"/>
      <c r="C125" s="20"/>
      <c r="D125" s="20"/>
      <c r="E125" s="20"/>
      <c r="F125" s="19"/>
      <c r="G125" s="146"/>
      <c r="H125" s="21" t="str">
        <f ca="1">IFERROR(__xludf.DUMMYFUNCTION("IF(F125="""","""",IFERROR(GOOGLEFINANCE(UPPER(F125),""price""),""""))"),"")</f>
        <v/>
      </c>
      <c r="I125" s="21"/>
      <c r="J125" s="21" t="str">
        <f t="shared" si="0"/>
        <v/>
      </c>
      <c r="K125" s="22"/>
      <c r="L125" s="21"/>
      <c r="M125" s="21"/>
      <c r="N125" s="23"/>
      <c r="O125" s="23"/>
      <c r="P125" s="24" t="str">
        <f t="shared" si="1"/>
        <v/>
      </c>
      <c r="Q125" s="22" t="str">
        <f t="shared" si="2"/>
        <v/>
      </c>
      <c r="R125" s="21" t="str">
        <f t="shared" si="3"/>
        <v/>
      </c>
      <c r="S125" s="25" t="str">
        <f t="shared" si="4"/>
        <v/>
      </c>
      <c r="T125" s="25" t="str">
        <f t="shared" si="5"/>
        <v/>
      </c>
      <c r="U125" s="25" t="str">
        <f t="shared" si="6"/>
        <v/>
      </c>
      <c r="V125" s="92"/>
      <c r="W125" s="79"/>
      <c r="X125" s="79"/>
      <c r="Y125" s="80"/>
      <c r="Z125" s="26"/>
      <c r="AA125" s="26"/>
      <c r="AB125" s="26"/>
    </row>
    <row r="126" spans="1:28" ht="18" customHeight="1" x14ac:dyDescent="0.25">
      <c r="A126" s="27"/>
      <c r="B126" s="27"/>
      <c r="C126" s="28"/>
      <c r="D126" s="28"/>
      <c r="E126" s="28"/>
      <c r="F126" s="27"/>
      <c r="G126" s="147"/>
      <c r="H126" s="29" t="str">
        <f ca="1">IFERROR(__xludf.DUMMYFUNCTION("IF(F126="""","""",IFERROR(GOOGLEFINANCE(UPPER(F126),""price""),""""))"),"")</f>
        <v/>
      </c>
      <c r="I126" s="29"/>
      <c r="J126" s="29" t="str">
        <f t="shared" si="0"/>
        <v/>
      </c>
      <c r="K126" s="30"/>
      <c r="L126" s="29"/>
      <c r="M126" s="29"/>
      <c r="N126" s="31"/>
      <c r="O126" s="31"/>
      <c r="P126" s="32" t="str">
        <f t="shared" si="1"/>
        <v/>
      </c>
      <c r="Q126" s="30" t="str">
        <f t="shared" si="2"/>
        <v/>
      </c>
      <c r="R126" s="29" t="str">
        <f t="shared" si="3"/>
        <v/>
      </c>
      <c r="S126" s="33" t="str">
        <f t="shared" si="4"/>
        <v/>
      </c>
      <c r="T126" s="33" t="str">
        <f t="shared" si="5"/>
        <v/>
      </c>
      <c r="U126" s="33" t="str">
        <f t="shared" si="6"/>
        <v/>
      </c>
      <c r="V126" s="93"/>
      <c r="W126" s="79"/>
      <c r="X126" s="79"/>
      <c r="Y126" s="80"/>
      <c r="Z126" s="34"/>
      <c r="AA126" s="34"/>
      <c r="AB126" s="34"/>
    </row>
    <row r="127" spans="1:28" ht="18" customHeight="1" x14ac:dyDescent="0.25">
      <c r="A127" s="19"/>
      <c r="B127" s="19"/>
      <c r="C127" s="20"/>
      <c r="D127" s="20"/>
      <c r="E127" s="20"/>
      <c r="F127" s="19"/>
      <c r="G127" s="146"/>
      <c r="H127" s="21" t="str">
        <f ca="1">IFERROR(__xludf.DUMMYFUNCTION("IF(F127="""","""",IFERROR(GOOGLEFINANCE(UPPER(F127),""price""),""""))"),"")</f>
        <v/>
      </c>
      <c r="I127" s="21"/>
      <c r="J127" s="21" t="str">
        <f t="shared" si="0"/>
        <v/>
      </c>
      <c r="K127" s="22"/>
      <c r="L127" s="21"/>
      <c r="M127" s="21"/>
      <c r="N127" s="23"/>
      <c r="O127" s="23"/>
      <c r="P127" s="24" t="str">
        <f t="shared" si="1"/>
        <v/>
      </c>
      <c r="Q127" s="22" t="str">
        <f t="shared" si="2"/>
        <v/>
      </c>
      <c r="R127" s="21" t="str">
        <f t="shared" si="3"/>
        <v/>
      </c>
      <c r="S127" s="25" t="str">
        <f t="shared" si="4"/>
        <v/>
      </c>
      <c r="T127" s="25" t="str">
        <f t="shared" si="5"/>
        <v/>
      </c>
      <c r="U127" s="25" t="str">
        <f t="shared" si="6"/>
        <v/>
      </c>
      <c r="V127" s="92"/>
      <c r="W127" s="79"/>
      <c r="X127" s="79"/>
      <c r="Y127" s="80"/>
      <c r="Z127" s="26"/>
      <c r="AA127" s="26"/>
      <c r="AB127" s="26"/>
    </row>
    <row r="128" spans="1:28" ht="18" customHeight="1" x14ac:dyDescent="0.25">
      <c r="A128" s="27"/>
      <c r="B128" s="27"/>
      <c r="C128" s="28"/>
      <c r="D128" s="28"/>
      <c r="E128" s="28"/>
      <c r="F128" s="27"/>
      <c r="G128" s="147"/>
      <c r="H128" s="29" t="str">
        <f ca="1">IFERROR(__xludf.DUMMYFUNCTION("IF(F128="""","""",IFERROR(GOOGLEFINANCE(UPPER(F128),""price""),""""))"),"")</f>
        <v/>
      </c>
      <c r="I128" s="29"/>
      <c r="J128" s="29" t="str">
        <f t="shared" si="0"/>
        <v/>
      </c>
      <c r="K128" s="30"/>
      <c r="L128" s="29"/>
      <c r="M128" s="29"/>
      <c r="N128" s="31"/>
      <c r="O128" s="31"/>
      <c r="P128" s="32" t="str">
        <f t="shared" si="1"/>
        <v/>
      </c>
      <c r="Q128" s="30" t="str">
        <f t="shared" si="2"/>
        <v/>
      </c>
      <c r="R128" s="29" t="str">
        <f t="shared" si="3"/>
        <v/>
      </c>
      <c r="S128" s="33" t="str">
        <f t="shared" si="4"/>
        <v/>
      </c>
      <c r="T128" s="33" t="str">
        <f t="shared" si="5"/>
        <v/>
      </c>
      <c r="U128" s="33" t="str">
        <f t="shared" si="6"/>
        <v/>
      </c>
      <c r="V128" s="93"/>
      <c r="W128" s="79"/>
      <c r="X128" s="79"/>
      <c r="Y128" s="80"/>
      <c r="Z128" s="34"/>
      <c r="AA128" s="34"/>
      <c r="AB128" s="34"/>
    </row>
    <row r="129" spans="1:28" ht="18" customHeight="1" x14ac:dyDescent="0.25">
      <c r="A129" s="19"/>
      <c r="B129" s="19"/>
      <c r="C129" s="20"/>
      <c r="D129" s="20"/>
      <c r="E129" s="20"/>
      <c r="F129" s="19"/>
      <c r="G129" s="146"/>
      <c r="H129" s="21" t="str">
        <f ca="1">IFERROR(__xludf.DUMMYFUNCTION("IF(F129="""","""",IFERROR(GOOGLEFINANCE(UPPER(F129),""price""),""""))"),"")</f>
        <v/>
      </c>
      <c r="I129" s="21"/>
      <c r="J129" s="21" t="str">
        <f t="shared" si="0"/>
        <v/>
      </c>
      <c r="K129" s="22"/>
      <c r="L129" s="21"/>
      <c r="M129" s="21"/>
      <c r="N129" s="23"/>
      <c r="O129" s="23"/>
      <c r="P129" s="24" t="str">
        <f t="shared" si="1"/>
        <v/>
      </c>
      <c r="Q129" s="22" t="str">
        <f t="shared" si="2"/>
        <v/>
      </c>
      <c r="R129" s="21" t="str">
        <f t="shared" si="3"/>
        <v/>
      </c>
      <c r="S129" s="25" t="str">
        <f t="shared" si="4"/>
        <v/>
      </c>
      <c r="T129" s="25" t="str">
        <f t="shared" si="5"/>
        <v/>
      </c>
      <c r="U129" s="25" t="str">
        <f t="shared" si="6"/>
        <v/>
      </c>
      <c r="V129" s="92"/>
      <c r="W129" s="79"/>
      <c r="X129" s="79"/>
      <c r="Y129" s="80"/>
      <c r="Z129" s="26"/>
      <c r="AA129" s="26"/>
      <c r="AB129" s="26"/>
    </row>
    <row r="130" spans="1:28" ht="18" customHeight="1" x14ac:dyDescent="0.25">
      <c r="A130" s="27"/>
      <c r="B130" s="27"/>
      <c r="C130" s="28"/>
      <c r="D130" s="28"/>
      <c r="E130" s="28"/>
      <c r="F130" s="27"/>
      <c r="G130" s="147"/>
      <c r="H130" s="29" t="str">
        <f ca="1">IFERROR(__xludf.DUMMYFUNCTION("IF(F130="""","""",IFERROR(GOOGLEFINANCE(UPPER(F130),""price""),""""))"),"")</f>
        <v/>
      </c>
      <c r="I130" s="29"/>
      <c r="J130" s="29" t="str">
        <f t="shared" si="0"/>
        <v/>
      </c>
      <c r="K130" s="30"/>
      <c r="L130" s="29"/>
      <c r="M130" s="29"/>
      <c r="N130" s="31"/>
      <c r="O130" s="31"/>
      <c r="P130" s="32" t="str">
        <f t="shared" si="1"/>
        <v/>
      </c>
      <c r="Q130" s="30" t="str">
        <f t="shared" si="2"/>
        <v/>
      </c>
      <c r="R130" s="29" t="str">
        <f t="shared" si="3"/>
        <v/>
      </c>
      <c r="S130" s="33" t="str">
        <f t="shared" si="4"/>
        <v/>
      </c>
      <c r="T130" s="33" t="str">
        <f t="shared" si="5"/>
        <v/>
      </c>
      <c r="U130" s="33" t="str">
        <f t="shared" si="6"/>
        <v/>
      </c>
      <c r="V130" s="93"/>
      <c r="W130" s="79"/>
      <c r="X130" s="79"/>
      <c r="Y130" s="80"/>
      <c r="Z130" s="34"/>
      <c r="AA130" s="34"/>
      <c r="AB130" s="34"/>
    </row>
    <row r="131" spans="1:28" ht="18" customHeight="1" x14ac:dyDescent="0.25">
      <c r="A131" s="19"/>
      <c r="B131" s="19"/>
      <c r="C131" s="20"/>
      <c r="D131" s="20"/>
      <c r="E131" s="20"/>
      <c r="F131" s="19"/>
      <c r="G131" s="146"/>
      <c r="H131" s="21" t="str">
        <f ca="1">IFERROR(__xludf.DUMMYFUNCTION("IF(F131="""","""",IFERROR(GOOGLEFINANCE(UPPER(F131),""price""),""""))"),"")</f>
        <v/>
      </c>
      <c r="I131" s="21"/>
      <c r="J131" s="21" t="str">
        <f t="shared" si="0"/>
        <v/>
      </c>
      <c r="K131" s="22"/>
      <c r="L131" s="21"/>
      <c r="M131" s="21"/>
      <c r="N131" s="23"/>
      <c r="O131" s="23"/>
      <c r="P131" s="24" t="str">
        <f t="shared" si="1"/>
        <v/>
      </c>
      <c r="Q131" s="22" t="str">
        <f t="shared" si="2"/>
        <v/>
      </c>
      <c r="R131" s="21" t="str">
        <f t="shared" si="3"/>
        <v/>
      </c>
      <c r="S131" s="25" t="str">
        <f t="shared" si="4"/>
        <v/>
      </c>
      <c r="T131" s="25" t="str">
        <f t="shared" si="5"/>
        <v/>
      </c>
      <c r="U131" s="25" t="str">
        <f t="shared" si="6"/>
        <v/>
      </c>
      <c r="V131" s="92"/>
      <c r="W131" s="79"/>
      <c r="X131" s="79"/>
      <c r="Y131" s="80"/>
      <c r="Z131" s="26"/>
      <c r="AA131" s="26"/>
      <c r="AB131" s="26"/>
    </row>
    <row r="132" spans="1:28" ht="18" customHeight="1" x14ac:dyDescent="0.25">
      <c r="A132" s="27"/>
      <c r="B132" s="27"/>
      <c r="C132" s="28"/>
      <c r="D132" s="28"/>
      <c r="E132" s="28"/>
      <c r="F132" s="27"/>
      <c r="G132" s="147"/>
      <c r="H132" s="29" t="str">
        <f ca="1">IFERROR(__xludf.DUMMYFUNCTION("IF(F132="""","""",IFERROR(GOOGLEFINANCE(UPPER(F132),""price""),""""))"),"")</f>
        <v/>
      </c>
      <c r="I132" s="29"/>
      <c r="J132" s="29" t="str">
        <f t="shared" si="0"/>
        <v/>
      </c>
      <c r="K132" s="30"/>
      <c r="L132" s="29"/>
      <c r="M132" s="29"/>
      <c r="N132" s="31"/>
      <c r="O132" s="31"/>
      <c r="P132" s="32" t="str">
        <f t="shared" si="1"/>
        <v/>
      </c>
      <c r="Q132" s="30" t="str">
        <f t="shared" si="2"/>
        <v/>
      </c>
      <c r="R132" s="29" t="str">
        <f t="shared" si="3"/>
        <v/>
      </c>
      <c r="S132" s="33" t="str">
        <f t="shared" si="4"/>
        <v/>
      </c>
      <c r="T132" s="33" t="str">
        <f t="shared" si="5"/>
        <v/>
      </c>
      <c r="U132" s="33" t="str">
        <f t="shared" si="6"/>
        <v/>
      </c>
      <c r="V132" s="93"/>
      <c r="W132" s="79"/>
      <c r="X132" s="79"/>
      <c r="Y132" s="80"/>
      <c r="Z132" s="34"/>
      <c r="AA132" s="34"/>
      <c r="AB132" s="34"/>
    </row>
    <row r="133" spans="1:28" ht="18" customHeight="1" x14ac:dyDescent="0.25">
      <c r="A133" s="19"/>
      <c r="B133" s="19"/>
      <c r="C133" s="20"/>
      <c r="D133" s="20"/>
      <c r="E133" s="20"/>
      <c r="F133" s="19"/>
      <c r="G133" s="146"/>
      <c r="H133" s="21" t="str">
        <f ca="1">IFERROR(__xludf.DUMMYFUNCTION("IF(F133="""","""",IFERROR(GOOGLEFINANCE(UPPER(F133),""price""),""""))"),"")</f>
        <v/>
      </c>
      <c r="I133" s="21"/>
      <c r="J133" s="21" t="str">
        <f t="shared" si="0"/>
        <v/>
      </c>
      <c r="K133" s="22"/>
      <c r="L133" s="21"/>
      <c r="M133" s="21"/>
      <c r="N133" s="23"/>
      <c r="O133" s="23"/>
      <c r="P133" s="24" t="str">
        <f t="shared" si="1"/>
        <v/>
      </c>
      <c r="Q133" s="22" t="str">
        <f t="shared" si="2"/>
        <v/>
      </c>
      <c r="R133" s="21" t="str">
        <f t="shared" si="3"/>
        <v/>
      </c>
      <c r="S133" s="25" t="str">
        <f t="shared" si="4"/>
        <v/>
      </c>
      <c r="T133" s="25" t="str">
        <f t="shared" si="5"/>
        <v/>
      </c>
      <c r="U133" s="25" t="str">
        <f t="shared" si="6"/>
        <v/>
      </c>
      <c r="V133" s="92"/>
      <c r="W133" s="79"/>
      <c r="X133" s="79"/>
      <c r="Y133" s="80"/>
      <c r="Z133" s="26"/>
      <c r="AA133" s="26"/>
      <c r="AB133" s="26"/>
    </row>
    <row r="134" spans="1:28" ht="18" customHeight="1" x14ac:dyDescent="0.25">
      <c r="A134" s="27"/>
      <c r="B134" s="27"/>
      <c r="C134" s="28"/>
      <c r="D134" s="28"/>
      <c r="E134" s="28"/>
      <c r="F134" s="27"/>
      <c r="G134" s="147"/>
      <c r="H134" s="29" t="str">
        <f ca="1">IFERROR(__xludf.DUMMYFUNCTION("IF(F134="""","""",IFERROR(GOOGLEFINANCE(UPPER(F134),""price""),""""))"),"")</f>
        <v/>
      </c>
      <c r="I134" s="29"/>
      <c r="J134" s="29" t="str">
        <f t="shared" si="0"/>
        <v/>
      </c>
      <c r="K134" s="30"/>
      <c r="L134" s="29"/>
      <c r="M134" s="29"/>
      <c r="N134" s="31"/>
      <c r="O134" s="31"/>
      <c r="P134" s="32" t="str">
        <f t="shared" si="1"/>
        <v/>
      </c>
      <c r="Q134" s="30" t="str">
        <f t="shared" si="2"/>
        <v/>
      </c>
      <c r="R134" s="29" t="str">
        <f t="shared" si="3"/>
        <v/>
      </c>
      <c r="S134" s="33" t="str">
        <f t="shared" si="4"/>
        <v/>
      </c>
      <c r="T134" s="33" t="str">
        <f t="shared" si="5"/>
        <v/>
      </c>
      <c r="U134" s="33" t="str">
        <f t="shared" si="6"/>
        <v/>
      </c>
      <c r="V134" s="93"/>
      <c r="W134" s="79"/>
      <c r="X134" s="79"/>
      <c r="Y134" s="80"/>
      <c r="Z134" s="34"/>
      <c r="AA134" s="34"/>
      <c r="AB134" s="34"/>
    </row>
    <row r="135" spans="1:28" ht="18" customHeight="1" x14ac:dyDescent="0.25">
      <c r="A135" s="19"/>
      <c r="B135" s="19"/>
      <c r="C135" s="20"/>
      <c r="D135" s="20"/>
      <c r="E135" s="20"/>
      <c r="F135" s="19"/>
      <c r="G135" s="146"/>
      <c r="H135" s="21" t="str">
        <f ca="1">IFERROR(__xludf.DUMMYFUNCTION("IF(F135="""","""",IFERROR(GOOGLEFINANCE(UPPER(F135),""price""),""""))"),"")</f>
        <v/>
      </c>
      <c r="I135" s="21"/>
      <c r="J135" s="21" t="str">
        <f t="shared" si="0"/>
        <v/>
      </c>
      <c r="K135" s="22"/>
      <c r="L135" s="21"/>
      <c r="M135" s="21"/>
      <c r="N135" s="23"/>
      <c r="O135" s="23"/>
      <c r="P135" s="24" t="str">
        <f t="shared" si="1"/>
        <v/>
      </c>
      <c r="Q135" s="22" t="str">
        <f t="shared" si="2"/>
        <v/>
      </c>
      <c r="R135" s="21" t="str">
        <f t="shared" si="3"/>
        <v/>
      </c>
      <c r="S135" s="25" t="str">
        <f t="shared" si="4"/>
        <v/>
      </c>
      <c r="T135" s="25" t="str">
        <f t="shared" si="5"/>
        <v/>
      </c>
      <c r="U135" s="25" t="str">
        <f t="shared" si="6"/>
        <v/>
      </c>
      <c r="V135" s="92"/>
      <c r="W135" s="79"/>
      <c r="X135" s="79"/>
      <c r="Y135" s="80"/>
      <c r="Z135" s="26"/>
      <c r="AA135" s="26"/>
      <c r="AB135" s="26"/>
    </row>
    <row r="136" spans="1:28" ht="18" customHeight="1" x14ac:dyDescent="0.25">
      <c r="A136" s="27"/>
      <c r="B136" s="27"/>
      <c r="C136" s="28"/>
      <c r="D136" s="28"/>
      <c r="E136" s="28"/>
      <c r="F136" s="27"/>
      <c r="G136" s="147"/>
      <c r="H136" s="29" t="str">
        <f ca="1">IFERROR(__xludf.DUMMYFUNCTION("IF(F136="""","""",IFERROR(GOOGLEFINANCE(UPPER(F136),""price""),""""))"),"")</f>
        <v/>
      </c>
      <c r="I136" s="29"/>
      <c r="J136" s="29" t="str">
        <f t="shared" si="0"/>
        <v/>
      </c>
      <c r="K136" s="30"/>
      <c r="L136" s="29"/>
      <c r="M136" s="29"/>
      <c r="N136" s="31"/>
      <c r="O136" s="31"/>
      <c r="P136" s="32" t="str">
        <f t="shared" si="1"/>
        <v/>
      </c>
      <c r="Q136" s="30" t="str">
        <f t="shared" si="2"/>
        <v/>
      </c>
      <c r="R136" s="29" t="str">
        <f t="shared" si="3"/>
        <v/>
      </c>
      <c r="S136" s="33" t="str">
        <f t="shared" si="4"/>
        <v/>
      </c>
      <c r="T136" s="33" t="str">
        <f t="shared" si="5"/>
        <v/>
      </c>
      <c r="U136" s="33" t="str">
        <f t="shared" si="6"/>
        <v/>
      </c>
      <c r="V136" s="93"/>
      <c r="W136" s="79"/>
      <c r="X136" s="79"/>
      <c r="Y136" s="80"/>
      <c r="Z136" s="34"/>
      <c r="AA136" s="34"/>
      <c r="AB136" s="34"/>
    </row>
    <row r="137" spans="1:28" ht="18" customHeight="1" x14ac:dyDescent="0.25">
      <c r="A137" s="19"/>
      <c r="B137" s="19"/>
      <c r="C137" s="20"/>
      <c r="D137" s="20"/>
      <c r="E137" s="20"/>
      <c r="F137" s="19"/>
      <c r="G137" s="146"/>
      <c r="H137" s="21" t="str">
        <f ca="1">IFERROR(__xludf.DUMMYFUNCTION("IF(F137="""","""",IFERROR(GOOGLEFINANCE(UPPER(F137),""price""),""""))"),"")</f>
        <v/>
      </c>
      <c r="I137" s="21"/>
      <c r="J137" s="21" t="str">
        <f t="shared" si="0"/>
        <v/>
      </c>
      <c r="K137" s="22"/>
      <c r="L137" s="21"/>
      <c r="M137" s="21"/>
      <c r="N137" s="23"/>
      <c r="O137" s="23"/>
      <c r="P137" s="24" t="str">
        <f t="shared" si="1"/>
        <v/>
      </c>
      <c r="Q137" s="22" t="str">
        <f t="shared" si="2"/>
        <v/>
      </c>
      <c r="R137" s="21" t="str">
        <f t="shared" si="3"/>
        <v/>
      </c>
      <c r="S137" s="25" t="str">
        <f t="shared" si="4"/>
        <v/>
      </c>
      <c r="T137" s="25" t="str">
        <f t="shared" si="5"/>
        <v/>
      </c>
      <c r="U137" s="25" t="str">
        <f t="shared" si="6"/>
        <v/>
      </c>
      <c r="V137" s="92"/>
      <c r="W137" s="79"/>
      <c r="X137" s="79"/>
      <c r="Y137" s="80"/>
      <c r="Z137" s="26"/>
      <c r="AA137" s="26"/>
      <c r="AB137" s="26"/>
    </row>
    <row r="138" spans="1:28" ht="18" customHeight="1" x14ac:dyDescent="0.25">
      <c r="A138" s="27"/>
      <c r="B138" s="27"/>
      <c r="C138" s="28"/>
      <c r="D138" s="28"/>
      <c r="E138" s="28"/>
      <c r="F138" s="27"/>
      <c r="G138" s="147"/>
      <c r="H138" s="29" t="str">
        <f ca="1">IFERROR(__xludf.DUMMYFUNCTION("IF(F138="""","""",IFERROR(GOOGLEFINANCE(UPPER(F138),""price""),""""))"),"")</f>
        <v/>
      </c>
      <c r="I138" s="29"/>
      <c r="J138" s="29" t="str">
        <f t="shared" si="0"/>
        <v/>
      </c>
      <c r="K138" s="30"/>
      <c r="L138" s="29"/>
      <c r="M138" s="29"/>
      <c r="N138" s="31"/>
      <c r="O138" s="31"/>
      <c r="P138" s="32" t="str">
        <f t="shared" si="1"/>
        <v/>
      </c>
      <c r="Q138" s="30" t="str">
        <f t="shared" si="2"/>
        <v/>
      </c>
      <c r="R138" s="29" t="str">
        <f t="shared" si="3"/>
        <v/>
      </c>
      <c r="S138" s="33" t="str">
        <f t="shared" si="4"/>
        <v/>
      </c>
      <c r="T138" s="33" t="str">
        <f t="shared" si="5"/>
        <v/>
      </c>
      <c r="U138" s="33" t="str">
        <f t="shared" si="6"/>
        <v/>
      </c>
      <c r="V138" s="93"/>
      <c r="W138" s="79"/>
      <c r="X138" s="79"/>
      <c r="Y138" s="80"/>
      <c r="Z138" s="34"/>
      <c r="AA138" s="34"/>
      <c r="AB138" s="34"/>
    </row>
    <row r="139" spans="1:28" ht="18" customHeight="1" x14ac:dyDescent="0.25">
      <c r="A139" s="19"/>
      <c r="B139" s="19"/>
      <c r="C139" s="20"/>
      <c r="D139" s="20"/>
      <c r="E139" s="20"/>
      <c r="F139" s="19"/>
      <c r="G139" s="146"/>
      <c r="H139" s="21" t="str">
        <f ca="1">IFERROR(__xludf.DUMMYFUNCTION("IF(F139="""","""",IFERROR(GOOGLEFINANCE(UPPER(F139),""price""),""""))"),"")</f>
        <v/>
      </c>
      <c r="I139" s="21"/>
      <c r="J139" s="21" t="str">
        <f t="shared" si="0"/>
        <v/>
      </c>
      <c r="K139" s="22"/>
      <c r="L139" s="21"/>
      <c r="M139" s="21"/>
      <c r="N139" s="23"/>
      <c r="O139" s="23"/>
      <c r="P139" s="24" t="str">
        <f t="shared" si="1"/>
        <v/>
      </c>
      <c r="Q139" s="22" t="str">
        <f t="shared" si="2"/>
        <v/>
      </c>
      <c r="R139" s="21" t="str">
        <f t="shared" si="3"/>
        <v/>
      </c>
      <c r="S139" s="25" t="str">
        <f t="shared" si="4"/>
        <v/>
      </c>
      <c r="T139" s="25" t="str">
        <f t="shared" si="5"/>
        <v/>
      </c>
      <c r="U139" s="25" t="str">
        <f t="shared" si="6"/>
        <v/>
      </c>
      <c r="V139" s="92"/>
      <c r="W139" s="79"/>
      <c r="X139" s="79"/>
      <c r="Y139" s="80"/>
      <c r="Z139" s="26"/>
      <c r="AA139" s="26"/>
      <c r="AB139" s="26"/>
    </row>
    <row r="140" spans="1:28" ht="18" customHeight="1" x14ac:dyDescent="0.25">
      <c r="A140" s="27"/>
      <c r="B140" s="27"/>
      <c r="C140" s="28"/>
      <c r="D140" s="28"/>
      <c r="E140" s="28"/>
      <c r="F140" s="27"/>
      <c r="G140" s="147"/>
      <c r="H140" s="29" t="str">
        <f ca="1">IFERROR(__xludf.DUMMYFUNCTION("IF(F140="""","""",IFERROR(GOOGLEFINANCE(UPPER(F140),""price""),""""))"),"")</f>
        <v/>
      </c>
      <c r="I140" s="29"/>
      <c r="J140" s="29" t="str">
        <f t="shared" si="0"/>
        <v/>
      </c>
      <c r="K140" s="30"/>
      <c r="L140" s="29"/>
      <c r="M140" s="29"/>
      <c r="N140" s="31"/>
      <c r="O140" s="31"/>
      <c r="P140" s="32" t="str">
        <f t="shared" si="1"/>
        <v/>
      </c>
      <c r="Q140" s="30" t="str">
        <f t="shared" si="2"/>
        <v/>
      </c>
      <c r="R140" s="29" t="str">
        <f t="shared" si="3"/>
        <v/>
      </c>
      <c r="S140" s="33" t="str">
        <f t="shared" si="4"/>
        <v/>
      </c>
      <c r="T140" s="33" t="str">
        <f t="shared" si="5"/>
        <v/>
      </c>
      <c r="U140" s="33" t="str">
        <f t="shared" si="6"/>
        <v/>
      </c>
      <c r="V140" s="93"/>
      <c r="W140" s="79"/>
      <c r="X140" s="79"/>
      <c r="Y140" s="80"/>
      <c r="Z140" s="34"/>
      <c r="AA140" s="34"/>
      <c r="AB140" s="34"/>
    </row>
    <row r="141" spans="1:28" ht="18" customHeight="1" x14ac:dyDescent="0.25">
      <c r="A141" s="19"/>
      <c r="B141" s="19"/>
      <c r="C141" s="20"/>
      <c r="D141" s="20"/>
      <c r="E141" s="20"/>
      <c r="F141" s="19"/>
      <c r="G141" s="146"/>
      <c r="H141" s="21" t="str">
        <f ca="1">IFERROR(__xludf.DUMMYFUNCTION("IF(F141="""","""",IFERROR(GOOGLEFINANCE(UPPER(F141),""price""),""""))"),"")</f>
        <v/>
      </c>
      <c r="I141" s="21"/>
      <c r="J141" s="21" t="str">
        <f t="shared" si="0"/>
        <v/>
      </c>
      <c r="K141" s="22"/>
      <c r="L141" s="21"/>
      <c r="M141" s="21"/>
      <c r="N141" s="23"/>
      <c r="O141" s="23"/>
      <c r="P141" s="24" t="str">
        <f t="shared" si="1"/>
        <v/>
      </c>
      <c r="Q141" s="22" t="str">
        <f t="shared" si="2"/>
        <v/>
      </c>
      <c r="R141" s="21" t="str">
        <f t="shared" si="3"/>
        <v/>
      </c>
      <c r="S141" s="25" t="str">
        <f t="shared" si="4"/>
        <v/>
      </c>
      <c r="T141" s="25" t="str">
        <f t="shared" si="5"/>
        <v/>
      </c>
      <c r="U141" s="25" t="str">
        <f t="shared" si="6"/>
        <v/>
      </c>
      <c r="V141" s="92"/>
      <c r="W141" s="79"/>
      <c r="X141" s="79"/>
      <c r="Y141" s="80"/>
      <c r="Z141" s="26"/>
      <c r="AA141" s="26"/>
      <c r="AB141" s="26"/>
    </row>
    <row r="142" spans="1:28" ht="18" customHeight="1" x14ac:dyDescent="0.25">
      <c r="A142" s="27"/>
      <c r="B142" s="27"/>
      <c r="C142" s="28"/>
      <c r="D142" s="28"/>
      <c r="E142" s="28"/>
      <c r="F142" s="27"/>
      <c r="G142" s="147"/>
      <c r="H142" s="29" t="str">
        <f ca="1">IFERROR(__xludf.DUMMYFUNCTION("IF(F142="""","""",IFERROR(GOOGLEFINANCE(UPPER(F142),""price""),""""))"),"")</f>
        <v/>
      </c>
      <c r="I142" s="29"/>
      <c r="J142" s="29" t="str">
        <f t="shared" si="0"/>
        <v/>
      </c>
      <c r="K142" s="30"/>
      <c r="L142" s="29"/>
      <c r="M142" s="29"/>
      <c r="N142" s="31"/>
      <c r="O142" s="31"/>
      <c r="P142" s="32" t="str">
        <f t="shared" si="1"/>
        <v/>
      </c>
      <c r="Q142" s="30" t="str">
        <f t="shared" si="2"/>
        <v/>
      </c>
      <c r="R142" s="29" t="str">
        <f t="shared" si="3"/>
        <v/>
      </c>
      <c r="S142" s="33" t="str">
        <f t="shared" si="4"/>
        <v/>
      </c>
      <c r="T142" s="33" t="str">
        <f t="shared" si="5"/>
        <v/>
      </c>
      <c r="U142" s="33" t="str">
        <f t="shared" si="6"/>
        <v/>
      </c>
      <c r="V142" s="93"/>
      <c r="W142" s="79"/>
      <c r="X142" s="79"/>
      <c r="Y142" s="80"/>
      <c r="Z142" s="34"/>
      <c r="AA142" s="34"/>
      <c r="AB142" s="34"/>
    </row>
    <row r="143" spans="1:28" ht="18" customHeight="1" x14ac:dyDescent="0.25">
      <c r="A143" s="19"/>
      <c r="B143" s="19"/>
      <c r="C143" s="20"/>
      <c r="D143" s="20"/>
      <c r="E143" s="20"/>
      <c r="F143" s="19"/>
      <c r="G143" s="146"/>
      <c r="H143" s="21" t="str">
        <f ca="1">IFERROR(__xludf.DUMMYFUNCTION("IF(F143="""","""",IFERROR(GOOGLEFINANCE(UPPER(F143),""price""),""""))"),"")</f>
        <v/>
      </c>
      <c r="I143" s="21"/>
      <c r="J143" s="21" t="str">
        <f t="shared" si="0"/>
        <v/>
      </c>
      <c r="K143" s="22"/>
      <c r="L143" s="21"/>
      <c r="M143" s="21"/>
      <c r="N143" s="23"/>
      <c r="O143" s="23"/>
      <c r="P143" s="24" t="str">
        <f t="shared" si="1"/>
        <v/>
      </c>
      <c r="Q143" s="22" t="str">
        <f t="shared" si="2"/>
        <v/>
      </c>
      <c r="R143" s="21" t="str">
        <f t="shared" si="3"/>
        <v/>
      </c>
      <c r="S143" s="25" t="str">
        <f t="shared" si="4"/>
        <v/>
      </c>
      <c r="T143" s="25" t="str">
        <f t="shared" si="5"/>
        <v/>
      </c>
      <c r="U143" s="25" t="str">
        <f t="shared" si="6"/>
        <v/>
      </c>
      <c r="V143" s="92"/>
      <c r="W143" s="79"/>
      <c r="X143" s="79"/>
      <c r="Y143" s="80"/>
      <c r="Z143" s="26"/>
      <c r="AA143" s="26"/>
      <c r="AB143" s="26"/>
    </row>
    <row r="144" spans="1:28" ht="18" customHeight="1" x14ac:dyDescent="0.25">
      <c r="A144" s="27"/>
      <c r="B144" s="27"/>
      <c r="C144" s="28"/>
      <c r="D144" s="28"/>
      <c r="E144" s="28"/>
      <c r="F144" s="27"/>
      <c r="G144" s="147"/>
      <c r="H144" s="29" t="str">
        <f ca="1">IFERROR(__xludf.DUMMYFUNCTION("IF(F144="""","""",IFERROR(GOOGLEFINANCE(UPPER(F144),""price""),""""))"),"")</f>
        <v/>
      </c>
      <c r="I144" s="29"/>
      <c r="J144" s="29" t="str">
        <f t="shared" si="0"/>
        <v/>
      </c>
      <c r="K144" s="30"/>
      <c r="L144" s="29"/>
      <c r="M144" s="29"/>
      <c r="N144" s="31"/>
      <c r="O144" s="31"/>
      <c r="P144" s="32" t="str">
        <f t="shared" si="1"/>
        <v/>
      </c>
      <c r="Q144" s="30" t="str">
        <f t="shared" si="2"/>
        <v/>
      </c>
      <c r="R144" s="29" t="str">
        <f t="shared" si="3"/>
        <v/>
      </c>
      <c r="S144" s="33" t="str">
        <f t="shared" si="4"/>
        <v/>
      </c>
      <c r="T144" s="33" t="str">
        <f t="shared" si="5"/>
        <v/>
      </c>
      <c r="U144" s="33" t="str">
        <f t="shared" si="6"/>
        <v/>
      </c>
      <c r="V144" s="93"/>
      <c r="W144" s="79"/>
      <c r="X144" s="79"/>
      <c r="Y144" s="80"/>
      <c r="Z144" s="34"/>
      <c r="AA144" s="34"/>
      <c r="AB144" s="34"/>
    </row>
    <row r="145" spans="1:28" ht="18" customHeight="1" x14ac:dyDescent="0.25">
      <c r="A145" s="19"/>
      <c r="B145" s="19"/>
      <c r="C145" s="20"/>
      <c r="D145" s="20"/>
      <c r="E145" s="20"/>
      <c r="F145" s="19"/>
      <c r="G145" s="146"/>
      <c r="H145" s="21" t="str">
        <f ca="1">IFERROR(__xludf.DUMMYFUNCTION("IF(F145="""","""",IFERROR(GOOGLEFINANCE(UPPER(F145),""price""),""""))"),"")</f>
        <v/>
      </c>
      <c r="I145" s="21"/>
      <c r="J145" s="21" t="str">
        <f t="shared" si="0"/>
        <v/>
      </c>
      <c r="K145" s="22"/>
      <c r="L145" s="21"/>
      <c r="M145" s="21"/>
      <c r="N145" s="23"/>
      <c r="O145" s="23"/>
      <c r="P145" s="24" t="str">
        <f t="shared" si="1"/>
        <v/>
      </c>
      <c r="Q145" s="22" t="str">
        <f t="shared" si="2"/>
        <v/>
      </c>
      <c r="R145" s="21" t="str">
        <f t="shared" si="3"/>
        <v/>
      </c>
      <c r="S145" s="25" t="str">
        <f t="shared" si="4"/>
        <v/>
      </c>
      <c r="T145" s="25" t="str">
        <f t="shared" si="5"/>
        <v/>
      </c>
      <c r="U145" s="25" t="str">
        <f t="shared" si="6"/>
        <v/>
      </c>
      <c r="V145" s="92"/>
      <c r="W145" s="79"/>
      <c r="X145" s="79"/>
      <c r="Y145" s="80"/>
      <c r="Z145" s="26"/>
      <c r="AA145" s="26"/>
      <c r="AB145" s="26"/>
    </row>
    <row r="146" spans="1:28" ht="18" customHeight="1" x14ac:dyDescent="0.25">
      <c r="A146" s="27"/>
      <c r="B146" s="27"/>
      <c r="C146" s="28"/>
      <c r="D146" s="28"/>
      <c r="E146" s="28"/>
      <c r="F146" s="27"/>
      <c r="G146" s="147"/>
      <c r="H146" s="29" t="str">
        <f ca="1">IFERROR(__xludf.DUMMYFUNCTION("IF(F146="""","""",IFERROR(GOOGLEFINANCE(UPPER(F146),""price""),""""))"),"")</f>
        <v/>
      </c>
      <c r="I146" s="29"/>
      <c r="J146" s="29" t="str">
        <f t="shared" si="0"/>
        <v/>
      </c>
      <c r="K146" s="30"/>
      <c r="L146" s="29"/>
      <c r="M146" s="29"/>
      <c r="N146" s="31"/>
      <c r="O146" s="31"/>
      <c r="P146" s="32" t="str">
        <f t="shared" si="1"/>
        <v/>
      </c>
      <c r="Q146" s="30" t="str">
        <f t="shared" si="2"/>
        <v/>
      </c>
      <c r="R146" s="29" t="str">
        <f t="shared" si="3"/>
        <v/>
      </c>
      <c r="S146" s="33" t="str">
        <f t="shared" si="4"/>
        <v/>
      </c>
      <c r="T146" s="33" t="str">
        <f t="shared" si="5"/>
        <v/>
      </c>
      <c r="U146" s="33" t="str">
        <f t="shared" si="6"/>
        <v/>
      </c>
      <c r="V146" s="93"/>
      <c r="W146" s="79"/>
      <c r="X146" s="79"/>
      <c r="Y146" s="80"/>
      <c r="Z146" s="34"/>
      <c r="AA146" s="34"/>
      <c r="AB146" s="34"/>
    </row>
    <row r="147" spans="1:28" ht="18" customHeight="1" x14ac:dyDescent="0.25">
      <c r="A147" s="19"/>
      <c r="B147" s="19"/>
      <c r="C147" s="20"/>
      <c r="D147" s="20"/>
      <c r="E147" s="20"/>
      <c r="F147" s="19"/>
      <c r="G147" s="146"/>
      <c r="H147" s="21" t="str">
        <f ca="1">IFERROR(__xludf.DUMMYFUNCTION("IF(F147="""","""",IFERROR(GOOGLEFINANCE(UPPER(F147),""price""),""""))"),"")</f>
        <v/>
      </c>
      <c r="I147" s="21"/>
      <c r="J147" s="21" t="str">
        <f t="shared" si="0"/>
        <v/>
      </c>
      <c r="K147" s="22"/>
      <c r="L147" s="21"/>
      <c r="M147" s="21"/>
      <c r="N147" s="23"/>
      <c r="O147" s="23"/>
      <c r="P147" s="24" t="str">
        <f t="shared" si="1"/>
        <v/>
      </c>
      <c r="Q147" s="22" t="str">
        <f t="shared" si="2"/>
        <v/>
      </c>
      <c r="R147" s="21" t="str">
        <f t="shared" si="3"/>
        <v/>
      </c>
      <c r="S147" s="25" t="str">
        <f t="shared" si="4"/>
        <v/>
      </c>
      <c r="T147" s="25" t="str">
        <f t="shared" si="5"/>
        <v/>
      </c>
      <c r="U147" s="25" t="str">
        <f t="shared" si="6"/>
        <v/>
      </c>
      <c r="V147" s="92"/>
      <c r="W147" s="79"/>
      <c r="X147" s="79"/>
      <c r="Y147" s="80"/>
      <c r="Z147" s="26"/>
      <c r="AA147" s="26"/>
      <c r="AB147" s="26"/>
    </row>
    <row r="148" spans="1:28" ht="18" customHeight="1" x14ac:dyDescent="0.25">
      <c r="A148" s="27"/>
      <c r="B148" s="27"/>
      <c r="C148" s="28"/>
      <c r="D148" s="28"/>
      <c r="E148" s="28"/>
      <c r="F148" s="27"/>
      <c r="G148" s="147"/>
      <c r="H148" s="29" t="str">
        <f ca="1">IFERROR(__xludf.DUMMYFUNCTION("IF(F148="""","""",IFERROR(GOOGLEFINANCE(UPPER(F148),""price""),""""))"),"")</f>
        <v/>
      </c>
      <c r="I148" s="29"/>
      <c r="J148" s="29" t="str">
        <f t="shared" si="0"/>
        <v/>
      </c>
      <c r="K148" s="30"/>
      <c r="L148" s="29"/>
      <c r="M148" s="29"/>
      <c r="N148" s="31"/>
      <c r="O148" s="31"/>
      <c r="P148" s="32" t="str">
        <f t="shared" si="1"/>
        <v/>
      </c>
      <c r="Q148" s="30" t="str">
        <f t="shared" si="2"/>
        <v/>
      </c>
      <c r="R148" s="29" t="str">
        <f t="shared" si="3"/>
        <v/>
      </c>
      <c r="S148" s="33" t="str">
        <f t="shared" si="4"/>
        <v/>
      </c>
      <c r="T148" s="33" t="str">
        <f t="shared" si="5"/>
        <v/>
      </c>
      <c r="U148" s="33" t="str">
        <f t="shared" si="6"/>
        <v/>
      </c>
      <c r="V148" s="93"/>
      <c r="W148" s="79"/>
      <c r="X148" s="79"/>
      <c r="Y148" s="80"/>
      <c r="Z148" s="34"/>
      <c r="AA148" s="34"/>
      <c r="AB148" s="34"/>
    </row>
    <row r="149" spans="1:28" ht="18" customHeight="1" x14ac:dyDescent="0.25">
      <c r="A149" s="19"/>
      <c r="B149" s="19"/>
      <c r="C149" s="20"/>
      <c r="D149" s="20"/>
      <c r="E149" s="20"/>
      <c r="F149" s="19"/>
      <c r="G149" s="146"/>
      <c r="H149" s="21" t="str">
        <f ca="1">IFERROR(__xludf.DUMMYFUNCTION("IF(F149="""","""",IFERROR(GOOGLEFINANCE(UPPER(F149),""price""),""""))"),"")</f>
        <v/>
      </c>
      <c r="I149" s="21"/>
      <c r="J149" s="21" t="str">
        <f t="shared" si="0"/>
        <v/>
      </c>
      <c r="K149" s="22"/>
      <c r="L149" s="21"/>
      <c r="M149" s="21"/>
      <c r="N149" s="23"/>
      <c r="O149" s="23"/>
      <c r="P149" s="24" t="str">
        <f t="shared" si="1"/>
        <v/>
      </c>
      <c r="Q149" s="22" t="str">
        <f t="shared" si="2"/>
        <v/>
      </c>
      <c r="R149" s="21" t="str">
        <f t="shared" si="3"/>
        <v/>
      </c>
      <c r="S149" s="25" t="str">
        <f t="shared" si="4"/>
        <v/>
      </c>
      <c r="T149" s="25" t="str">
        <f t="shared" si="5"/>
        <v/>
      </c>
      <c r="U149" s="25" t="str">
        <f t="shared" si="6"/>
        <v/>
      </c>
      <c r="V149" s="92"/>
      <c r="W149" s="79"/>
      <c r="X149" s="79"/>
      <c r="Y149" s="80"/>
      <c r="Z149" s="26"/>
      <c r="AA149" s="26"/>
      <c r="AB149" s="26"/>
    </row>
    <row r="150" spans="1:28" ht="18" customHeight="1" x14ac:dyDescent="0.25">
      <c r="A150" s="27"/>
      <c r="B150" s="27"/>
      <c r="C150" s="28"/>
      <c r="D150" s="28"/>
      <c r="E150" s="28"/>
      <c r="F150" s="27"/>
      <c r="G150" s="147"/>
      <c r="H150" s="29" t="str">
        <f ca="1">IFERROR(__xludf.DUMMYFUNCTION("IF(F150="""","""",IFERROR(GOOGLEFINANCE(UPPER(F150),""price""),""""))"),"")</f>
        <v/>
      </c>
      <c r="I150" s="29"/>
      <c r="J150" s="29" t="str">
        <f t="shared" si="0"/>
        <v/>
      </c>
      <c r="K150" s="30"/>
      <c r="L150" s="29"/>
      <c r="M150" s="29"/>
      <c r="N150" s="31"/>
      <c r="O150" s="31"/>
      <c r="P150" s="32" t="str">
        <f t="shared" si="1"/>
        <v/>
      </c>
      <c r="Q150" s="30" t="str">
        <f t="shared" si="2"/>
        <v/>
      </c>
      <c r="R150" s="29" t="str">
        <f t="shared" si="3"/>
        <v/>
      </c>
      <c r="S150" s="33" t="str">
        <f t="shared" si="4"/>
        <v/>
      </c>
      <c r="T150" s="33" t="str">
        <f t="shared" si="5"/>
        <v/>
      </c>
      <c r="U150" s="33" t="str">
        <f t="shared" si="6"/>
        <v/>
      </c>
      <c r="V150" s="93"/>
      <c r="W150" s="79"/>
      <c r="X150" s="79"/>
      <c r="Y150" s="80"/>
      <c r="Z150" s="34"/>
      <c r="AA150" s="34"/>
      <c r="AB150" s="34"/>
    </row>
    <row r="151" spans="1:28" ht="18" customHeight="1" x14ac:dyDescent="0.25">
      <c r="A151" s="19"/>
      <c r="B151" s="19"/>
      <c r="C151" s="20"/>
      <c r="D151" s="20"/>
      <c r="E151" s="20"/>
      <c r="F151" s="19"/>
      <c r="G151" s="146"/>
      <c r="H151" s="21" t="str">
        <f ca="1">IFERROR(__xludf.DUMMYFUNCTION("IF(F151="""","""",IFERROR(GOOGLEFINANCE(UPPER(F151),""price""),""""))"),"")</f>
        <v/>
      </c>
      <c r="I151" s="21"/>
      <c r="J151" s="21" t="str">
        <f t="shared" si="0"/>
        <v/>
      </c>
      <c r="K151" s="22"/>
      <c r="L151" s="21"/>
      <c r="M151" s="21"/>
      <c r="N151" s="23"/>
      <c r="O151" s="23"/>
      <c r="P151" s="24" t="str">
        <f t="shared" si="1"/>
        <v/>
      </c>
      <c r="Q151" s="22" t="str">
        <f t="shared" si="2"/>
        <v/>
      </c>
      <c r="R151" s="21" t="str">
        <f t="shared" si="3"/>
        <v/>
      </c>
      <c r="S151" s="25" t="str">
        <f t="shared" si="4"/>
        <v/>
      </c>
      <c r="T151" s="25" t="str">
        <f t="shared" si="5"/>
        <v/>
      </c>
      <c r="U151" s="25" t="str">
        <f t="shared" si="6"/>
        <v/>
      </c>
      <c r="V151" s="92"/>
      <c r="W151" s="79"/>
      <c r="X151" s="79"/>
      <c r="Y151" s="80"/>
      <c r="Z151" s="26"/>
      <c r="AA151" s="26"/>
      <c r="AB151" s="26"/>
    </row>
    <row r="152" spans="1:28" ht="18" customHeight="1" x14ac:dyDescent="0.25">
      <c r="A152" s="27"/>
      <c r="B152" s="27"/>
      <c r="C152" s="28"/>
      <c r="D152" s="28"/>
      <c r="E152" s="28"/>
      <c r="F152" s="27"/>
      <c r="G152" s="147"/>
      <c r="H152" s="29" t="str">
        <f ca="1">IFERROR(__xludf.DUMMYFUNCTION("IF(F152="""","""",IFERROR(GOOGLEFINANCE(UPPER(F152),""price""),""""))"),"")</f>
        <v/>
      </c>
      <c r="I152" s="29"/>
      <c r="J152" s="29" t="str">
        <f t="shared" si="0"/>
        <v/>
      </c>
      <c r="K152" s="30"/>
      <c r="L152" s="29"/>
      <c r="M152" s="29"/>
      <c r="N152" s="31"/>
      <c r="O152" s="31"/>
      <c r="P152" s="32" t="str">
        <f t="shared" si="1"/>
        <v/>
      </c>
      <c r="Q152" s="30" t="str">
        <f t="shared" si="2"/>
        <v/>
      </c>
      <c r="R152" s="29" t="str">
        <f t="shared" si="3"/>
        <v/>
      </c>
      <c r="S152" s="33" t="str">
        <f t="shared" si="4"/>
        <v/>
      </c>
      <c r="T152" s="33" t="str">
        <f t="shared" si="5"/>
        <v/>
      </c>
      <c r="U152" s="33" t="str">
        <f t="shared" si="6"/>
        <v/>
      </c>
      <c r="V152" s="93"/>
      <c r="W152" s="79"/>
      <c r="X152" s="79"/>
      <c r="Y152" s="80"/>
      <c r="Z152" s="34"/>
      <c r="AA152" s="34"/>
      <c r="AB152" s="34"/>
    </row>
    <row r="153" spans="1:28" ht="18" customHeight="1" x14ac:dyDescent="0.25">
      <c r="A153" s="19"/>
      <c r="B153" s="19"/>
      <c r="C153" s="20"/>
      <c r="D153" s="20"/>
      <c r="E153" s="20"/>
      <c r="F153" s="19"/>
      <c r="G153" s="146"/>
      <c r="H153" s="21" t="str">
        <f ca="1">IFERROR(__xludf.DUMMYFUNCTION("IF(F153="""","""",IFERROR(GOOGLEFINANCE(UPPER(F153),""price""),""""))"),"")</f>
        <v/>
      </c>
      <c r="I153" s="21"/>
      <c r="J153" s="21" t="str">
        <f t="shared" si="0"/>
        <v/>
      </c>
      <c r="K153" s="22"/>
      <c r="L153" s="21"/>
      <c r="M153" s="21"/>
      <c r="N153" s="23"/>
      <c r="O153" s="23"/>
      <c r="P153" s="24" t="str">
        <f t="shared" si="1"/>
        <v/>
      </c>
      <c r="Q153" s="22" t="str">
        <f t="shared" si="2"/>
        <v/>
      </c>
      <c r="R153" s="21" t="str">
        <f t="shared" si="3"/>
        <v/>
      </c>
      <c r="S153" s="25" t="str">
        <f t="shared" si="4"/>
        <v/>
      </c>
      <c r="T153" s="25" t="str">
        <f t="shared" si="5"/>
        <v/>
      </c>
      <c r="U153" s="25" t="str">
        <f t="shared" si="6"/>
        <v/>
      </c>
      <c r="V153" s="92"/>
      <c r="W153" s="79"/>
      <c r="X153" s="79"/>
      <c r="Y153" s="80"/>
      <c r="Z153" s="26"/>
      <c r="AA153" s="26"/>
      <c r="AB153" s="26"/>
    </row>
    <row r="154" spans="1:28" ht="18" customHeight="1" x14ac:dyDescent="0.25">
      <c r="A154" s="27"/>
      <c r="B154" s="27"/>
      <c r="C154" s="28"/>
      <c r="D154" s="28"/>
      <c r="E154" s="28"/>
      <c r="F154" s="27"/>
      <c r="G154" s="147"/>
      <c r="H154" s="29" t="str">
        <f ca="1">IFERROR(__xludf.DUMMYFUNCTION("IF(F154="""","""",IFERROR(GOOGLEFINANCE(UPPER(F154),""price""),""""))"),"")</f>
        <v/>
      </c>
      <c r="I154" s="29"/>
      <c r="J154" s="29" t="str">
        <f t="shared" si="0"/>
        <v/>
      </c>
      <c r="K154" s="30"/>
      <c r="L154" s="29"/>
      <c r="M154" s="29"/>
      <c r="N154" s="31"/>
      <c r="O154" s="31"/>
      <c r="P154" s="32" t="str">
        <f t="shared" si="1"/>
        <v/>
      </c>
      <c r="Q154" s="30" t="str">
        <f t="shared" si="2"/>
        <v/>
      </c>
      <c r="R154" s="29" t="str">
        <f t="shared" si="3"/>
        <v/>
      </c>
      <c r="S154" s="33" t="str">
        <f t="shared" si="4"/>
        <v/>
      </c>
      <c r="T154" s="33" t="str">
        <f t="shared" si="5"/>
        <v/>
      </c>
      <c r="U154" s="33" t="str">
        <f t="shared" si="6"/>
        <v/>
      </c>
      <c r="V154" s="93"/>
      <c r="W154" s="79"/>
      <c r="X154" s="79"/>
      <c r="Y154" s="80"/>
      <c r="Z154" s="34"/>
      <c r="AA154" s="34"/>
      <c r="AB154" s="34"/>
    </row>
    <row r="155" spans="1:28" ht="18" customHeight="1" x14ac:dyDescent="0.25">
      <c r="A155" s="19"/>
      <c r="B155" s="19"/>
      <c r="C155" s="20"/>
      <c r="D155" s="20"/>
      <c r="E155" s="20"/>
      <c r="F155" s="19"/>
      <c r="G155" s="146"/>
      <c r="H155" s="21" t="str">
        <f ca="1">IFERROR(__xludf.DUMMYFUNCTION("IF(F155="""","""",IFERROR(GOOGLEFINANCE(UPPER(F155),""price""),""""))"),"")</f>
        <v/>
      </c>
      <c r="I155" s="21"/>
      <c r="J155" s="21" t="str">
        <f t="shared" si="0"/>
        <v/>
      </c>
      <c r="K155" s="22"/>
      <c r="L155" s="21"/>
      <c r="M155" s="21"/>
      <c r="N155" s="23"/>
      <c r="O155" s="23"/>
      <c r="P155" s="24" t="str">
        <f t="shared" si="1"/>
        <v/>
      </c>
      <c r="Q155" s="22" t="str">
        <f t="shared" si="2"/>
        <v/>
      </c>
      <c r="R155" s="21" t="str">
        <f t="shared" si="3"/>
        <v/>
      </c>
      <c r="S155" s="25" t="str">
        <f t="shared" si="4"/>
        <v/>
      </c>
      <c r="T155" s="25" t="str">
        <f t="shared" si="5"/>
        <v/>
      </c>
      <c r="U155" s="25" t="str">
        <f t="shared" si="6"/>
        <v/>
      </c>
      <c r="V155" s="92"/>
      <c r="W155" s="79"/>
      <c r="X155" s="79"/>
      <c r="Y155" s="80"/>
      <c r="Z155" s="26"/>
      <c r="AA155" s="26"/>
      <c r="AB155" s="26"/>
    </row>
    <row r="156" spans="1:28" ht="18" customHeight="1" x14ac:dyDescent="0.25">
      <c r="A156" s="27"/>
      <c r="B156" s="27"/>
      <c r="C156" s="28"/>
      <c r="D156" s="28"/>
      <c r="E156" s="28"/>
      <c r="F156" s="27"/>
      <c r="G156" s="147"/>
      <c r="H156" s="29" t="str">
        <f ca="1">IFERROR(__xludf.DUMMYFUNCTION("IF(F156="""","""",IFERROR(GOOGLEFINANCE(UPPER(F156),""price""),""""))"),"")</f>
        <v/>
      </c>
      <c r="I156" s="29"/>
      <c r="J156" s="29" t="str">
        <f t="shared" si="0"/>
        <v/>
      </c>
      <c r="K156" s="30"/>
      <c r="L156" s="29"/>
      <c r="M156" s="29"/>
      <c r="N156" s="31"/>
      <c r="O156" s="31"/>
      <c r="P156" s="32" t="str">
        <f t="shared" si="1"/>
        <v/>
      </c>
      <c r="Q156" s="30" t="str">
        <f t="shared" si="2"/>
        <v/>
      </c>
      <c r="R156" s="29" t="str">
        <f t="shared" si="3"/>
        <v/>
      </c>
      <c r="S156" s="33" t="str">
        <f t="shared" si="4"/>
        <v/>
      </c>
      <c r="T156" s="33" t="str">
        <f t="shared" si="5"/>
        <v/>
      </c>
      <c r="U156" s="33" t="str">
        <f t="shared" si="6"/>
        <v/>
      </c>
      <c r="V156" s="93"/>
      <c r="W156" s="79"/>
      <c r="X156" s="79"/>
      <c r="Y156" s="80"/>
      <c r="Z156" s="34"/>
      <c r="AA156" s="34"/>
      <c r="AB156" s="34"/>
    </row>
    <row r="157" spans="1:28" ht="18" customHeight="1" x14ac:dyDescent="0.25">
      <c r="A157" s="19"/>
      <c r="B157" s="19"/>
      <c r="C157" s="20"/>
      <c r="D157" s="20"/>
      <c r="E157" s="20"/>
      <c r="F157" s="19"/>
      <c r="G157" s="146"/>
      <c r="H157" s="21" t="str">
        <f ca="1">IFERROR(__xludf.DUMMYFUNCTION("IF(F157="""","""",IFERROR(GOOGLEFINANCE(UPPER(F157),""price""),""""))"),"")</f>
        <v/>
      </c>
      <c r="I157" s="21"/>
      <c r="J157" s="21" t="str">
        <f t="shared" si="0"/>
        <v/>
      </c>
      <c r="K157" s="22"/>
      <c r="L157" s="21"/>
      <c r="M157" s="21"/>
      <c r="N157" s="23"/>
      <c r="O157" s="23"/>
      <c r="P157" s="24" t="str">
        <f t="shared" si="1"/>
        <v/>
      </c>
      <c r="Q157" s="22" t="str">
        <f t="shared" si="2"/>
        <v/>
      </c>
      <c r="R157" s="21" t="str">
        <f t="shared" si="3"/>
        <v/>
      </c>
      <c r="S157" s="25" t="str">
        <f t="shared" si="4"/>
        <v/>
      </c>
      <c r="T157" s="25" t="str">
        <f t="shared" si="5"/>
        <v/>
      </c>
      <c r="U157" s="25" t="str">
        <f t="shared" si="6"/>
        <v/>
      </c>
      <c r="V157" s="92"/>
      <c r="W157" s="79"/>
      <c r="X157" s="79"/>
      <c r="Y157" s="80"/>
      <c r="Z157" s="26"/>
      <c r="AA157" s="26"/>
      <c r="AB157" s="26"/>
    </row>
    <row r="158" spans="1:28" ht="18" customHeight="1" x14ac:dyDescent="0.25">
      <c r="A158" s="27"/>
      <c r="B158" s="27"/>
      <c r="C158" s="28"/>
      <c r="D158" s="28"/>
      <c r="E158" s="28"/>
      <c r="F158" s="27"/>
      <c r="G158" s="147"/>
      <c r="H158" s="29" t="str">
        <f ca="1">IFERROR(__xludf.DUMMYFUNCTION("IF(F158="""","""",IFERROR(GOOGLEFINANCE(UPPER(F158),""price""),""""))"),"")</f>
        <v/>
      </c>
      <c r="I158" s="29"/>
      <c r="J158" s="29" t="str">
        <f t="shared" si="0"/>
        <v/>
      </c>
      <c r="K158" s="30"/>
      <c r="L158" s="29"/>
      <c r="M158" s="29"/>
      <c r="N158" s="31"/>
      <c r="O158" s="31"/>
      <c r="P158" s="32" t="str">
        <f t="shared" si="1"/>
        <v/>
      </c>
      <c r="Q158" s="30" t="str">
        <f t="shared" si="2"/>
        <v/>
      </c>
      <c r="R158" s="29" t="str">
        <f t="shared" si="3"/>
        <v/>
      </c>
      <c r="S158" s="33" t="str">
        <f t="shared" si="4"/>
        <v/>
      </c>
      <c r="T158" s="33" t="str">
        <f t="shared" si="5"/>
        <v/>
      </c>
      <c r="U158" s="33" t="str">
        <f t="shared" si="6"/>
        <v/>
      </c>
      <c r="V158" s="93"/>
      <c r="W158" s="79"/>
      <c r="X158" s="79"/>
      <c r="Y158" s="80"/>
      <c r="Z158" s="34"/>
      <c r="AA158" s="34"/>
      <c r="AB158" s="34"/>
    </row>
    <row r="159" spans="1:28" ht="18" customHeight="1" x14ac:dyDescent="0.25">
      <c r="A159" s="19"/>
      <c r="B159" s="19"/>
      <c r="C159" s="20"/>
      <c r="D159" s="20"/>
      <c r="E159" s="20"/>
      <c r="F159" s="19"/>
      <c r="G159" s="146"/>
      <c r="H159" s="21" t="str">
        <f ca="1">IFERROR(__xludf.DUMMYFUNCTION("IF(F159="""","""",IFERROR(GOOGLEFINANCE(UPPER(F159),""price""),""""))"),"")</f>
        <v/>
      </c>
      <c r="I159" s="21"/>
      <c r="J159" s="21" t="str">
        <f t="shared" si="0"/>
        <v/>
      </c>
      <c r="K159" s="22"/>
      <c r="L159" s="21"/>
      <c r="M159" s="21"/>
      <c r="N159" s="23"/>
      <c r="O159" s="23"/>
      <c r="P159" s="24" t="str">
        <f t="shared" si="1"/>
        <v/>
      </c>
      <c r="Q159" s="22" t="str">
        <f t="shared" si="2"/>
        <v/>
      </c>
      <c r="R159" s="21" t="str">
        <f t="shared" si="3"/>
        <v/>
      </c>
      <c r="S159" s="25" t="str">
        <f t="shared" si="4"/>
        <v/>
      </c>
      <c r="T159" s="25" t="str">
        <f t="shared" si="5"/>
        <v/>
      </c>
      <c r="U159" s="25" t="str">
        <f t="shared" si="6"/>
        <v/>
      </c>
      <c r="V159" s="92"/>
      <c r="W159" s="79"/>
      <c r="X159" s="79"/>
      <c r="Y159" s="80"/>
      <c r="Z159" s="26"/>
      <c r="AA159" s="26"/>
      <c r="AB159" s="26"/>
    </row>
    <row r="160" spans="1:28" ht="18" customHeight="1" x14ac:dyDescent="0.25">
      <c r="A160" s="27"/>
      <c r="B160" s="27"/>
      <c r="C160" s="28"/>
      <c r="D160" s="28"/>
      <c r="E160" s="28"/>
      <c r="F160" s="27"/>
      <c r="G160" s="147"/>
      <c r="H160" s="29" t="str">
        <f ca="1">IFERROR(__xludf.DUMMYFUNCTION("IF(F160="""","""",IFERROR(GOOGLEFINANCE(UPPER(F160),""price""),""""))"),"")</f>
        <v/>
      </c>
      <c r="I160" s="29"/>
      <c r="J160" s="29" t="str">
        <f t="shared" si="0"/>
        <v/>
      </c>
      <c r="K160" s="30"/>
      <c r="L160" s="29"/>
      <c r="M160" s="29"/>
      <c r="N160" s="31"/>
      <c r="O160" s="31"/>
      <c r="P160" s="32" t="str">
        <f t="shared" si="1"/>
        <v/>
      </c>
      <c r="Q160" s="30" t="str">
        <f t="shared" si="2"/>
        <v/>
      </c>
      <c r="R160" s="29" t="str">
        <f t="shared" si="3"/>
        <v/>
      </c>
      <c r="S160" s="33" t="str">
        <f t="shared" si="4"/>
        <v/>
      </c>
      <c r="T160" s="33" t="str">
        <f t="shared" si="5"/>
        <v/>
      </c>
      <c r="U160" s="33" t="str">
        <f t="shared" si="6"/>
        <v/>
      </c>
      <c r="V160" s="93"/>
      <c r="W160" s="79"/>
      <c r="X160" s="79"/>
      <c r="Y160" s="80"/>
      <c r="Z160" s="34"/>
      <c r="AA160" s="34"/>
      <c r="AB160" s="34"/>
    </row>
    <row r="161" spans="1:28" ht="18" customHeight="1" x14ac:dyDescent="0.25">
      <c r="A161" s="19"/>
      <c r="B161" s="19"/>
      <c r="C161" s="20"/>
      <c r="D161" s="20"/>
      <c r="E161" s="20"/>
      <c r="F161" s="19"/>
      <c r="G161" s="146"/>
      <c r="H161" s="21" t="str">
        <f ca="1">IFERROR(__xludf.DUMMYFUNCTION("IF(F161="""","""",IFERROR(GOOGLEFINANCE(UPPER(F161),""price""),""""))"),"")</f>
        <v/>
      </c>
      <c r="I161" s="21"/>
      <c r="J161" s="21" t="str">
        <f t="shared" si="0"/>
        <v/>
      </c>
      <c r="K161" s="22"/>
      <c r="L161" s="21"/>
      <c r="M161" s="21"/>
      <c r="N161" s="23"/>
      <c r="O161" s="23"/>
      <c r="P161" s="24" t="str">
        <f t="shared" si="1"/>
        <v/>
      </c>
      <c r="Q161" s="22" t="str">
        <f t="shared" si="2"/>
        <v/>
      </c>
      <c r="R161" s="21" t="str">
        <f t="shared" si="3"/>
        <v/>
      </c>
      <c r="S161" s="25" t="str">
        <f t="shared" si="4"/>
        <v/>
      </c>
      <c r="T161" s="25" t="str">
        <f t="shared" si="5"/>
        <v/>
      </c>
      <c r="U161" s="25" t="str">
        <f t="shared" si="6"/>
        <v/>
      </c>
      <c r="V161" s="92"/>
      <c r="W161" s="79"/>
      <c r="X161" s="79"/>
      <c r="Y161" s="80"/>
      <c r="Z161" s="26"/>
      <c r="AA161" s="26"/>
      <c r="AB161" s="26"/>
    </row>
    <row r="162" spans="1:28" ht="18" customHeight="1" x14ac:dyDescent="0.25">
      <c r="A162" s="27"/>
      <c r="B162" s="27"/>
      <c r="C162" s="28"/>
      <c r="D162" s="28"/>
      <c r="E162" s="28"/>
      <c r="F162" s="27"/>
      <c r="G162" s="147"/>
      <c r="H162" s="29" t="str">
        <f ca="1">IFERROR(__xludf.DUMMYFUNCTION("IF(F162="""","""",IFERROR(GOOGLEFINANCE(UPPER(F162),""price""),""""))"),"")</f>
        <v/>
      </c>
      <c r="I162" s="29"/>
      <c r="J162" s="29" t="str">
        <f t="shared" si="0"/>
        <v/>
      </c>
      <c r="K162" s="30"/>
      <c r="L162" s="29"/>
      <c r="M162" s="29"/>
      <c r="N162" s="31"/>
      <c r="O162" s="31"/>
      <c r="P162" s="32" t="str">
        <f t="shared" si="1"/>
        <v/>
      </c>
      <c r="Q162" s="30" t="str">
        <f t="shared" si="2"/>
        <v/>
      </c>
      <c r="R162" s="29" t="str">
        <f t="shared" si="3"/>
        <v/>
      </c>
      <c r="S162" s="33" t="str">
        <f t="shared" si="4"/>
        <v/>
      </c>
      <c r="T162" s="33" t="str">
        <f t="shared" si="5"/>
        <v/>
      </c>
      <c r="U162" s="33" t="str">
        <f t="shared" si="6"/>
        <v/>
      </c>
      <c r="V162" s="93"/>
      <c r="W162" s="79"/>
      <c r="X162" s="79"/>
      <c r="Y162" s="80"/>
      <c r="Z162" s="34"/>
      <c r="AA162" s="34"/>
      <c r="AB162" s="34"/>
    </row>
    <row r="163" spans="1:28" ht="18" customHeight="1" x14ac:dyDescent="0.25">
      <c r="A163" s="19"/>
      <c r="B163" s="19"/>
      <c r="C163" s="20"/>
      <c r="D163" s="20"/>
      <c r="E163" s="20"/>
      <c r="F163" s="19"/>
      <c r="G163" s="146"/>
      <c r="H163" s="21" t="str">
        <f ca="1">IFERROR(__xludf.DUMMYFUNCTION("IF(F163="""","""",IFERROR(GOOGLEFINANCE(UPPER(F163),""price""),""""))"),"")</f>
        <v/>
      </c>
      <c r="I163" s="21"/>
      <c r="J163" s="21" t="str">
        <f t="shared" si="0"/>
        <v/>
      </c>
      <c r="K163" s="22"/>
      <c r="L163" s="21"/>
      <c r="M163" s="21"/>
      <c r="N163" s="23"/>
      <c r="O163" s="23"/>
      <c r="P163" s="24" t="str">
        <f t="shared" si="1"/>
        <v/>
      </c>
      <c r="Q163" s="22" t="str">
        <f t="shared" si="2"/>
        <v/>
      </c>
      <c r="R163" s="21" t="str">
        <f t="shared" si="3"/>
        <v/>
      </c>
      <c r="S163" s="25" t="str">
        <f t="shared" si="4"/>
        <v/>
      </c>
      <c r="T163" s="25" t="str">
        <f t="shared" si="5"/>
        <v/>
      </c>
      <c r="U163" s="25" t="str">
        <f t="shared" si="6"/>
        <v/>
      </c>
      <c r="V163" s="92"/>
      <c r="W163" s="79"/>
      <c r="X163" s="79"/>
      <c r="Y163" s="80"/>
      <c r="Z163" s="26"/>
      <c r="AA163" s="26"/>
      <c r="AB163" s="26"/>
    </row>
    <row r="164" spans="1:28" ht="18" customHeight="1" x14ac:dyDescent="0.25">
      <c r="A164" s="27"/>
      <c r="B164" s="27"/>
      <c r="C164" s="28"/>
      <c r="D164" s="28"/>
      <c r="E164" s="28"/>
      <c r="F164" s="27"/>
      <c r="G164" s="147"/>
      <c r="H164" s="29" t="str">
        <f ca="1">IFERROR(__xludf.DUMMYFUNCTION("IF(F164="""","""",IFERROR(GOOGLEFINANCE(UPPER(F164),""price""),""""))"),"")</f>
        <v/>
      </c>
      <c r="I164" s="29"/>
      <c r="J164" s="29" t="str">
        <f t="shared" si="0"/>
        <v/>
      </c>
      <c r="K164" s="30"/>
      <c r="L164" s="29"/>
      <c r="M164" s="29"/>
      <c r="N164" s="31"/>
      <c r="O164" s="31"/>
      <c r="P164" s="32" t="str">
        <f t="shared" si="1"/>
        <v/>
      </c>
      <c r="Q164" s="30" t="str">
        <f t="shared" si="2"/>
        <v/>
      </c>
      <c r="R164" s="29" t="str">
        <f t="shared" si="3"/>
        <v/>
      </c>
      <c r="S164" s="33" t="str">
        <f t="shared" si="4"/>
        <v/>
      </c>
      <c r="T164" s="33" t="str">
        <f t="shared" si="5"/>
        <v/>
      </c>
      <c r="U164" s="33" t="str">
        <f t="shared" si="6"/>
        <v/>
      </c>
      <c r="V164" s="93"/>
      <c r="W164" s="79"/>
      <c r="X164" s="79"/>
      <c r="Y164" s="80"/>
      <c r="Z164" s="34"/>
      <c r="AA164" s="34"/>
      <c r="AB164" s="34"/>
    </row>
    <row r="165" spans="1:28" ht="18" customHeight="1" x14ac:dyDescent="0.25">
      <c r="A165" s="19"/>
      <c r="B165" s="19"/>
      <c r="C165" s="20"/>
      <c r="D165" s="20"/>
      <c r="E165" s="20"/>
      <c r="F165" s="19"/>
      <c r="G165" s="146"/>
      <c r="H165" s="21" t="str">
        <f ca="1">IFERROR(__xludf.DUMMYFUNCTION("IF(F165="""","""",IFERROR(GOOGLEFINANCE(UPPER(F165),""price""),""""))"),"")</f>
        <v/>
      </c>
      <c r="I165" s="21"/>
      <c r="J165" s="21" t="str">
        <f t="shared" si="0"/>
        <v/>
      </c>
      <c r="K165" s="22"/>
      <c r="L165" s="21"/>
      <c r="M165" s="21"/>
      <c r="N165" s="23"/>
      <c r="O165" s="23"/>
      <c r="P165" s="24" t="str">
        <f t="shared" si="1"/>
        <v/>
      </c>
      <c r="Q165" s="22" t="str">
        <f t="shared" si="2"/>
        <v/>
      </c>
      <c r="R165" s="21" t="str">
        <f t="shared" si="3"/>
        <v/>
      </c>
      <c r="S165" s="25" t="str">
        <f t="shared" si="4"/>
        <v/>
      </c>
      <c r="T165" s="25" t="str">
        <f t="shared" si="5"/>
        <v/>
      </c>
      <c r="U165" s="25" t="str">
        <f t="shared" si="6"/>
        <v/>
      </c>
      <c r="V165" s="92"/>
      <c r="W165" s="79"/>
      <c r="X165" s="79"/>
      <c r="Y165" s="80"/>
      <c r="Z165" s="26"/>
      <c r="AA165" s="26"/>
      <c r="AB165" s="26"/>
    </row>
    <row r="166" spans="1:28" ht="18" customHeight="1" x14ac:dyDescent="0.25">
      <c r="A166" s="27"/>
      <c r="B166" s="27"/>
      <c r="C166" s="28"/>
      <c r="D166" s="28"/>
      <c r="E166" s="28"/>
      <c r="F166" s="27"/>
      <c r="G166" s="147"/>
      <c r="H166" s="29" t="str">
        <f ca="1">IFERROR(__xludf.DUMMYFUNCTION("IF(F166="""","""",IFERROR(GOOGLEFINANCE(UPPER(F166),""price""),""""))"),"")</f>
        <v/>
      </c>
      <c r="I166" s="29"/>
      <c r="J166" s="29" t="str">
        <f t="shared" si="0"/>
        <v/>
      </c>
      <c r="K166" s="30"/>
      <c r="L166" s="29"/>
      <c r="M166" s="29"/>
      <c r="N166" s="31"/>
      <c r="O166" s="31"/>
      <c r="P166" s="32" t="str">
        <f t="shared" si="1"/>
        <v/>
      </c>
      <c r="Q166" s="30" t="str">
        <f t="shared" si="2"/>
        <v/>
      </c>
      <c r="R166" s="29" t="str">
        <f t="shared" si="3"/>
        <v/>
      </c>
      <c r="S166" s="33" t="str">
        <f t="shared" si="4"/>
        <v/>
      </c>
      <c r="T166" s="33" t="str">
        <f t="shared" si="5"/>
        <v/>
      </c>
      <c r="U166" s="33" t="str">
        <f t="shared" si="6"/>
        <v/>
      </c>
      <c r="V166" s="93"/>
      <c r="W166" s="79"/>
      <c r="X166" s="79"/>
      <c r="Y166" s="80"/>
      <c r="Z166" s="34"/>
      <c r="AA166" s="34"/>
      <c r="AB166" s="34"/>
    </row>
    <row r="167" spans="1:28" ht="18" customHeight="1" x14ac:dyDescent="0.25">
      <c r="A167" s="19"/>
      <c r="B167" s="19"/>
      <c r="C167" s="20"/>
      <c r="D167" s="20"/>
      <c r="E167" s="20"/>
      <c r="F167" s="19"/>
      <c r="G167" s="146"/>
      <c r="H167" s="21" t="str">
        <f ca="1">IFERROR(__xludf.DUMMYFUNCTION("IF(F167="""","""",IFERROR(GOOGLEFINANCE(UPPER(F167),""price""),""""))"),"")</f>
        <v/>
      </c>
      <c r="I167" s="21"/>
      <c r="J167" s="21" t="str">
        <f t="shared" si="0"/>
        <v/>
      </c>
      <c r="K167" s="22"/>
      <c r="L167" s="21"/>
      <c r="M167" s="21"/>
      <c r="N167" s="23"/>
      <c r="O167" s="23"/>
      <c r="P167" s="24" t="str">
        <f t="shared" si="1"/>
        <v/>
      </c>
      <c r="Q167" s="22" t="str">
        <f t="shared" si="2"/>
        <v/>
      </c>
      <c r="R167" s="21" t="str">
        <f t="shared" si="3"/>
        <v/>
      </c>
      <c r="S167" s="25" t="str">
        <f t="shared" si="4"/>
        <v/>
      </c>
      <c r="T167" s="25" t="str">
        <f t="shared" si="5"/>
        <v/>
      </c>
      <c r="U167" s="25" t="str">
        <f t="shared" si="6"/>
        <v/>
      </c>
      <c r="V167" s="92"/>
      <c r="W167" s="79"/>
      <c r="X167" s="79"/>
      <c r="Y167" s="80"/>
      <c r="Z167" s="26"/>
      <c r="AA167" s="26"/>
      <c r="AB167" s="26"/>
    </row>
    <row r="168" spans="1:28" ht="18" customHeight="1" x14ac:dyDescent="0.25">
      <c r="A168" s="27"/>
      <c r="B168" s="27"/>
      <c r="C168" s="28"/>
      <c r="D168" s="28"/>
      <c r="E168" s="28"/>
      <c r="F168" s="27"/>
      <c r="G168" s="147"/>
      <c r="H168" s="29" t="str">
        <f ca="1">IFERROR(__xludf.DUMMYFUNCTION("IF(F168="""","""",IFERROR(GOOGLEFINANCE(UPPER(F168),""price""),""""))"),"")</f>
        <v/>
      </c>
      <c r="I168" s="29"/>
      <c r="J168" s="29" t="str">
        <f t="shared" si="0"/>
        <v/>
      </c>
      <c r="K168" s="30"/>
      <c r="L168" s="29"/>
      <c r="M168" s="29"/>
      <c r="N168" s="31"/>
      <c r="O168" s="31"/>
      <c r="P168" s="32" t="str">
        <f t="shared" si="1"/>
        <v/>
      </c>
      <c r="Q168" s="30" t="str">
        <f t="shared" si="2"/>
        <v/>
      </c>
      <c r="R168" s="29" t="str">
        <f t="shared" si="3"/>
        <v/>
      </c>
      <c r="S168" s="33" t="str">
        <f t="shared" si="4"/>
        <v/>
      </c>
      <c r="T168" s="33" t="str">
        <f t="shared" si="5"/>
        <v/>
      </c>
      <c r="U168" s="33" t="str">
        <f t="shared" si="6"/>
        <v/>
      </c>
      <c r="V168" s="93"/>
      <c r="W168" s="79"/>
      <c r="X168" s="79"/>
      <c r="Y168" s="80"/>
      <c r="Z168" s="34"/>
      <c r="AA168" s="34"/>
      <c r="AB168" s="34"/>
    </row>
    <row r="169" spans="1:28" ht="18" customHeight="1" x14ac:dyDescent="0.25">
      <c r="A169" s="19"/>
      <c r="B169" s="19"/>
      <c r="C169" s="20"/>
      <c r="D169" s="20"/>
      <c r="E169" s="20"/>
      <c r="F169" s="19"/>
      <c r="G169" s="146"/>
      <c r="H169" s="21" t="str">
        <f ca="1">IFERROR(__xludf.DUMMYFUNCTION("IF(F169="""","""",IFERROR(GOOGLEFINANCE(UPPER(F169),""price""),""""))"),"")</f>
        <v/>
      </c>
      <c r="I169" s="21"/>
      <c r="J169" s="21" t="str">
        <f t="shared" si="0"/>
        <v/>
      </c>
      <c r="K169" s="22"/>
      <c r="L169" s="21"/>
      <c r="M169" s="21"/>
      <c r="N169" s="23"/>
      <c r="O169" s="23"/>
      <c r="P169" s="24" t="str">
        <f t="shared" si="1"/>
        <v/>
      </c>
      <c r="Q169" s="22" t="str">
        <f t="shared" si="2"/>
        <v/>
      </c>
      <c r="R169" s="21" t="str">
        <f t="shared" si="3"/>
        <v/>
      </c>
      <c r="S169" s="25" t="str">
        <f t="shared" si="4"/>
        <v/>
      </c>
      <c r="T169" s="25" t="str">
        <f t="shared" si="5"/>
        <v/>
      </c>
      <c r="U169" s="25" t="str">
        <f t="shared" si="6"/>
        <v/>
      </c>
      <c r="V169" s="92"/>
      <c r="W169" s="79"/>
      <c r="X169" s="79"/>
      <c r="Y169" s="80"/>
      <c r="Z169" s="26"/>
      <c r="AA169" s="26"/>
      <c r="AB169" s="26"/>
    </row>
    <row r="170" spans="1:28" ht="18" customHeight="1" x14ac:dyDescent="0.25">
      <c r="A170" s="27"/>
      <c r="B170" s="27"/>
      <c r="C170" s="28"/>
      <c r="D170" s="28"/>
      <c r="E170" s="28"/>
      <c r="F170" s="27"/>
      <c r="G170" s="147"/>
      <c r="H170" s="29" t="str">
        <f ca="1">IFERROR(__xludf.DUMMYFUNCTION("IF(F170="""","""",IFERROR(GOOGLEFINANCE(UPPER(F170),""price""),""""))"),"")</f>
        <v/>
      </c>
      <c r="I170" s="29"/>
      <c r="J170" s="29" t="str">
        <f t="shared" si="0"/>
        <v/>
      </c>
      <c r="K170" s="30"/>
      <c r="L170" s="29"/>
      <c r="M170" s="29"/>
      <c r="N170" s="31"/>
      <c r="O170" s="31"/>
      <c r="P170" s="32" t="str">
        <f t="shared" si="1"/>
        <v/>
      </c>
      <c r="Q170" s="30" t="str">
        <f t="shared" si="2"/>
        <v/>
      </c>
      <c r="R170" s="29" t="str">
        <f t="shared" si="3"/>
        <v/>
      </c>
      <c r="S170" s="33" t="str">
        <f t="shared" si="4"/>
        <v/>
      </c>
      <c r="T170" s="33" t="str">
        <f t="shared" si="5"/>
        <v/>
      </c>
      <c r="U170" s="33" t="str">
        <f t="shared" si="6"/>
        <v/>
      </c>
      <c r="V170" s="93"/>
      <c r="W170" s="79"/>
      <c r="X170" s="79"/>
      <c r="Y170" s="80"/>
      <c r="Z170" s="34"/>
      <c r="AA170" s="34"/>
      <c r="AB170" s="34"/>
    </row>
    <row r="171" spans="1:28" ht="18" customHeight="1" x14ac:dyDescent="0.25">
      <c r="A171" s="19"/>
      <c r="B171" s="19"/>
      <c r="C171" s="20"/>
      <c r="D171" s="20"/>
      <c r="E171" s="20"/>
      <c r="F171" s="19"/>
      <c r="G171" s="146"/>
      <c r="H171" s="21" t="str">
        <f ca="1">IFERROR(__xludf.DUMMYFUNCTION("IF(F171="""","""",IFERROR(GOOGLEFINANCE(UPPER(F171),""price""),""""))"),"")</f>
        <v/>
      </c>
      <c r="I171" s="21"/>
      <c r="J171" s="21" t="str">
        <f t="shared" si="0"/>
        <v/>
      </c>
      <c r="K171" s="22"/>
      <c r="L171" s="21"/>
      <c r="M171" s="21"/>
      <c r="N171" s="23"/>
      <c r="O171" s="23"/>
      <c r="P171" s="24" t="str">
        <f t="shared" si="1"/>
        <v/>
      </c>
      <c r="Q171" s="22" t="str">
        <f t="shared" si="2"/>
        <v/>
      </c>
      <c r="R171" s="21" t="str">
        <f t="shared" si="3"/>
        <v/>
      </c>
      <c r="S171" s="25" t="str">
        <f t="shared" si="4"/>
        <v/>
      </c>
      <c r="T171" s="25" t="str">
        <f t="shared" si="5"/>
        <v/>
      </c>
      <c r="U171" s="25" t="str">
        <f t="shared" si="6"/>
        <v/>
      </c>
      <c r="V171" s="92"/>
      <c r="W171" s="79"/>
      <c r="X171" s="79"/>
      <c r="Y171" s="80"/>
      <c r="Z171" s="26"/>
      <c r="AA171" s="26"/>
      <c r="AB171" s="26"/>
    </row>
    <row r="172" spans="1:28" ht="18" customHeight="1" x14ac:dyDescent="0.25">
      <c r="A172" s="27"/>
      <c r="B172" s="27"/>
      <c r="C172" s="28"/>
      <c r="D172" s="28"/>
      <c r="E172" s="28"/>
      <c r="F172" s="27"/>
      <c r="G172" s="147"/>
      <c r="H172" s="29" t="str">
        <f ca="1">IFERROR(__xludf.DUMMYFUNCTION("IF(F172="""","""",IFERROR(GOOGLEFINANCE(UPPER(F172),""price""),""""))"),"")</f>
        <v/>
      </c>
      <c r="I172" s="29"/>
      <c r="J172" s="29" t="str">
        <f t="shared" si="0"/>
        <v/>
      </c>
      <c r="K172" s="30"/>
      <c r="L172" s="29"/>
      <c r="M172" s="29"/>
      <c r="N172" s="31"/>
      <c r="O172" s="31"/>
      <c r="P172" s="32" t="str">
        <f t="shared" si="1"/>
        <v/>
      </c>
      <c r="Q172" s="30" t="str">
        <f t="shared" si="2"/>
        <v/>
      </c>
      <c r="R172" s="29" t="str">
        <f t="shared" si="3"/>
        <v/>
      </c>
      <c r="S172" s="33" t="str">
        <f t="shared" si="4"/>
        <v/>
      </c>
      <c r="T172" s="33" t="str">
        <f t="shared" si="5"/>
        <v/>
      </c>
      <c r="U172" s="33" t="str">
        <f t="shared" si="6"/>
        <v/>
      </c>
      <c r="V172" s="93"/>
      <c r="W172" s="79"/>
      <c r="X172" s="79"/>
      <c r="Y172" s="80"/>
      <c r="Z172" s="34"/>
      <c r="AA172" s="34"/>
      <c r="AB172" s="34"/>
    </row>
    <row r="173" spans="1:28" ht="18" customHeight="1" x14ac:dyDescent="0.25">
      <c r="A173" s="19"/>
      <c r="B173" s="19"/>
      <c r="C173" s="20"/>
      <c r="D173" s="20"/>
      <c r="E173" s="20"/>
      <c r="F173" s="19"/>
      <c r="G173" s="146"/>
      <c r="H173" s="21" t="str">
        <f ca="1">IFERROR(__xludf.DUMMYFUNCTION("IF(F173="""","""",IFERROR(GOOGLEFINANCE(UPPER(F173),""price""),""""))"),"")</f>
        <v/>
      </c>
      <c r="I173" s="21"/>
      <c r="J173" s="21" t="str">
        <f t="shared" si="0"/>
        <v/>
      </c>
      <c r="K173" s="22"/>
      <c r="L173" s="21"/>
      <c r="M173" s="21"/>
      <c r="N173" s="23"/>
      <c r="O173" s="23"/>
      <c r="P173" s="24" t="str">
        <f t="shared" si="1"/>
        <v/>
      </c>
      <c r="Q173" s="22" t="str">
        <f t="shared" si="2"/>
        <v/>
      </c>
      <c r="R173" s="21" t="str">
        <f t="shared" si="3"/>
        <v/>
      </c>
      <c r="S173" s="25" t="str">
        <f t="shared" si="4"/>
        <v/>
      </c>
      <c r="T173" s="25" t="str">
        <f t="shared" si="5"/>
        <v/>
      </c>
      <c r="U173" s="25" t="str">
        <f t="shared" si="6"/>
        <v/>
      </c>
      <c r="V173" s="92"/>
      <c r="W173" s="79"/>
      <c r="X173" s="79"/>
      <c r="Y173" s="80"/>
      <c r="Z173" s="26"/>
      <c r="AA173" s="26"/>
      <c r="AB173" s="26"/>
    </row>
    <row r="174" spans="1:28" ht="18" customHeight="1" x14ac:dyDescent="0.25">
      <c r="A174" s="27"/>
      <c r="B174" s="27"/>
      <c r="C174" s="28"/>
      <c r="D174" s="28"/>
      <c r="E174" s="28"/>
      <c r="F174" s="27"/>
      <c r="G174" s="147"/>
      <c r="H174" s="29" t="str">
        <f ca="1">IFERROR(__xludf.DUMMYFUNCTION("IF(F174="""","""",IFERROR(GOOGLEFINANCE(UPPER(F174),""price""),""""))"),"")</f>
        <v/>
      </c>
      <c r="I174" s="29"/>
      <c r="J174" s="29" t="str">
        <f t="shared" si="0"/>
        <v/>
      </c>
      <c r="K174" s="30"/>
      <c r="L174" s="29"/>
      <c r="M174" s="29"/>
      <c r="N174" s="31"/>
      <c r="O174" s="31"/>
      <c r="P174" s="32" t="str">
        <f t="shared" si="1"/>
        <v/>
      </c>
      <c r="Q174" s="30" t="str">
        <f t="shared" si="2"/>
        <v/>
      </c>
      <c r="R174" s="29" t="str">
        <f t="shared" si="3"/>
        <v/>
      </c>
      <c r="S174" s="33" t="str">
        <f t="shared" si="4"/>
        <v/>
      </c>
      <c r="T174" s="33" t="str">
        <f t="shared" si="5"/>
        <v/>
      </c>
      <c r="U174" s="33" t="str">
        <f t="shared" si="6"/>
        <v/>
      </c>
      <c r="V174" s="93"/>
      <c r="W174" s="79"/>
      <c r="X174" s="79"/>
      <c r="Y174" s="80"/>
      <c r="Z174" s="34"/>
      <c r="AA174" s="34"/>
      <c r="AB174" s="34"/>
    </row>
    <row r="175" spans="1:28" ht="18" customHeight="1" x14ac:dyDescent="0.25">
      <c r="A175" s="19"/>
      <c r="B175" s="19"/>
      <c r="C175" s="20"/>
      <c r="D175" s="20"/>
      <c r="E175" s="20"/>
      <c r="F175" s="19"/>
      <c r="G175" s="146"/>
      <c r="H175" s="21" t="str">
        <f ca="1">IFERROR(__xludf.DUMMYFUNCTION("IF(F175="""","""",IFERROR(GOOGLEFINANCE(UPPER(F175),""price""),""""))"),"")</f>
        <v/>
      </c>
      <c r="I175" s="21"/>
      <c r="J175" s="21" t="str">
        <f t="shared" si="0"/>
        <v/>
      </c>
      <c r="K175" s="22"/>
      <c r="L175" s="21"/>
      <c r="M175" s="21"/>
      <c r="N175" s="23"/>
      <c r="O175" s="23"/>
      <c r="P175" s="24" t="str">
        <f t="shared" si="1"/>
        <v/>
      </c>
      <c r="Q175" s="22" t="str">
        <f t="shared" si="2"/>
        <v/>
      </c>
      <c r="R175" s="21" t="str">
        <f t="shared" si="3"/>
        <v/>
      </c>
      <c r="S175" s="25" t="str">
        <f t="shared" si="4"/>
        <v/>
      </c>
      <c r="T175" s="25" t="str">
        <f t="shared" si="5"/>
        <v/>
      </c>
      <c r="U175" s="25" t="str">
        <f t="shared" si="6"/>
        <v/>
      </c>
      <c r="V175" s="92"/>
      <c r="W175" s="79"/>
      <c r="X175" s="79"/>
      <c r="Y175" s="80"/>
      <c r="Z175" s="26"/>
      <c r="AA175" s="26"/>
      <c r="AB175" s="26"/>
    </row>
    <row r="176" spans="1:28" ht="18" customHeight="1" x14ac:dyDescent="0.25">
      <c r="A176" s="27"/>
      <c r="B176" s="27"/>
      <c r="C176" s="28"/>
      <c r="D176" s="28"/>
      <c r="E176" s="28"/>
      <c r="F176" s="27"/>
      <c r="G176" s="147"/>
      <c r="H176" s="29" t="str">
        <f ca="1">IFERROR(__xludf.DUMMYFUNCTION("IF(F176="""","""",IFERROR(GOOGLEFINANCE(UPPER(F176),""price""),""""))"),"")</f>
        <v/>
      </c>
      <c r="I176" s="29"/>
      <c r="J176" s="29" t="str">
        <f t="shared" si="0"/>
        <v/>
      </c>
      <c r="K176" s="30"/>
      <c r="L176" s="29"/>
      <c r="M176" s="29"/>
      <c r="N176" s="31"/>
      <c r="O176" s="31"/>
      <c r="P176" s="32" t="str">
        <f t="shared" si="1"/>
        <v/>
      </c>
      <c r="Q176" s="30" t="str">
        <f t="shared" si="2"/>
        <v/>
      </c>
      <c r="R176" s="29" t="str">
        <f t="shared" si="3"/>
        <v/>
      </c>
      <c r="S176" s="33" t="str">
        <f t="shared" si="4"/>
        <v/>
      </c>
      <c r="T176" s="33" t="str">
        <f t="shared" si="5"/>
        <v/>
      </c>
      <c r="U176" s="33" t="str">
        <f t="shared" si="6"/>
        <v/>
      </c>
      <c r="V176" s="93"/>
      <c r="W176" s="79"/>
      <c r="X176" s="79"/>
      <c r="Y176" s="80"/>
      <c r="Z176" s="34"/>
      <c r="AA176" s="34"/>
      <c r="AB176" s="34"/>
    </row>
    <row r="177" spans="1:28" ht="18" customHeight="1" x14ac:dyDescent="0.25">
      <c r="A177" s="19"/>
      <c r="B177" s="19"/>
      <c r="C177" s="20"/>
      <c r="D177" s="20"/>
      <c r="E177" s="20"/>
      <c r="F177" s="19"/>
      <c r="G177" s="146"/>
      <c r="H177" s="21" t="str">
        <f ca="1">IFERROR(__xludf.DUMMYFUNCTION("IF(F177="""","""",IFERROR(GOOGLEFINANCE(UPPER(F177),""price""),""""))"),"")</f>
        <v/>
      </c>
      <c r="I177" s="21"/>
      <c r="J177" s="21" t="str">
        <f t="shared" si="0"/>
        <v/>
      </c>
      <c r="K177" s="22"/>
      <c r="L177" s="21"/>
      <c r="M177" s="21"/>
      <c r="N177" s="23"/>
      <c r="O177" s="23"/>
      <c r="P177" s="24" t="str">
        <f t="shared" si="1"/>
        <v/>
      </c>
      <c r="Q177" s="22" t="str">
        <f t="shared" si="2"/>
        <v/>
      </c>
      <c r="R177" s="21" t="str">
        <f t="shared" si="3"/>
        <v/>
      </c>
      <c r="S177" s="25" t="str">
        <f t="shared" si="4"/>
        <v/>
      </c>
      <c r="T177" s="25" t="str">
        <f t="shared" si="5"/>
        <v/>
      </c>
      <c r="U177" s="25" t="str">
        <f t="shared" si="6"/>
        <v/>
      </c>
      <c r="V177" s="92"/>
      <c r="W177" s="79"/>
      <c r="X177" s="79"/>
      <c r="Y177" s="80"/>
      <c r="Z177" s="26"/>
      <c r="AA177" s="26"/>
      <c r="AB177" s="26"/>
    </row>
    <row r="178" spans="1:28" ht="18" customHeight="1" x14ac:dyDescent="0.25">
      <c r="A178" s="27"/>
      <c r="B178" s="27"/>
      <c r="C178" s="28"/>
      <c r="D178" s="28"/>
      <c r="E178" s="28"/>
      <c r="F178" s="27"/>
      <c r="G178" s="147"/>
      <c r="H178" s="29" t="str">
        <f ca="1">IFERROR(__xludf.DUMMYFUNCTION("IF(F178="""","""",IFERROR(GOOGLEFINANCE(UPPER(F178),""price""),""""))"),"")</f>
        <v/>
      </c>
      <c r="I178" s="29"/>
      <c r="J178" s="29" t="str">
        <f t="shared" si="0"/>
        <v/>
      </c>
      <c r="K178" s="30"/>
      <c r="L178" s="29"/>
      <c r="M178" s="29"/>
      <c r="N178" s="31"/>
      <c r="O178" s="31"/>
      <c r="P178" s="32" t="str">
        <f t="shared" si="1"/>
        <v/>
      </c>
      <c r="Q178" s="30" t="str">
        <f t="shared" si="2"/>
        <v/>
      </c>
      <c r="R178" s="29" t="str">
        <f t="shared" si="3"/>
        <v/>
      </c>
      <c r="S178" s="33" t="str">
        <f t="shared" si="4"/>
        <v/>
      </c>
      <c r="T178" s="33" t="str">
        <f t="shared" si="5"/>
        <v/>
      </c>
      <c r="U178" s="33" t="str">
        <f t="shared" si="6"/>
        <v/>
      </c>
      <c r="V178" s="93"/>
      <c r="W178" s="79"/>
      <c r="X178" s="79"/>
      <c r="Y178" s="80"/>
      <c r="Z178" s="34"/>
      <c r="AA178" s="34"/>
      <c r="AB178" s="34"/>
    </row>
    <row r="179" spans="1:28" ht="18" customHeight="1" x14ac:dyDescent="0.25">
      <c r="A179" s="19"/>
      <c r="B179" s="19"/>
      <c r="C179" s="20"/>
      <c r="D179" s="20"/>
      <c r="E179" s="20"/>
      <c r="F179" s="19"/>
      <c r="G179" s="146"/>
      <c r="H179" s="21" t="str">
        <f ca="1">IFERROR(__xludf.DUMMYFUNCTION("IF(F179="""","""",IFERROR(GOOGLEFINANCE(UPPER(F179),""price""),""""))"),"")</f>
        <v/>
      </c>
      <c r="I179" s="21"/>
      <c r="J179" s="21" t="str">
        <f t="shared" si="0"/>
        <v/>
      </c>
      <c r="K179" s="22"/>
      <c r="L179" s="21"/>
      <c r="M179" s="21"/>
      <c r="N179" s="23"/>
      <c r="O179" s="23"/>
      <c r="P179" s="24" t="str">
        <f t="shared" si="1"/>
        <v/>
      </c>
      <c r="Q179" s="22" t="str">
        <f t="shared" si="2"/>
        <v/>
      </c>
      <c r="R179" s="21" t="str">
        <f t="shared" si="3"/>
        <v/>
      </c>
      <c r="S179" s="25" t="str">
        <f t="shared" si="4"/>
        <v/>
      </c>
      <c r="T179" s="25" t="str">
        <f t="shared" si="5"/>
        <v/>
      </c>
      <c r="U179" s="25" t="str">
        <f t="shared" si="6"/>
        <v/>
      </c>
      <c r="V179" s="92"/>
      <c r="W179" s="79"/>
      <c r="X179" s="79"/>
      <c r="Y179" s="80"/>
      <c r="Z179" s="26"/>
      <c r="AA179" s="26"/>
      <c r="AB179" s="26"/>
    </row>
    <row r="180" spans="1:28" ht="18" customHeight="1" x14ac:dyDescent="0.25">
      <c r="A180" s="27"/>
      <c r="B180" s="27"/>
      <c r="C180" s="28"/>
      <c r="D180" s="28"/>
      <c r="E180" s="28"/>
      <c r="F180" s="27"/>
      <c r="G180" s="147"/>
      <c r="H180" s="29" t="str">
        <f ca="1">IFERROR(__xludf.DUMMYFUNCTION("IF(F180="""","""",IFERROR(GOOGLEFINANCE(UPPER(F180),""price""),""""))"),"")</f>
        <v/>
      </c>
      <c r="I180" s="29"/>
      <c r="J180" s="29" t="str">
        <f t="shared" si="0"/>
        <v/>
      </c>
      <c r="K180" s="30"/>
      <c r="L180" s="29"/>
      <c r="M180" s="29"/>
      <c r="N180" s="31"/>
      <c r="O180" s="31"/>
      <c r="P180" s="32" t="str">
        <f t="shared" si="1"/>
        <v/>
      </c>
      <c r="Q180" s="30" t="str">
        <f t="shared" si="2"/>
        <v/>
      </c>
      <c r="R180" s="29" t="str">
        <f t="shared" si="3"/>
        <v/>
      </c>
      <c r="S180" s="33" t="str">
        <f t="shared" si="4"/>
        <v/>
      </c>
      <c r="T180" s="33" t="str">
        <f t="shared" si="5"/>
        <v/>
      </c>
      <c r="U180" s="33" t="str">
        <f t="shared" si="6"/>
        <v/>
      </c>
      <c r="V180" s="93"/>
      <c r="W180" s="79"/>
      <c r="X180" s="79"/>
      <c r="Y180" s="80"/>
      <c r="Z180" s="34"/>
      <c r="AA180" s="34"/>
      <c r="AB180" s="34"/>
    </row>
    <row r="181" spans="1:28" ht="18" customHeight="1" x14ac:dyDescent="0.25">
      <c r="A181" s="19"/>
      <c r="B181" s="19"/>
      <c r="C181" s="20"/>
      <c r="D181" s="20"/>
      <c r="E181" s="20"/>
      <c r="F181" s="19"/>
      <c r="G181" s="146"/>
      <c r="H181" s="21" t="str">
        <f ca="1">IFERROR(__xludf.DUMMYFUNCTION("IF(F181="""","""",IFERROR(GOOGLEFINANCE(UPPER(F181),""price""),""""))"),"")</f>
        <v/>
      </c>
      <c r="I181" s="21"/>
      <c r="J181" s="21" t="str">
        <f t="shared" si="0"/>
        <v/>
      </c>
      <c r="K181" s="22"/>
      <c r="L181" s="21"/>
      <c r="M181" s="21"/>
      <c r="N181" s="23"/>
      <c r="O181" s="23"/>
      <c r="P181" s="24" t="str">
        <f t="shared" si="1"/>
        <v/>
      </c>
      <c r="Q181" s="22" t="str">
        <f t="shared" si="2"/>
        <v/>
      </c>
      <c r="R181" s="21" t="str">
        <f t="shared" si="3"/>
        <v/>
      </c>
      <c r="S181" s="25" t="str">
        <f t="shared" si="4"/>
        <v/>
      </c>
      <c r="T181" s="25" t="str">
        <f t="shared" si="5"/>
        <v/>
      </c>
      <c r="U181" s="25" t="str">
        <f t="shared" si="6"/>
        <v/>
      </c>
      <c r="V181" s="92"/>
      <c r="W181" s="79"/>
      <c r="X181" s="79"/>
      <c r="Y181" s="80"/>
      <c r="Z181" s="26"/>
      <c r="AA181" s="26"/>
      <c r="AB181" s="26"/>
    </row>
    <row r="182" spans="1:28" ht="18" customHeight="1" x14ac:dyDescent="0.25">
      <c r="A182" s="27"/>
      <c r="B182" s="27"/>
      <c r="C182" s="28"/>
      <c r="D182" s="28"/>
      <c r="E182" s="28"/>
      <c r="F182" s="27"/>
      <c r="G182" s="147"/>
      <c r="H182" s="29" t="str">
        <f ca="1">IFERROR(__xludf.DUMMYFUNCTION("IF(F182="""","""",IFERROR(GOOGLEFINANCE(UPPER(F182),""price""),""""))"),"")</f>
        <v/>
      </c>
      <c r="I182" s="29"/>
      <c r="J182" s="29" t="str">
        <f t="shared" si="0"/>
        <v/>
      </c>
      <c r="K182" s="30"/>
      <c r="L182" s="29"/>
      <c r="M182" s="29"/>
      <c r="N182" s="31"/>
      <c r="O182" s="31"/>
      <c r="P182" s="32" t="str">
        <f t="shared" si="1"/>
        <v/>
      </c>
      <c r="Q182" s="30" t="str">
        <f t="shared" si="2"/>
        <v/>
      </c>
      <c r="R182" s="29" t="str">
        <f t="shared" si="3"/>
        <v/>
      </c>
      <c r="S182" s="33" t="str">
        <f t="shared" si="4"/>
        <v/>
      </c>
      <c r="T182" s="33" t="str">
        <f t="shared" si="5"/>
        <v/>
      </c>
      <c r="U182" s="33" t="str">
        <f t="shared" si="6"/>
        <v/>
      </c>
      <c r="V182" s="93"/>
      <c r="W182" s="79"/>
      <c r="X182" s="79"/>
      <c r="Y182" s="80"/>
      <c r="Z182" s="34"/>
      <c r="AA182" s="34"/>
      <c r="AB182" s="34"/>
    </row>
    <row r="183" spans="1:28" ht="18" customHeight="1" x14ac:dyDescent="0.25">
      <c r="A183" s="19"/>
      <c r="B183" s="19"/>
      <c r="C183" s="20"/>
      <c r="D183" s="20"/>
      <c r="E183" s="20"/>
      <c r="F183" s="19"/>
      <c r="G183" s="146"/>
      <c r="H183" s="21" t="str">
        <f ca="1">IFERROR(__xludf.DUMMYFUNCTION("IF(F183="""","""",IFERROR(GOOGLEFINANCE(UPPER(F183),""price""),""""))"),"")</f>
        <v/>
      </c>
      <c r="I183" s="21"/>
      <c r="J183" s="21" t="str">
        <f t="shared" si="0"/>
        <v/>
      </c>
      <c r="K183" s="22"/>
      <c r="L183" s="21"/>
      <c r="M183" s="21"/>
      <c r="N183" s="23"/>
      <c r="O183" s="23"/>
      <c r="P183" s="24" t="str">
        <f t="shared" si="1"/>
        <v/>
      </c>
      <c r="Q183" s="22" t="str">
        <f t="shared" si="2"/>
        <v/>
      </c>
      <c r="R183" s="21" t="str">
        <f t="shared" si="3"/>
        <v/>
      </c>
      <c r="S183" s="25" t="str">
        <f t="shared" si="4"/>
        <v/>
      </c>
      <c r="T183" s="25" t="str">
        <f t="shared" si="5"/>
        <v/>
      </c>
      <c r="U183" s="25" t="str">
        <f t="shared" si="6"/>
        <v/>
      </c>
      <c r="V183" s="92"/>
      <c r="W183" s="79"/>
      <c r="X183" s="79"/>
      <c r="Y183" s="80"/>
      <c r="Z183" s="26"/>
      <c r="AA183" s="26"/>
      <c r="AB183" s="26"/>
    </row>
    <row r="184" spans="1:28" ht="18" customHeight="1" x14ac:dyDescent="0.25">
      <c r="A184" s="27"/>
      <c r="B184" s="27"/>
      <c r="C184" s="28"/>
      <c r="D184" s="28"/>
      <c r="E184" s="28"/>
      <c r="F184" s="27"/>
      <c r="G184" s="147"/>
      <c r="H184" s="29" t="str">
        <f ca="1">IFERROR(__xludf.DUMMYFUNCTION("IF(F184="""","""",IFERROR(GOOGLEFINANCE(UPPER(F184),""price""),""""))"),"")</f>
        <v/>
      </c>
      <c r="I184" s="29"/>
      <c r="J184" s="29" t="str">
        <f t="shared" si="0"/>
        <v/>
      </c>
      <c r="K184" s="30"/>
      <c r="L184" s="29"/>
      <c r="M184" s="29"/>
      <c r="N184" s="31"/>
      <c r="O184" s="31"/>
      <c r="P184" s="32" t="str">
        <f t="shared" si="1"/>
        <v/>
      </c>
      <c r="Q184" s="30" t="str">
        <f t="shared" si="2"/>
        <v/>
      </c>
      <c r="R184" s="29" t="str">
        <f t="shared" si="3"/>
        <v/>
      </c>
      <c r="S184" s="33" t="str">
        <f t="shared" si="4"/>
        <v/>
      </c>
      <c r="T184" s="33" t="str">
        <f t="shared" si="5"/>
        <v/>
      </c>
      <c r="U184" s="33" t="str">
        <f t="shared" si="6"/>
        <v/>
      </c>
      <c r="V184" s="93"/>
      <c r="W184" s="79"/>
      <c r="X184" s="79"/>
      <c r="Y184" s="80"/>
      <c r="Z184" s="34"/>
      <c r="AA184" s="34"/>
      <c r="AB184" s="34"/>
    </row>
    <row r="185" spans="1:28" ht="18" customHeight="1" x14ac:dyDescent="0.25">
      <c r="A185" s="19"/>
      <c r="B185" s="19"/>
      <c r="C185" s="20"/>
      <c r="D185" s="20"/>
      <c r="E185" s="20"/>
      <c r="F185" s="19"/>
      <c r="G185" s="146"/>
      <c r="H185" s="21" t="str">
        <f ca="1">IFERROR(__xludf.DUMMYFUNCTION("IF(F185="""","""",IFERROR(GOOGLEFINANCE(UPPER(F185),""price""),""""))"),"")</f>
        <v/>
      </c>
      <c r="I185" s="21"/>
      <c r="J185" s="21" t="str">
        <f t="shared" si="0"/>
        <v/>
      </c>
      <c r="K185" s="22"/>
      <c r="L185" s="21"/>
      <c r="M185" s="21"/>
      <c r="N185" s="23"/>
      <c r="O185" s="23"/>
      <c r="P185" s="24" t="str">
        <f t="shared" si="1"/>
        <v/>
      </c>
      <c r="Q185" s="22" t="str">
        <f t="shared" si="2"/>
        <v/>
      </c>
      <c r="R185" s="21" t="str">
        <f t="shared" si="3"/>
        <v/>
      </c>
      <c r="S185" s="25" t="str">
        <f t="shared" si="4"/>
        <v/>
      </c>
      <c r="T185" s="25" t="str">
        <f t="shared" si="5"/>
        <v/>
      </c>
      <c r="U185" s="25" t="str">
        <f t="shared" si="6"/>
        <v/>
      </c>
      <c r="V185" s="92"/>
      <c r="W185" s="79"/>
      <c r="X185" s="79"/>
      <c r="Y185" s="80"/>
      <c r="Z185" s="26"/>
      <c r="AA185" s="26"/>
      <c r="AB185" s="26"/>
    </row>
    <row r="186" spans="1:28" ht="18" customHeight="1" x14ac:dyDescent="0.25">
      <c r="A186" s="27"/>
      <c r="B186" s="27"/>
      <c r="C186" s="28"/>
      <c r="D186" s="28"/>
      <c r="E186" s="28"/>
      <c r="F186" s="27"/>
      <c r="G186" s="147"/>
      <c r="H186" s="29" t="str">
        <f ca="1">IFERROR(__xludf.DUMMYFUNCTION("IF(F186="""","""",IFERROR(GOOGLEFINANCE(UPPER(F186),""price""),""""))"),"")</f>
        <v/>
      </c>
      <c r="I186" s="29"/>
      <c r="J186" s="29" t="str">
        <f t="shared" si="0"/>
        <v/>
      </c>
      <c r="K186" s="30"/>
      <c r="L186" s="29"/>
      <c r="M186" s="29"/>
      <c r="N186" s="31"/>
      <c r="O186" s="31"/>
      <c r="P186" s="32" t="str">
        <f t="shared" si="1"/>
        <v/>
      </c>
      <c r="Q186" s="30" t="str">
        <f t="shared" si="2"/>
        <v/>
      </c>
      <c r="R186" s="29" t="str">
        <f t="shared" si="3"/>
        <v/>
      </c>
      <c r="S186" s="33" t="str">
        <f t="shared" si="4"/>
        <v/>
      </c>
      <c r="T186" s="33" t="str">
        <f t="shared" si="5"/>
        <v/>
      </c>
      <c r="U186" s="33" t="str">
        <f t="shared" si="6"/>
        <v/>
      </c>
      <c r="V186" s="93"/>
      <c r="W186" s="79"/>
      <c r="X186" s="79"/>
      <c r="Y186" s="80"/>
      <c r="Z186" s="34"/>
      <c r="AA186" s="34"/>
      <c r="AB186" s="34"/>
    </row>
    <row r="187" spans="1:28" ht="18" customHeight="1" x14ac:dyDescent="0.25">
      <c r="A187" s="19"/>
      <c r="B187" s="19"/>
      <c r="C187" s="20"/>
      <c r="D187" s="20"/>
      <c r="E187" s="20"/>
      <c r="F187" s="19"/>
      <c r="G187" s="146"/>
      <c r="H187" s="21" t="str">
        <f ca="1">IFERROR(__xludf.DUMMYFUNCTION("IF(F187="""","""",IFERROR(GOOGLEFINANCE(UPPER(F187),""price""),""""))"),"")</f>
        <v/>
      </c>
      <c r="I187" s="21"/>
      <c r="J187" s="21" t="str">
        <f t="shared" si="0"/>
        <v/>
      </c>
      <c r="K187" s="22"/>
      <c r="L187" s="21"/>
      <c r="M187" s="21"/>
      <c r="N187" s="23"/>
      <c r="O187" s="23"/>
      <c r="P187" s="24" t="str">
        <f t="shared" si="1"/>
        <v/>
      </c>
      <c r="Q187" s="22" t="str">
        <f t="shared" si="2"/>
        <v/>
      </c>
      <c r="R187" s="21" t="str">
        <f t="shared" si="3"/>
        <v/>
      </c>
      <c r="S187" s="25" t="str">
        <f t="shared" si="4"/>
        <v/>
      </c>
      <c r="T187" s="25" t="str">
        <f t="shared" si="5"/>
        <v/>
      </c>
      <c r="U187" s="25" t="str">
        <f t="shared" si="6"/>
        <v/>
      </c>
      <c r="V187" s="92"/>
      <c r="W187" s="79"/>
      <c r="X187" s="79"/>
      <c r="Y187" s="80"/>
      <c r="Z187" s="26"/>
      <c r="AA187" s="26"/>
      <c r="AB187" s="26"/>
    </row>
    <row r="188" spans="1:28" ht="18" customHeight="1" x14ac:dyDescent="0.25">
      <c r="A188" s="27"/>
      <c r="B188" s="27"/>
      <c r="C188" s="28"/>
      <c r="D188" s="28"/>
      <c r="E188" s="28"/>
      <c r="F188" s="27"/>
      <c r="G188" s="147"/>
      <c r="H188" s="29" t="str">
        <f ca="1">IFERROR(__xludf.DUMMYFUNCTION("IF(F188="""","""",IFERROR(GOOGLEFINANCE(UPPER(F188),""price""),""""))"),"")</f>
        <v/>
      </c>
      <c r="I188" s="29"/>
      <c r="J188" s="29" t="str">
        <f t="shared" si="0"/>
        <v/>
      </c>
      <c r="K188" s="30"/>
      <c r="L188" s="29"/>
      <c r="M188" s="29"/>
      <c r="N188" s="31"/>
      <c r="O188" s="31"/>
      <c r="P188" s="32" t="str">
        <f t="shared" si="1"/>
        <v/>
      </c>
      <c r="Q188" s="30" t="str">
        <f t="shared" si="2"/>
        <v/>
      </c>
      <c r="R188" s="29" t="str">
        <f t="shared" si="3"/>
        <v/>
      </c>
      <c r="S188" s="33" t="str">
        <f t="shared" si="4"/>
        <v/>
      </c>
      <c r="T188" s="33" t="str">
        <f t="shared" si="5"/>
        <v/>
      </c>
      <c r="U188" s="33" t="str">
        <f t="shared" si="6"/>
        <v/>
      </c>
      <c r="V188" s="93"/>
      <c r="W188" s="79"/>
      <c r="X188" s="79"/>
      <c r="Y188" s="80"/>
      <c r="Z188" s="34"/>
      <c r="AA188" s="34"/>
      <c r="AB188" s="34"/>
    </row>
    <row r="189" spans="1:28" ht="18" customHeight="1" x14ac:dyDescent="0.25">
      <c r="A189" s="19"/>
      <c r="B189" s="19"/>
      <c r="C189" s="20"/>
      <c r="D189" s="20"/>
      <c r="E189" s="20"/>
      <c r="F189" s="19"/>
      <c r="G189" s="146"/>
      <c r="H189" s="21" t="str">
        <f ca="1">IFERROR(__xludf.DUMMYFUNCTION("IF(F189="""","""",IFERROR(GOOGLEFINANCE(UPPER(F189),""price""),""""))"),"")</f>
        <v/>
      </c>
      <c r="I189" s="21"/>
      <c r="J189" s="21" t="str">
        <f t="shared" si="0"/>
        <v/>
      </c>
      <c r="K189" s="22"/>
      <c r="L189" s="21"/>
      <c r="M189" s="21"/>
      <c r="N189" s="23"/>
      <c r="O189" s="23"/>
      <c r="P189" s="24" t="str">
        <f t="shared" si="1"/>
        <v/>
      </c>
      <c r="Q189" s="22" t="str">
        <f t="shared" si="2"/>
        <v/>
      </c>
      <c r="R189" s="21" t="str">
        <f t="shared" si="3"/>
        <v/>
      </c>
      <c r="S189" s="25" t="str">
        <f t="shared" si="4"/>
        <v/>
      </c>
      <c r="T189" s="25" t="str">
        <f t="shared" si="5"/>
        <v/>
      </c>
      <c r="U189" s="25" t="str">
        <f t="shared" si="6"/>
        <v/>
      </c>
      <c r="V189" s="92"/>
      <c r="W189" s="79"/>
      <c r="X189" s="79"/>
      <c r="Y189" s="80"/>
      <c r="Z189" s="26"/>
      <c r="AA189" s="26"/>
      <c r="AB189" s="26"/>
    </row>
    <row r="190" spans="1:28" ht="18" customHeight="1" x14ac:dyDescent="0.25">
      <c r="A190" s="27"/>
      <c r="B190" s="27"/>
      <c r="C190" s="28"/>
      <c r="D190" s="28"/>
      <c r="E190" s="28"/>
      <c r="F190" s="27"/>
      <c r="G190" s="147"/>
      <c r="H190" s="29" t="str">
        <f ca="1">IFERROR(__xludf.DUMMYFUNCTION("IF(F190="""","""",IFERROR(GOOGLEFINANCE(UPPER(F190),""price""),""""))"),"")</f>
        <v/>
      </c>
      <c r="I190" s="29"/>
      <c r="J190" s="29" t="str">
        <f t="shared" si="0"/>
        <v/>
      </c>
      <c r="K190" s="30"/>
      <c r="L190" s="29"/>
      <c r="M190" s="29"/>
      <c r="N190" s="31"/>
      <c r="O190" s="31"/>
      <c r="P190" s="32" t="str">
        <f t="shared" si="1"/>
        <v/>
      </c>
      <c r="Q190" s="30" t="str">
        <f t="shared" si="2"/>
        <v/>
      </c>
      <c r="R190" s="29" t="str">
        <f t="shared" si="3"/>
        <v/>
      </c>
      <c r="S190" s="33" t="str">
        <f t="shared" si="4"/>
        <v/>
      </c>
      <c r="T190" s="33" t="str">
        <f t="shared" si="5"/>
        <v/>
      </c>
      <c r="U190" s="33" t="str">
        <f t="shared" si="6"/>
        <v/>
      </c>
      <c r="V190" s="93"/>
      <c r="W190" s="79"/>
      <c r="X190" s="79"/>
      <c r="Y190" s="80"/>
      <c r="Z190" s="34"/>
      <c r="AA190" s="34"/>
      <c r="AB190" s="34"/>
    </row>
    <row r="191" spans="1:28" ht="18" customHeight="1" x14ac:dyDescent="0.25">
      <c r="A191" s="19"/>
      <c r="B191" s="19"/>
      <c r="C191" s="20"/>
      <c r="D191" s="20"/>
      <c r="E191" s="20"/>
      <c r="F191" s="19"/>
      <c r="G191" s="146"/>
      <c r="H191" s="21" t="str">
        <f ca="1">IFERROR(__xludf.DUMMYFUNCTION("IF(F191="""","""",IFERROR(GOOGLEFINANCE(UPPER(F191),""price""),""""))"),"")</f>
        <v/>
      </c>
      <c r="I191" s="21"/>
      <c r="J191" s="21" t="str">
        <f t="shared" si="0"/>
        <v/>
      </c>
      <c r="K191" s="22"/>
      <c r="L191" s="21"/>
      <c r="M191" s="21"/>
      <c r="N191" s="23"/>
      <c r="O191" s="23"/>
      <c r="P191" s="24" t="str">
        <f t="shared" si="1"/>
        <v/>
      </c>
      <c r="Q191" s="22" t="str">
        <f t="shared" si="2"/>
        <v/>
      </c>
      <c r="R191" s="21" t="str">
        <f t="shared" si="3"/>
        <v/>
      </c>
      <c r="S191" s="25" t="str">
        <f t="shared" si="4"/>
        <v/>
      </c>
      <c r="T191" s="25" t="str">
        <f t="shared" si="5"/>
        <v/>
      </c>
      <c r="U191" s="25" t="str">
        <f t="shared" si="6"/>
        <v/>
      </c>
      <c r="V191" s="92"/>
      <c r="W191" s="79"/>
      <c r="X191" s="79"/>
      <c r="Y191" s="80"/>
      <c r="Z191" s="26"/>
      <c r="AA191" s="26"/>
      <c r="AB191" s="26"/>
    </row>
    <row r="192" spans="1:28" ht="18" customHeight="1" x14ac:dyDescent="0.25">
      <c r="A192" s="27"/>
      <c r="B192" s="27"/>
      <c r="C192" s="28"/>
      <c r="D192" s="28"/>
      <c r="E192" s="28"/>
      <c r="F192" s="27"/>
      <c r="G192" s="147"/>
      <c r="H192" s="29" t="str">
        <f ca="1">IFERROR(__xludf.DUMMYFUNCTION("IF(F192="""","""",IFERROR(GOOGLEFINANCE(UPPER(F192),""price""),""""))"),"")</f>
        <v/>
      </c>
      <c r="I192" s="29"/>
      <c r="J192" s="29" t="str">
        <f t="shared" si="0"/>
        <v/>
      </c>
      <c r="K192" s="30"/>
      <c r="L192" s="29"/>
      <c r="M192" s="29"/>
      <c r="N192" s="31"/>
      <c r="O192" s="31"/>
      <c r="P192" s="32" t="str">
        <f t="shared" si="1"/>
        <v/>
      </c>
      <c r="Q192" s="30" t="str">
        <f t="shared" si="2"/>
        <v/>
      </c>
      <c r="R192" s="29" t="str">
        <f t="shared" si="3"/>
        <v/>
      </c>
      <c r="S192" s="33" t="str">
        <f t="shared" si="4"/>
        <v/>
      </c>
      <c r="T192" s="33" t="str">
        <f t="shared" si="5"/>
        <v/>
      </c>
      <c r="U192" s="33" t="str">
        <f t="shared" si="6"/>
        <v/>
      </c>
      <c r="V192" s="93"/>
      <c r="W192" s="79"/>
      <c r="X192" s="79"/>
      <c r="Y192" s="80"/>
      <c r="Z192" s="34"/>
      <c r="AA192" s="34"/>
      <c r="AB192" s="34"/>
    </row>
    <row r="193" spans="1:28" ht="18" customHeight="1" x14ac:dyDescent="0.25">
      <c r="A193" s="19"/>
      <c r="B193" s="19"/>
      <c r="C193" s="20"/>
      <c r="D193" s="20"/>
      <c r="E193" s="20"/>
      <c r="F193" s="19"/>
      <c r="G193" s="146"/>
      <c r="H193" s="21" t="str">
        <f ca="1">IFERROR(__xludf.DUMMYFUNCTION("IF(F193="""","""",IFERROR(GOOGLEFINANCE(UPPER(F193),""price""),""""))"),"")</f>
        <v/>
      </c>
      <c r="I193" s="21"/>
      <c r="J193" s="21" t="str">
        <f t="shared" si="0"/>
        <v/>
      </c>
      <c r="K193" s="22"/>
      <c r="L193" s="21"/>
      <c r="M193" s="21"/>
      <c r="N193" s="23"/>
      <c r="O193" s="23"/>
      <c r="P193" s="24" t="str">
        <f t="shared" si="1"/>
        <v/>
      </c>
      <c r="Q193" s="22" t="str">
        <f t="shared" si="2"/>
        <v/>
      </c>
      <c r="R193" s="21" t="str">
        <f t="shared" si="3"/>
        <v/>
      </c>
      <c r="S193" s="25" t="str">
        <f t="shared" si="4"/>
        <v/>
      </c>
      <c r="T193" s="25" t="str">
        <f t="shared" si="5"/>
        <v/>
      </c>
      <c r="U193" s="25" t="str">
        <f t="shared" si="6"/>
        <v/>
      </c>
      <c r="V193" s="92"/>
      <c r="W193" s="79"/>
      <c r="X193" s="79"/>
      <c r="Y193" s="80"/>
      <c r="Z193" s="26"/>
      <c r="AA193" s="26"/>
      <c r="AB193" s="26"/>
    </row>
    <row r="194" spans="1:28" ht="18" customHeight="1" x14ac:dyDescent="0.25">
      <c r="A194" s="27"/>
      <c r="B194" s="27"/>
      <c r="C194" s="28"/>
      <c r="D194" s="28"/>
      <c r="E194" s="28"/>
      <c r="F194" s="27"/>
      <c r="G194" s="147"/>
      <c r="H194" s="29" t="str">
        <f ca="1">IFERROR(__xludf.DUMMYFUNCTION("IF(F194="""","""",IFERROR(GOOGLEFINANCE(UPPER(F194),""price""),""""))"),"")</f>
        <v/>
      </c>
      <c r="I194" s="29"/>
      <c r="J194" s="29" t="str">
        <f t="shared" si="0"/>
        <v/>
      </c>
      <c r="K194" s="30"/>
      <c r="L194" s="29"/>
      <c r="M194" s="29"/>
      <c r="N194" s="31"/>
      <c r="O194" s="31"/>
      <c r="P194" s="32" t="str">
        <f t="shared" si="1"/>
        <v/>
      </c>
      <c r="Q194" s="30" t="str">
        <f t="shared" si="2"/>
        <v/>
      </c>
      <c r="R194" s="29" t="str">
        <f t="shared" si="3"/>
        <v/>
      </c>
      <c r="S194" s="33" t="str">
        <f t="shared" si="4"/>
        <v/>
      </c>
      <c r="T194" s="33" t="str">
        <f t="shared" si="5"/>
        <v/>
      </c>
      <c r="U194" s="33" t="str">
        <f t="shared" si="6"/>
        <v/>
      </c>
      <c r="V194" s="93"/>
      <c r="W194" s="79"/>
      <c r="X194" s="79"/>
      <c r="Y194" s="80"/>
      <c r="Z194" s="34"/>
      <c r="AA194" s="34"/>
      <c r="AB194" s="34"/>
    </row>
    <row r="195" spans="1:28" ht="18" customHeight="1" x14ac:dyDescent="0.25">
      <c r="A195" s="19"/>
      <c r="B195" s="19"/>
      <c r="C195" s="20"/>
      <c r="D195" s="20"/>
      <c r="E195" s="20"/>
      <c r="F195" s="19"/>
      <c r="G195" s="146"/>
      <c r="H195" s="21" t="str">
        <f ca="1">IFERROR(__xludf.DUMMYFUNCTION("IF(F195="""","""",IFERROR(GOOGLEFINANCE(UPPER(F195),""price""),""""))"),"")</f>
        <v/>
      </c>
      <c r="I195" s="21"/>
      <c r="J195" s="21" t="str">
        <f t="shared" si="0"/>
        <v/>
      </c>
      <c r="K195" s="22"/>
      <c r="L195" s="21"/>
      <c r="M195" s="21"/>
      <c r="N195" s="23"/>
      <c r="O195" s="23"/>
      <c r="P195" s="24" t="str">
        <f t="shared" si="1"/>
        <v/>
      </c>
      <c r="Q195" s="22" t="str">
        <f t="shared" si="2"/>
        <v/>
      </c>
      <c r="R195" s="21" t="str">
        <f t="shared" si="3"/>
        <v/>
      </c>
      <c r="S195" s="25" t="str">
        <f t="shared" si="4"/>
        <v/>
      </c>
      <c r="T195" s="25" t="str">
        <f t="shared" si="5"/>
        <v/>
      </c>
      <c r="U195" s="25" t="str">
        <f t="shared" si="6"/>
        <v/>
      </c>
      <c r="V195" s="92"/>
      <c r="W195" s="79"/>
      <c r="X195" s="79"/>
      <c r="Y195" s="80"/>
      <c r="Z195" s="26"/>
      <c r="AA195" s="26"/>
      <c r="AB195" s="26"/>
    </row>
    <row r="196" spans="1:28" ht="18" customHeight="1" x14ac:dyDescent="0.25">
      <c r="A196" s="27"/>
      <c r="B196" s="27"/>
      <c r="C196" s="28"/>
      <c r="D196" s="28"/>
      <c r="E196" s="28"/>
      <c r="F196" s="27"/>
      <c r="G196" s="147"/>
      <c r="H196" s="29" t="str">
        <f ca="1">IFERROR(__xludf.DUMMYFUNCTION("IF(F196="""","""",IFERROR(GOOGLEFINANCE(UPPER(F196),""price""),""""))"),"")</f>
        <v/>
      </c>
      <c r="I196" s="29"/>
      <c r="J196" s="29" t="str">
        <f t="shared" si="0"/>
        <v/>
      </c>
      <c r="K196" s="30"/>
      <c r="L196" s="29"/>
      <c r="M196" s="29"/>
      <c r="N196" s="31"/>
      <c r="O196" s="31"/>
      <c r="P196" s="32" t="str">
        <f t="shared" si="1"/>
        <v/>
      </c>
      <c r="Q196" s="30" t="str">
        <f t="shared" si="2"/>
        <v/>
      </c>
      <c r="R196" s="29" t="str">
        <f t="shared" si="3"/>
        <v/>
      </c>
      <c r="S196" s="33" t="str">
        <f t="shared" si="4"/>
        <v/>
      </c>
      <c r="T196" s="33" t="str">
        <f t="shared" si="5"/>
        <v/>
      </c>
      <c r="U196" s="33" t="str">
        <f t="shared" si="6"/>
        <v/>
      </c>
      <c r="V196" s="93"/>
      <c r="W196" s="79"/>
      <c r="X196" s="79"/>
      <c r="Y196" s="80"/>
      <c r="Z196" s="34"/>
      <c r="AA196" s="34"/>
      <c r="AB196" s="34"/>
    </row>
    <row r="197" spans="1:28" ht="18" customHeight="1" x14ac:dyDescent="0.25">
      <c r="A197" s="19"/>
      <c r="B197" s="19"/>
      <c r="C197" s="20"/>
      <c r="D197" s="20"/>
      <c r="E197" s="20"/>
      <c r="F197" s="19"/>
      <c r="G197" s="146"/>
      <c r="H197" s="21" t="str">
        <f ca="1">IFERROR(__xludf.DUMMYFUNCTION("IF(F197="""","""",IFERROR(GOOGLEFINANCE(UPPER(F197),""price""),""""))"),"")</f>
        <v/>
      </c>
      <c r="I197" s="21"/>
      <c r="J197" s="21" t="str">
        <f t="shared" si="0"/>
        <v/>
      </c>
      <c r="K197" s="22"/>
      <c r="L197" s="21"/>
      <c r="M197" s="21"/>
      <c r="N197" s="23"/>
      <c r="O197" s="23"/>
      <c r="P197" s="24" t="str">
        <f t="shared" si="1"/>
        <v/>
      </c>
      <c r="Q197" s="22" t="str">
        <f t="shared" si="2"/>
        <v/>
      </c>
      <c r="R197" s="21" t="str">
        <f t="shared" si="3"/>
        <v/>
      </c>
      <c r="S197" s="25" t="str">
        <f t="shared" si="4"/>
        <v/>
      </c>
      <c r="T197" s="25" t="str">
        <f t="shared" si="5"/>
        <v/>
      </c>
      <c r="U197" s="25" t="str">
        <f t="shared" si="6"/>
        <v/>
      </c>
      <c r="V197" s="92"/>
      <c r="W197" s="79"/>
      <c r="X197" s="79"/>
      <c r="Y197" s="80"/>
      <c r="Z197" s="26"/>
      <c r="AA197" s="26"/>
      <c r="AB197" s="26"/>
    </row>
    <row r="198" spans="1:28" ht="18" customHeight="1" x14ac:dyDescent="0.25">
      <c r="A198" s="27"/>
      <c r="B198" s="27"/>
      <c r="C198" s="28"/>
      <c r="D198" s="28"/>
      <c r="E198" s="28"/>
      <c r="F198" s="27"/>
      <c r="G198" s="147"/>
      <c r="H198" s="29" t="str">
        <f ca="1">IFERROR(__xludf.DUMMYFUNCTION("IF(F198="""","""",IFERROR(GOOGLEFINANCE(UPPER(F198),""price""),""""))"),"")</f>
        <v/>
      </c>
      <c r="I198" s="29"/>
      <c r="J198" s="29" t="str">
        <f t="shared" si="0"/>
        <v/>
      </c>
      <c r="K198" s="30"/>
      <c r="L198" s="29"/>
      <c r="M198" s="29"/>
      <c r="N198" s="31"/>
      <c r="O198" s="31"/>
      <c r="P198" s="32" t="str">
        <f t="shared" si="1"/>
        <v/>
      </c>
      <c r="Q198" s="30" t="str">
        <f t="shared" si="2"/>
        <v/>
      </c>
      <c r="R198" s="29" t="str">
        <f t="shared" si="3"/>
        <v/>
      </c>
      <c r="S198" s="33" t="str">
        <f t="shared" si="4"/>
        <v/>
      </c>
      <c r="T198" s="33" t="str">
        <f t="shared" si="5"/>
        <v/>
      </c>
      <c r="U198" s="33" t="str">
        <f t="shared" si="6"/>
        <v/>
      </c>
      <c r="V198" s="93"/>
      <c r="W198" s="79"/>
      <c r="X198" s="79"/>
      <c r="Y198" s="80"/>
      <c r="Z198" s="34"/>
      <c r="AA198" s="34"/>
      <c r="AB198" s="34"/>
    </row>
    <row r="199" spans="1:28" ht="18" customHeight="1" x14ac:dyDescent="0.25">
      <c r="A199" s="19"/>
      <c r="B199" s="19"/>
      <c r="C199" s="20"/>
      <c r="D199" s="20"/>
      <c r="E199" s="20"/>
      <c r="F199" s="19"/>
      <c r="G199" s="146"/>
      <c r="H199" s="21" t="str">
        <f ca="1">IFERROR(__xludf.DUMMYFUNCTION("IF(F199="""","""",IFERROR(GOOGLEFINANCE(UPPER(F199),""price""),""""))"),"")</f>
        <v/>
      </c>
      <c r="I199" s="21"/>
      <c r="J199" s="21" t="str">
        <f t="shared" si="0"/>
        <v/>
      </c>
      <c r="K199" s="22"/>
      <c r="L199" s="21"/>
      <c r="M199" s="21"/>
      <c r="N199" s="23"/>
      <c r="O199" s="23"/>
      <c r="P199" s="24" t="str">
        <f t="shared" si="1"/>
        <v/>
      </c>
      <c r="Q199" s="22" t="str">
        <f t="shared" si="2"/>
        <v/>
      </c>
      <c r="R199" s="21" t="str">
        <f t="shared" si="3"/>
        <v/>
      </c>
      <c r="S199" s="25" t="str">
        <f t="shared" si="4"/>
        <v/>
      </c>
      <c r="T199" s="25" t="str">
        <f t="shared" si="5"/>
        <v/>
      </c>
      <c r="U199" s="25" t="str">
        <f t="shared" si="6"/>
        <v/>
      </c>
      <c r="V199" s="92"/>
      <c r="W199" s="79"/>
      <c r="X199" s="79"/>
      <c r="Y199" s="80"/>
      <c r="Z199" s="26"/>
      <c r="AA199" s="26"/>
      <c r="AB199" s="26"/>
    </row>
    <row r="200" spans="1:28" ht="18" customHeight="1" x14ac:dyDescent="0.25">
      <c r="A200" s="27"/>
      <c r="B200" s="27"/>
      <c r="C200" s="28"/>
      <c r="D200" s="28"/>
      <c r="E200" s="28"/>
      <c r="F200" s="27"/>
      <c r="G200" s="147"/>
      <c r="H200" s="29" t="str">
        <f ca="1">IFERROR(__xludf.DUMMYFUNCTION("IF(F200="""","""",IFERROR(GOOGLEFINANCE(UPPER(F200),""price""),""""))"),"")</f>
        <v/>
      </c>
      <c r="I200" s="29"/>
      <c r="J200" s="29" t="str">
        <f t="shared" si="0"/>
        <v/>
      </c>
      <c r="K200" s="30"/>
      <c r="L200" s="29"/>
      <c r="M200" s="29"/>
      <c r="N200" s="31"/>
      <c r="O200" s="31"/>
      <c r="P200" s="32" t="str">
        <f t="shared" si="1"/>
        <v/>
      </c>
      <c r="Q200" s="30" t="str">
        <f t="shared" si="2"/>
        <v/>
      </c>
      <c r="R200" s="29" t="str">
        <f t="shared" si="3"/>
        <v/>
      </c>
      <c r="S200" s="33" t="str">
        <f t="shared" si="4"/>
        <v/>
      </c>
      <c r="T200" s="33" t="str">
        <f t="shared" si="5"/>
        <v/>
      </c>
      <c r="U200" s="33" t="str">
        <f t="shared" si="6"/>
        <v/>
      </c>
      <c r="V200" s="93"/>
      <c r="W200" s="79"/>
      <c r="X200" s="79"/>
      <c r="Y200" s="80"/>
      <c r="Z200" s="34"/>
      <c r="AA200" s="34"/>
      <c r="AB200" s="34"/>
    </row>
    <row r="201" spans="1:28" ht="18" customHeight="1" x14ac:dyDescent="0.25">
      <c r="A201" s="19"/>
      <c r="B201" s="19"/>
      <c r="C201" s="20"/>
      <c r="D201" s="20"/>
      <c r="E201" s="20"/>
      <c r="F201" s="19"/>
      <c r="G201" s="146"/>
      <c r="H201" s="21" t="str">
        <f ca="1">IFERROR(__xludf.DUMMYFUNCTION("IF(F201="""","""",IFERROR(GOOGLEFINANCE(UPPER(F201),""price""),""""))"),"")</f>
        <v/>
      </c>
      <c r="I201" s="21"/>
      <c r="J201" s="21" t="str">
        <f t="shared" si="0"/>
        <v/>
      </c>
      <c r="K201" s="22"/>
      <c r="L201" s="21"/>
      <c r="M201" s="21"/>
      <c r="N201" s="23"/>
      <c r="O201" s="23"/>
      <c r="P201" s="24" t="str">
        <f t="shared" si="1"/>
        <v/>
      </c>
      <c r="Q201" s="22" t="str">
        <f t="shared" si="2"/>
        <v/>
      </c>
      <c r="R201" s="21" t="str">
        <f t="shared" si="3"/>
        <v/>
      </c>
      <c r="S201" s="25" t="str">
        <f t="shared" si="4"/>
        <v/>
      </c>
      <c r="T201" s="25" t="str">
        <f t="shared" si="5"/>
        <v/>
      </c>
      <c r="U201" s="25" t="str">
        <f t="shared" si="6"/>
        <v/>
      </c>
      <c r="V201" s="92"/>
      <c r="W201" s="79"/>
      <c r="X201" s="79"/>
      <c r="Y201" s="80"/>
      <c r="Z201" s="26"/>
      <c r="AA201" s="26"/>
      <c r="AB201" s="26"/>
    </row>
    <row r="202" spans="1:28" ht="18" customHeight="1" x14ac:dyDescent="0.25">
      <c r="A202" s="27"/>
      <c r="B202" s="27"/>
      <c r="C202" s="28"/>
      <c r="D202" s="28"/>
      <c r="E202" s="28"/>
      <c r="F202" s="27"/>
      <c r="G202" s="147"/>
      <c r="H202" s="29" t="str">
        <f ca="1">IFERROR(__xludf.DUMMYFUNCTION("IF(F202="""","""",IFERROR(GOOGLEFINANCE(UPPER(F202),""price""),""""))"),"")</f>
        <v/>
      </c>
      <c r="I202" s="29"/>
      <c r="J202" s="29" t="str">
        <f t="shared" si="0"/>
        <v/>
      </c>
      <c r="K202" s="30"/>
      <c r="L202" s="29"/>
      <c r="M202" s="29"/>
      <c r="N202" s="31"/>
      <c r="O202" s="31"/>
      <c r="P202" s="32" t="str">
        <f t="shared" si="1"/>
        <v/>
      </c>
      <c r="Q202" s="30" t="str">
        <f t="shared" si="2"/>
        <v/>
      </c>
      <c r="R202" s="29" t="str">
        <f t="shared" si="3"/>
        <v/>
      </c>
      <c r="S202" s="33" t="str">
        <f t="shared" si="4"/>
        <v/>
      </c>
      <c r="T202" s="33" t="str">
        <f t="shared" si="5"/>
        <v/>
      </c>
      <c r="U202" s="33" t="str">
        <f t="shared" si="6"/>
        <v/>
      </c>
      <c r="V202" s="93"/>
      <c r="W202" s="79"/>
      <c r="X202" s="79"/>
      <c r="Y202" s="80"/>
      <c r="Z202" s="34"/>
      <c r="AA202" s="34"/>
      <c r="AB202" s="34"/>
    </row>
    <row r="203" spans="1:28" ht="18" customHeight="1" x14ac:dyDescent="0.25">
      <c r="A203" s="19"/>
      <c r="B203" s="19"/>
      <c r="C203" s="20"/>
      <c r="D203" s="20"/>
      <c r="E203" s="20"/>
      <c r="F203" s="19"/>
      <c r="G203" s="146"/>
      <c r="H203" s="21" t="str">
        <f ca="1">IFERROR(__xludf.DUMMYFUNCTION("IF(F203="""","""",IFERROR(GOOGLEFINANCE(UPPER(F203),""price""),""""))"),"")</f>
        <v/>
      </c>
      <c r="I203" s="21"/>
      <c r="J203" s="21" t="str">
        <f t="shared" si="0"/>
        <v/>
      </c>
      <c r="K203" s="22"/>
      <c r="L203" s="21"/>
      <c r="M203" s="21"/>
      <c r="N203" s="23"/>
      <c r="O203" s="23"/>
      <c r="P203" s="24" t="str">
        <f t="shared" si="1"/>
        <v/>
      </c>
      <c r="Q203" s="22" t="str">
        <f t="shared" si="2"/>
        <v/>
      </c>
      <c r="R203" s="21" t="str">
        <f t="shared" si="3"/>
        <v/>
      </c>
      <c r="S203" s="25" t="str">
        <f t="shared" si="4"/>
        <v/>
      </c>
      <c r="T203" s="25" t="str">
        <f t="shared" si="5"/>
        <v/>
      </c>
      <c r="U203" s="25" t="str">
        <f t="shared" si="6"/>
        <v/>
      </c>
      <c r="V203" s="92"/>
      <c r="W203" s="79"/>
      <c r="X203" s="79"/>
      <c r="Y203" s="80"/>
      <c r="Z203" s="26"/>
      <c r="AA203" s="26"/>
      <c r="AB203" s="26"/>
    </row>
    <row r="204" spans="1:28" ht="18" customHeight="1" x14ac:dyDescent="0.25">
      <c r="A204" s="27"/>
      <c r="B204" s="27"/>
      <c r="C204" s="28"/>
      <c r="D204" s="28"/>
      <c r="E204" s="28"/>
      <c r="F204" s="27"/>
      <c r="G204" s="147"/>
      <c r="H204" s="29" t="str">
        <f ca="1">IFERROR(__xludf.DUMMYFUNCTION("IF(F204="""","""",IFERROR(GOOGLEFINANCE(UPPER(F204),""price""),""""))"),"")</f>
        <v/>
      </c>
      <c r="I204" s="29"/>
      <c r="J204" s="29" t="str">
        <f t="shared" si="0"/>
        <v/>
      </c>
      <c r="K204" s="30"/>
      <c r="L204" s="29"/>
      <c r="M204" s="29"/>
      <c r="N204" s="31"/>
      <c r="O204" s="31"/>
      <c r="P204" s="32" t="str">
        <f t="shared" si="1"/>
        <v/>
      </c>
      <c r="Q204" s="30" t="str">
        <f t="shared" si="2"/>
        <v/>
      </c>
      <c r="R204" s="29" t="str">
        <f t="shared" si="3"/>
        <v/>
      </c>
      <c r="S204" s="33" t="str">
        <f t="shared" si="4"/>
        <v/>
      </c>
      <c r="T204" s="33" t="str">
        <f t="shared" si="5"/>
        <v/>
      </c>
      <c r="U204" s="33" t="str">
        <f t="shared" si="6"/>
        <v/>
      </c>
      <c r="V204" s="93"/>
      <c r="W204" s="79"/>
      <c r="X204" s="79"/>
      <c r="Y204" s="80"/>
      <c r="Z204" s="34"/>
      <c r="AA204" s="34"/>
      <c r="AB204" s="34"/>
    </row>
    <row r="205" spans="1:28" ht="18" customHeight="1" x14ac:dyDescent="0.25">
      <c r="A205" s="19"/>
      <c r="B205" s="19"/>
      <c r="C205" s="20"/>
      <c r="D205" s="20"/>
      <c r="E205" s="20"/>
      <c r="F205" s="19"/>
      <c r="G205" s="146"/>
      <c r="H205" s="21" t="str">
        <f ca="1">IFERROR(__xludf.DUMMYFUNCTION("IF(F205="""","""",IFERROR(GOOGLEFINANCE(UPPER(F205),""price""),""""))"),"")</f>
        <v/>
      </c>
      <c r="I205" s="21"/>
      <c r="J205" s="21" t="str">
        <f t="shared" si="0"/>
        <v/>
      </c>
      <c r="K205" s="22"/>
      <c r="L205" s="21"/>
      <c r="M205" s="21"/>
      <c r="N205" s="23"/>
      <c r="O205" s="23"/>
      <c r="P205" s="24" t="str">
        <f t="shared" si="1"/>
        <v/>
      </c>
      <c r="Q205" s="22" t="str">
        <f t="shared" si="2"/>
        <v/>
      </c>
      <c r="R205" s="21" t="str">
        <f t="shared" si="3"/>
        <v/>
      </c>
      <c r="S205" s="25" t="str">
        <f t="shared" si="4"/>
        <v/>
      </c>
      <c r="T205" s="25" t="str">
        <f t="shared" si="5"/>
        <v/>
      </c>
      <c r="U205" s="25" t="str">
        <f t="shared" si="6"/>
        <v/>
      </c>
      <c r="V205" s="92"/>
      <c r="W205" s="79"/>
      <c r="X205" s="79"/>
      <c r="Y205" s="80"/>
      <c r="Z205" s="26"/>
      <c r="AA205" s="26"/>
      <c r="AB205" s="26"/>
    </row>
    <row r="206" spans="1:28" ht="18" customHeight="1" x14ac:dyDescent="0.25">
      <c r="A206" s="27"/>
      <c r="B206" s="27"/>
      <c r="C206" s="28"/>
      <c r="D206" s="28"/>
      <c r="E206" s="28"/>
      <c r="F206" s="27"/>
      <c r="G206" s="147"/>
      <c r="H206" s="29" t="str">
        <f ca="1">IFERROR(__xludf.DUMMYFUNCTION("IF(F206="""","""",IFERROR(GOOGLEFINANCE(UPPER(F206),""price""),""""))"),"")</f>
        <v/>
      </c>
      <c r="I206" s="29"/>
      <c r="J206" s="29" t="str">
        <f t="shared" si="0"/>
        <v/>
      </c>
      <c r="K206" s="30"/>
      <c r="L206" s="29"/>
      <c r="M206" s="29"/>
      <c r="N206" s="31"/>
      <c r="O206" s="31"/>
      <c r="P206" s="32" t="str">
        <f t="shared" si="1"/>
        <v/>
      </c>
      <c r="Q206" s="30" t="str">
        <f t="shared" si="2"/>
        <v/>
      </c>
      <c r="R206" s="29" t="str">
        <f t="shared" si="3"/>
        <v/>
      </c>
      <c r="S206" s="33" t="str">
        <f t="shared" si="4"/>
        <v/>
      </c>
      <c r="T206" s="33" t="str">
        <f t="shared" si="5"/>
        <v/>
      </c>
      <c r="U206" s="33" t="str">
        <f t="shared" si="6"/>
        <v/>
      </c>
      <c r="V206" s="93"/>
      <c r="W206" s="79"/>
      <c r="X206" s="79"/>
      <c r="Y206" s="80"/>
      <c r="Z206" s="34"/>
      <c r="AA206" s="34"/>
      <c r="AB206" s="34"/>
    </row>
    <row r="207" spans="1:28" ht="18" customHeight="1" x14ac:dyDescent="0.25">
      <c r="A207" s="19"/>
      <c r="B207" s="19"/>
      <c r="C207" s="20"/>
      <c r="D207" s="20"/>
      <c r="E207" s="20"/>
      <c r="F207" s="19"/>
      <c r="G207" s="146"/>
      <c r="H207" s="21" t="str">
        <f ca="1">IFERROR(__xludf.DUMMYFUNCTION("IF(F207="""","""",IFERROR(GOOGLEFINANCE(UPPER(F207),""price""),""""))"),"")</f>
        <v/>
      </c>
      <c r="I207" s="21"/>
      <c r="J207" s="21" t="str">
        <f t="shared" si="0"/>
        <v/>
      </c>
      <c r="K207" s="22"/>
      <c r="L207" s="21"/>
      <c r="M207" s="21"/>
      <c r="N207" s="23"/>
      <c r="O207" s="23"/>
      <c r="P207" s="24" t="str">
        <f t="shared" si="1"/>
        <v/>
      </c>
      <c r="Q207" s="22" t="str">
        <f t="shared" si="2"/>
        <v/>
      </c>
      <c r="R207" s="21" t="str">
        <f t="shared" si="3"/>
        <v/>
      </c>
      <c r="S207" s="25" t="str">
        <f t="shared" si="4"/>
        <v/>
      </c>
      <c r="T207" s="25" t="str">
        <f t="shared" si="5"/>
        <v/>
      </c>
      <c r="U207" s="25" t="str">
        <f t="shared" si="6"/>
        <v/>
      </c>
      <c r="V207" s="92"/>
      <c r="W207" s="79"/>
      <c r="X207" s="79"/>
      <c r="Y207" s="80"/>
      <c r="Z207" s="26"/>
      <c r="AA207" s="26"/>
      <c r="AB207" s="26"/>
    </row>
    <row r="208" spans="1:28" ht="18" customHeight="1" x14ac:dyDescent="0.25">
      <c r="A208" s="27"/>
      <c r="B208" s="27"/>
      <c r="C208" s="28"/>
      <c r="D208" s="28"/>
      <c r="E208" s="28"/>
      <c r="F208" s="27"/>
      <c r="G208" s="147"/>
      <c r="H208" s="29" t="str">
        <f ca="1">IFERROR(__xludf.DUMMYFUNCTION("IF(F208="""","""",IFERROR(GOOGLEFINANCE(UPPER(F208),""price""),""""))"),"")</f>
        <v/>
      </c>
      <c r="I208" s="29"/>
      <c r="J208" s="29" t="str">
        <f t="shared" si="0"/>
        <v/>
      </c>
      <c r="K208" s="30"/>
      <c r="L208" s="29"/>
      <c r="M208" s="29"/>
      <c r="N208" s="31"/>
      <c r="O208" s="31"/>
      <c r="P208" s="32" t="str">
        <f t="shared" si="1"/>
        <v/>
      </c>
      <c r="Q208" s="30" t="str">
        <f t="shared" si="2"/>
        <v/>
      </c>
      <c r="R208" s="29" t="str">
        <f t="shared" si="3"/>
        <v/>
      </c>
      <c r="S208" s="33" t="str">
        <f t="shared" si="4"/>
        <v/>
      </c>
      <c r="T208" s="33" t="str">
        <f t="shared" si="5"/>
        <v/>
      </c>
      <c r="U208" s="33" t="str">
        <f t="shared" si="6"/>
        <v/>
      </c>
      <c r="V208" s="93"/>
      <c r="W208" s="79"/>
      <c r="X208" s="79"/>
      <c r="Y208" s="80"/>
      <c r="Z208" s="34"/>
      <c r="AA208" s="34"/>
      <c r="AB208" s="34"/>
    </row>
    <row r="209" spans="1:28" ht="18" customHeight="1" x14ac:dyDescent="0.25">
      <c r="A209" s="19"/>
      <c r="B209" s="19"/>
      <c r="C209" s="20"/>
      <c r="D209" s="20"/>
      <c r="E209" s="20"/>
      <c r="F209" s="19"/>
      <c r="G209" s="146"/>
      <c r="H209" s="21" t="str">
        <f ca="1">IFERROR(__xludf.DUMMYFUNCTION("IF(F209="""","""",IFERROR(GOOGLEFINANCE(UPPER(F209),""price""),""""))"),"")</f>
        <v/>
      </c>
      <c r="I209" s="21"/>
      <c r="J209" s="21" t="str">
        <f t="shared" si="0"/>
        <v/>
      </c>
      <c r="K209" s="22"/>
      <c r="L209" s="21"/>
      <c r="M209" s="21"/>
      <c r="N209" s="23"/>
      <c r="O209" s="23"/>
      <c r="P209" s="24" t="str">
        <f t="shared" si="1"/>
        <v/>
      </c>
      <c r="Q209" s="22" t="str">
        <f t="shared" si="2"/>
        <v/>
      </c>
      <c r="R209" s="21" t="str">
        <f t="shared" si="3"/>
        <v/>
      </c>
      <c r="S209" s="25" t="str">
        <f t="shared" si="4"/>
        <v/>
      </c>
      <c r="T209" s="25" t="str">
        <f t="shared" si="5"/>
        <v/>
      </c>
      <c r="U209" s="25" t="str">
        <f t="shared" si="6"/>
        <v/>
      </c>
      <c r="V209" s="92"/>
      <c r="W209" s="79"/>
      <c r="X209" s="79"/>
      <c r="Y209" s="80"/>
      <c r="Z209" s="26"/>
      <c r="AA209" s="26"/>
      <c r="AB209" s="26"/>
    </row>
    <row r="210" spans="1:28" ht="18" customHeight="1" x14ac:dyDescent="0.25">
      <c r="A210" s="27"/>
      <c r="B210" s="27"/>
      <c r="C210" s="28"/>
      <c r="D210" s="28"/>
      <c r="E210" s="28"/>
      <c r="F210" s="27"/>
      <c r="G210" s="147"/>
      <c r="H210" s="29" t="str">
        <f ca="1">IFERROR(__xludf.DUMMYFUNCTION("IF(F210="""","""",IFERROR(GOOGLEFINANCE(UPPER(F210),""price""),""""))"),"")</f>
        <v/>
      </c>
      <c r="I210" s="29"/>
      <c r="J210" s="29" t="str">
        <f t="shared" si="0"/>
        <v/>
      </c>
      <c r="K210" s="30"/>
      <c r="L210" s="29"/>
      <c r="M210" s="29"/>
      <c r="N210" s="31"/>
      <c r="O210" s="31"/>
      <c r="P210" s="32" t="str">
        <f t="shared" si="1"/>
        <v/>
      </c>
      <c r="Q210" s="30" t="str">
        <f t="shared" si="2"/>
        <v/>
      </c>
      <c r="R210" s="29" t="str">
        <f t="shared" si="3"/>
        <v/>
      </c>
      <c r="S210" s="33" t="str">
        <f t="shared" si="4"/>
        <v/>
      </c>
      <c r="T210" s="33" t="str">
        <f t="shared" si="5"/>
        <v/>
      </c>
      <c r="U210" s="33" t="str">
        <f t="shared" si="6"/>
        <v/>
      </c>
      <c r="V210" s="93"/>
      <c r="W210" s="79"/>
      <c r="X210" s="79"/>
      <c r="Y210" s="80"/>
      <c r="Z210" s="34"/>
      <c r="AA210" s="34"/>
      <c r="AB210" s="34"/>
    </row>
    <row r="211" spans="1:28" ht="18" customHeight="1" x14ac:dyDescent="0.25">
      <c r="A211" s="19"/>
      <c r="B211" s="19"/>
      <c r="C211" s="20"/>
      <c r="D211" s="20"/>
      <c r="E211" s="20"/>
      <c r="F211" s="19"/>
      <c r="G211" s="146"/>
      <c r="H211" s="21" t="str">
        <f ca="1">IFERROR(__xludf.DUMMYFUNCTION("IF(F211="""","""",IFERROR(GOOGLEFINANCE(UPPER(F211),""price""),""""))"),"")</f>
        <v/>
      </c>
      <c r="I211" s="21"/>
      <c r="J211" s="21" t="str">
        <f t="shared" si="0"/>
        <v/>
      </c>
      <c r="K211" s="22"/>
      <c r="L211" s="21"/>
      <c r="M211" s="21"/>
      <c r="N211" s="23"/>
      <c r="O211" s="23"/>
      <c r="P211" s="24" t="str">
        <f t="shared" si="1"/>
        <v/>
      </c>
      <c r="Q211" s="22" t="str">
        <f t="shared" si="2"/>
        <v/>
      </c>
      <c r="R211" s="21" t="str">
        <f t="shared" si="3"/>
        <v/>
      </c>
      <c r="S211" s="25" t="str">
        <f t="shared" si="4"/>
        <v/>
      </c>
      <c r="T211" s="25" t="str">
        <f t="shared" si="5"/>
        <v/>
      </c>
      <c r="U211" s="25" t="str">
        <f t="shared" si="6"/>
        <v/>
      </c>
      <c r="V211" s="92"/>
      <c r="W211" s="79"/>
      <c r="X211" s="79"/>
      <c r="Y211" s="80"/>
      <c r="Z211" s="26"/>
      <c r="AA211" s="26"/>
      <c r="AB211" s="26"/>
    </row>
    <row r="212" spans="1:28" ht="18" customHeight="1" x14ac:dyDescent="0.25">
      <c r="A212" s="27"/>
      <c r="B212" s="27"/>
      <c r="C212" s="28"/>
      <c r="D212" s="28"/>
      <c r="E212" s="28"/>
      <c r="F212" s="27"/>
      <c r="G212" s="147"/>
      <c r="H212" s="29" t="str">
        <f ca="1">IFERROR(__xludf.DUMMYFUNCTION("IF(F212="""","""",IFERROR(GOOGLEFINANCE(UPPER(F212),""price""),""""))"),"")</f>
        <v/>
      </c>
      <c r="I212" s="29"/>
      <c r="J212" s="29" t="str">
        <f t="shared" si="0"/>
        <v/>
      </c>
      <c r="K212" s="30"/>
      <c r="L212" s="29"/>
      <c r="M212" s="29"/>
      <c r="N212" s="31"/>
      <c r="O212" s="31"/>
      <c r="P212" s="32" t="str">
        <f t="shared" si="1"/>
        <v/>
      </c>
      <c r="Q212" s="30" t="str">
        <f t="shared" si="2"/>
        <v/>
      </c>
      <c r="R212" s="29" t="str">
        <f t="shared" si="3"/>
        <v/>
      </c>
      <c r="S212" s="33" t="str">
        <f t="shared" si="4"/>
        <v/>
      </c>
      <c r="T212" s="33" t="str">
        <f t="shared" si="5"/>
        <v/>
      </c>
      <c r="U212" s="33" t="str">
        <f t="shared" si="6"/>
        <v/>
      </c>
      <c r="V212" s="93"/>
      <c r="W212" s="79"/>
      <c r="X212" s="79"/>
      <c r="Y212" s="80"/>
      <c r="Z212" s="34"/>
      <c r="AA212" s="34"/>
      <c r="AB212" s="34"/>
    </row>
    <row r="213" spans="1:28" ht="18" customHeight="1" x14ac:dyDescent="0.25">
      <c r="A213" s="19"/>
      <c r="B213" s="19"/>
      <c r="C213" s="20"/>
      <c r="D213" s="20"/>
      <c r="E213" s="20"/>
      <c r="F213" s="19"/>
      <c r="G213" s="146"/>
      <c r="H213" s="21" t="str">
        <f ca="1">IFERROR(__xludf.DUMMYFUNCTION("IF(F213="""","""",IFERROR(GOOGLEFINANCE(UPPER(F213),""price""),""""))"),"")</f>
        <v/>
      </c>
      <c r="I213" s="21"/>
      <c r="J213" s="21" t="str">
        <f t="shared" si="0"/>
        <v/>
      </c>
      <c r="K213" s="22"/>
      <c r="L213" s="21"/>
      <c r="M213" s="21"/>
      <c r="N213" s="23"/>
      <c r="O213" s="23"/>
      <c r="P213" s="24" t="str">
        <f t="shared" si="1"/>
        <v/>
      </c>
      <c r="Q213" s="22" t="str">
        <f t="shared" si="2"/>
        <v/>
      </c>
      <c r="R213" s="21" t="str">
        <f t="shared" si="3"/>
        <v/>
      </c>
      <c r="S213" s="25" t="str">
        <f t="shared" si="4"/>
        <v/>
      </c>
      <c r="T213" s="25" t="str">
        <f t="shared" si="5"/>
        <v/>
      </c>
      <c r="U213" s="25" t="str">
        <f t="shared" si="6"/>
        <v/>
      </c>
      <c r="V213" s="92"/>
      <c r="W213" s="79"/>
      <c r="X213" s="79"/>
      <c r="Y213" s="80"/>
      <c r="Z213" s="26"/>
      <c r="AA213" s="26"/>
      <c r="AB213" s="26"/>
    </row>
    <row r="214" spans="1:28" ht="18" customHeight="1" x14ac:dyDescent="0.25">
      <c r="A214" s="27"/>
      <c r="B214" s="27"/>
      <c r="C214" s="28"/>
      <c r="D214" s="28"/>
      <c r="E214" s="28"/>
      <c r="F214" s="27"/>
      <c r="G214" s="147"/>
      <c r="H214" s="29" t="str">
        <f ca="1">IFERROR(__xludf.DUMMYFUNCTION("IF(F214="""","""",IFERROR(GOOGLEFINANCE(UPPER(F214),""price""),""""))"),"")</f>
        <v/>
      </c>
      <c r="I214" s="29"/>
      <c r="J214" s="29" t="str">
        <f t="shared" si="0"/>
        <v/>
      </c>
      <c r="K214" s="30"/>
      <c r="L214" s="29"/>
      <c r="M214" s="29"/>
      <c r="N214" s="31"/>
      <c r="O214" s="31"/>
      <c r="P214" s="32" t="str">
        <f t="shared" si="1"/>
        <v/>
      </c>
      <c r="Q214" s="30" t="str">
        <f t="shared" si="2"/>
        <v/>
      </c>
      <c r="R214" s="29" t="str">
        <f t="shared" si="3"/>
        <v/>
      </c>
      <c r="S214" s="33" t="str">
        <f t="shared" si="4"/>
        <v/>
      </c>
      <c r="T214" s="33" t="str">
        <f t="shared" si="5"/>
        <v/>
      </c>
      <c r="U214" s="33" t="str">
        <f t="shared" si="6"/>
        <v/>
      </c>
      <c r="V214" s="93"/>
      <c r="W214" s="79"/>
      <c r="X214" s="79"/>
      <c r="Y214" s="80"/>
      <c r="Z214" s="34"/>
      <c r="AA214" s="34"/>
      <c r="AB214" s="34"/>
    </row>
    <row r="215" spans="1:28" ht="18" customHeight="1" x14ac:dyDescent="0.25">
      <c r="A215" s="19"/>
      <c r="B215" s="19"/>
      <c r="C215" s="20"/>
      <c r="D215" s="20"/>
      <c r="E215" s="20"/>
      <c r="F215" s="19"/>
      <c r="G215" s="146"/>
      <c r="H215" s="21" t="str">
        <f ca="1">IFERROR(__xludf.DUMMYFUNCTION("IF(F215="""","""",IFERROR(GOOGLEFINANCE(UPPER(F215),""price""),""""))"),"")</f>
        <v/>
      </c>
      <c r="I215" s="21"/>
      <c r="J215" s="21" t="str">
        <f t="shared" si="0"/>
        <v/>
      </c>
      <c r="K215" s="22"/>
      <c r="L215" s="21"/>
      <c r="M215" s="21"/>
      <c r="N215" s="23"/>
      <c r="O215" s="23"/>
      <c r="P215" s="24" t="str">
        <f t="shared" si="1"/>
        <v/>
      </c>
      <c r="Q215" s="22" t="str">
        <f t="shared" si="2"/>
        <v/>
      </c>
      <c r="R215" s="21" t="str">
        <f t="shared" si="3"/>
        <v/>
      </c>
      <c r="S215" s="25" t="str">
        <f t="shared" si="4"/>
        <v/>
      </c>
      <c r="T215" s="25" t="str">
        <f t="shared" si="5"/>
        <v/>
      </c>
      <c r="U215" s="25" t="str">
        <f t="shared" si="6"/>
        <v/>
      </c>
      <c r="V215" s="92"/>
      <c r="W215" s="79"/>
      <c r="X215" s="79"/>
      <c r="Y215" s="80"/>
      <c r="Z215" s="26"/>
      <c r="AA215" s="26"/>
      <c r="AB215" s="26"/>
    </row>
    <row r="216" spans="1:28" ht="18" customHeight="1" x14ac:dyDescent="0.25">
      <c r="A216" s="27"/>
      <c r="B216" s="27"/>
      <c r="C216" s="28"/>
      <c r="D216" s="28"/>
      <c r="E216" s="28"/>
      <c r="F216" s="27"/>
      <c r="G216" s="147"/>
      <c r="H216" s="29" t="str">
        <f ca="1">IFERROR(__xludf.DUMMYFUNCTION("IF(F216="""","""",IFERROR(GOOGLEFINANCE(UPPER(F216),""price""),""""))"),"")</f>
        <v/>
      </c>
      <c r="I216" s="29"/>
      <c r="J216" s="29" t="str">
        <f t="shared" si="0"/>
        <v/>
      </c>
      <c r="K216" s="30"/>
      <c r="L216" s="29"/>
      <c r="M216" s="29"/>
      <c r="N216" s="31"/>
      <c r="O216" s="31"/>
      <c r="P216" s="32" t="str">
        <f t="shared" si="1"/>
        <v/>
      </c>
      <c r="Q216" s="30" t="str">
        <f t="shared" si="2"/>
        <v/>
      </c>
      <c r="R216" s="29" t="str">
        <f t="shared" si="3"/>
        <v/>
      </c>
      <c r="S216" s="33" t="str">
        <f t="shared" si="4"/>
        <v/>
      </c>
      <c r="T216" s="33" t="str">
        <f t="shared" si="5"/>
        <v/>
      </c>
      <c r="U216" s="33" t="str">
        <f t="shared" si="6"/>
        <v/>
      </c>
      <c r="V216" s="93"/>
      <c r="W216" s="79"/>
      <c r="X216" s="79"/>
      <c r="Y216" s="80"/>
      <c r="Z216" s="34"/>
      <c r="AA216" s="34"/>
      <c r="AB216" s="34"/>
    </row>
    <row r="217" spans="1:28" ht="18" customHeight="1" x14ac:dyDescent="0.25">
      <c r="A217" s="19"/>
      <c r="B217" s="19"/>
      <c r="C217" s="20"/>
      <c r="D217" s="20"/>
      <c r="E217" s="20"/>
      <c r="F217" s="19"/>
      <c r="G217" s="146"/>
      <c r="H217" s="21" t="str">
        <f ca="1">IFERROR(__xludf.DUMMYFUNCTION("IF(F217="""","""",IFERROR(GOOGLEFINANCE(UPPER(F217),""price""),""""))"),"")</f>
        <v/>
      </c>
      <c r="I217" s="21"/>
      <c r="J217" s="21" t="str">
        <f t="shared" si="0"/>
        <v/>
      </c>
      <c r="K217" s="22"/>
      <c r="L217" s="21"/>
      <c r="M217" s="21"/>
      <c r="N217" s="23"/>
      <c r="O217" s="23"/>
      <c r="P217" s="24" t="str">
        <f t="shared" si="1"/>
        <v/>
      </c>
      <c r="Q217" s="22" t="str">
        <f t="shared" si="2"/>
        <v/>
      </c>
      <c r="R217" s="21" t="str">
        <f t="shared" si="3"/>
        <v/>
      </c>
      <c r="S217" s="25" t="str">
        <f t="shared" si="4"/>
        <v/>
      </c>
      <c r="T217" s="25" t="str">
        <f t="shared" si="5"/>
        <v/>
      </c>
      <c r="U217" s="25" t="str">
        <f t="shared" si="6"/>
        <v/>
      </c>
      <c r="V217" s="92"/>
      <c r="W217" s="79"/>
      <c r="X217" s="79"/>
      <c r="Y217" s="80"/>
      <c r="Z217" s="26"/>
      <c r="AA217" s="26"/>
      <c r="AB217" s="26"/>
    </row>
    <row r="218" spans="1:28" ht="18" customHeight="1" x14ac:dyDescent="0.25">
      <c r="A218" s="27"/>
      <c r="B218" s="27"/>
      <c r="C218" s="28"/>
      <c r="D218" s="28"/>
      <c r="E218" s="28"/>
      <c r="F218" s="27"/>
      <c r="G218" s="147"/>
      <c r="H218" s="29" t="str">
        <f ca="1">IFERROR(__xludf.DUMMYFUNCTION("IF(F218="""","""",IFERROR(GOOGLEFINANCE(UPPER(F218),""price""),""""))"),"")</f>
        <v/>
      </c>
      <c r="I218" s="29"/>
      <c r="J218" s="29" t="str">
        <f t="shared" si="0"/>
        <v/>
      </c>
      <c r="K218" s="30"/>
      <c r="L218" s="29"/>
      <c r="M218" s="29"/>
      <c r="N218" s="31"/>
      <c r="O218" s="31"/>
      <c r="P218" s="32" t="str">
        <f t="shared" si="1"/>
        <v/>
      </c>
      <c r="Q218" s="30" t="str">
        <f t="shared" si="2"/>
        <v/>
      </c>
      <c r="R218" s="29" t="str">
        <f t="shared" si="3"/>
        <v/>
      </c>
      <c r="S218" s="33" t="str">
        <f t="shared" si="4"/>
        <v/>
      </c>
      <c r="T218" s="33" t="str">
        <f t="shared" si="5"/>
        <v/>
      </c>
      <c r="U218" s="33" t="str">
        <f t="shared" si="6"/>
        <v/>
      </c>
      <c r="V218" s="93"/>
      <c r="W218" s="79"/>
      <c r="X218" s="79"/>
      <c r="Y218" s="80"/>
      <c r="Z218" s="34"/>
      <c r="AA218" s="34"/>
      <c r="AB218" s="34"/>
    </row>
    <row r="219" spans="1:28" ht="18" customHeight="1" x14ac:dyDescent="0.25">
      <c r="A219" s="19"/>
      <c r="B219" s="19"/>
      <c r="C219" s="20"/>
      <c r="D219" s="20"/>
      <c r="E219" s="20"/>
      <c r="F219" s="19"/>
      <c r="G219" s="146"/>
      <c r="H219" s="21" t="str">
        <f ca="1">IFERROR(__xludf.DUMMYFUNCTION("IF(F219="""","""",IFERROR(GOOGLEFINANCE(UPPER(F219),""price""),""""))"),"")</f>
        <v/>
      </c>
      <c r="I219" s="21"/>
      <c r="J219" s="21" t="str">
        <f t="shared" si="0"/>
        <v/>
      </c>
      <c r="K219" s="22"/>
      <c r="L219" s="21"/>
      <c r="M219" s="21"/>
      <c r="N219" s="23"/>
      <c r="O219" s="23"/>
      <c r="P219" s="24" t="str">
        <f t="shared" si="1"/>
        <v/>
      </c>
      <c r="Q219" s="22" t="str">
        <f t="shared" si="2"/>
        <v/>
      </c>
      <c r="R219" s="21" t="str">
        <f t="shared" si="3"/>
        <v/>
      </c>
      <c r="S219" s="25" t="str">
        <f t="shared" si="4"/>
        <v/>
      </c>
      <c r="T219" s="25" t="str">
        <f t="shared" si="5"/>
        <v/>
      </c>
      <c r="U219" s="25" t="str">
        <f t="shared" si="6"/>
        <v/>
      </c>
      <c r="V219" s="92"/>
      <c r="W219" s="79"/>
      <c r="X219" s="79"/>
      <c r="Y219" s="80"/>
      <c r="Z219" s="26"/>
      <c r="AA219" s="26"/>
      <c r="AB219" s="26"/>
    </row>
    <row r="220" spans="1:28" ht="18" customHeight="1" x14ac:dyDescent="0.25">
      <c r="A220" s="27"/>
      <c r="B220" s="27"/>
      <c r="C220" s="28"/>
      <c r="D220" s="28"/>
      <c r="E220" s="28"/>
      <c r="F220" s="27"/>
      <c r="G220" s="147"/>
      <c r="H220" s="29" t="str">
        <f ca="1">IFERROR(__xludf.DUMMYFUNCTION("IF(F220="""","""",IFERROR(GOOGLEFINANCE(UPPER(F220),""price""),""""))"),"")</f>
        <v/>
      </c>
      <c r="I220" s="29"/>
      <c r="J220" s="29" t="str">
        <f t="shared" si="0"/>
        <v/>
      </c>
      <c r="K220" s="30"/>
      <c r="L220" s="29"/>
      <c r="M220" s="29"/>
      <c r="N220" s="31"/>
      <c r="O220" s="31"/>
      <c r="P220" s="32" t="str">
        <f t="shared" si="1"/>
        <v/>
      </c>
      <c r="Q220" s="30" t="str">
        <f t="shared" si="2"/>
        <v/>
      </c>
      <c r="R220" s="29" t="str">
        <f t="shared" si="3"/>
        <v/>
      </c>
      <c r="S220" s="33" t="str">
        <f t="shared" si="4"/>
        <v/>
      </c>
      <c r="T220" s="33" t="str">
        <f t="shared" si="5"/>
        <v/>
      </c>
      <c r="U220" s="33" t="str">
        <f t="shared" si="6"/>
        <v/>
      </c>
      <c r="V220" s="93"/>
      <c r="W220" s="79"/>
      <c r="X220" s="79"/>
      <c r="Y220" s="80"/>
      <c r="Z220" s="34"/>
      <c r="AA220" s="34"/>
      <c r="AB220" s="34"/>
    </row>
    <row r="221" spans="1:28" ht="18" customHeight="1" x14ac:dyDescent="0.25">
      <c r="A221" s="19"/>
      <c r="B221" s="19"/>
      <c r="C221" s="20"/>
      <c r="D221" s="20"/>
      <c r="E221" s="20"/>
      <c r="F221" s="19"/>
      <c r="G221" s="146"/>
      <c r="H221" s="21" t="str">
        <f ca="1">IFERROR(__xludf.DUMMYFUNCTION("IF(F221="""","""",IFERROR(GOOGLEFINANCE(UPPER(F221),""price""),""""))"),"")</f>
        <v/>
      </c>
      <c r="I221" s="21"/>
      <c r="J221" s="21" t="str">
        <f t="shared" si="0"/>
        <v/>
      </c>
      <c r="K221" s="22"/>
      <c r="L221" s="21"/>
      <c r="M221" s="21"/>
      <c r="N221" s="23"/>
      <c r="O221" s="23"/>
      <c r="P221" s="24" t="str">
        <f t="shared" si="1"/>
        <v/>
      </c>
      <c r="Q221" s="22" t="str">
        <f t="shared" si="2"/>
        <v/>
      </c>
      <c r="R221" s="21" t="str">
        <f t="shared" si="3"/>
        <v/>
      </c>
      <c r="S221" s="25" t="str">
        <f t="shared" si="4"/>
        <v/>
      </c>
      <c r="T221" s="25" t="str">
        <f t="shared" si="5"/>
        <v/>
      </c>
      <c r="U221" s="25" t="str">
        <f t="shared" si="6"/>
        <v/>
      </c>
      <c r="V221" s="92"/>
      <c r="W221" s="79"/>
      <c r="X221" s="79"/>
      <c r="Y221" s="80"/>
      <c r="Z221" s="26"/>
      <c r="AA221" s="26"/>
      <c r="AB221" s="26"/>
    </row>
    <row r="222" spans="1:28" ht="18" customHeight="1" x14ac:dyDescent="0.25">
      <c r="A222" s="27"/>
      <c r="B222" s="27"/>
      <c r="C222" s="28"/>
      <c r="D222" s="28"/>
      <c r="E222" s="28"/>
      <c r="F222" s="27"/>
      <c r="G222" s="147"/>
      <c r="H222" s="29" t="str">
        <f ca="1">IFERROR(__xludf.DUMMYFUNCTION("IF(F222="""","""",IFERROR(GOOGLEFINANCE(UPPER(F222),""price""),""""))"),"")</f>
        <v/>
      </c>
      <c r="I222" s="29"/>
      <c r="J222" s="29" t="str">
        <f t="shared" si="0"/>
        <v/>
      </c>
      <c r="K222" s="30"/>
      <c r="L222" s="29"/>
      <c r="M222" s="29"/>
      <c r="N222" s="31"/>
      <c r="O222" s="31"/>
      <c r="P222" s="32" t="str">
        <f t="shared" si="1"/>
        <v/>
      </c>
      <c r="Q222" s="30" t="str">
        <f t="shared" si="2"/>
        <v/>
      </c>
      <c r="R222" s="29" t="str">
        <f t="shared" si="3"/>
        <v/>
      </c>
      <c r="S222" s="33" t="str">
        <f t="shared" si="4"/>
        <v/>
      </c>
      <c r="T222" s="33" t="str">
        <f t="shared" si="5"/>
        <v/>
      </c>
      <c r="U222" s="33" t="str">
        <f t="shared" si="6"/>
        <v/>
      </c>
      <c r="V222" s="93"/>
      <c r="W222" s="79"/>
      <c r="X222" s="79"/>
      <c r="Y222" s="80"/>
      <c r="Z222" s="34"/>
      <c r="AA222" s="34"/>
      <c r="AB222" s="34"/>
    </row>
    <row r="223" spans="1:28" ht="18" customHeight="1" x14ac:dyDescent="0.25">
      <c r="A223" s="19"/>
      <c r="B223" s="19"/>
      <c r="C223" s="20"/>
      <c r="D223" s="20"/>
      <c r="E223" s="20"/>
      <c r="F223" s="19"/>
      <c r="G223" s="146"/>
      <c r="H223" s="21" t="str">
        <f ca="1">IFERROR(__xludf.DUMMYFUNCTION("IF(F223="""","""",IFERROR(GOOGLEFINANCE(UPPER(F223),""price""),""""))"),"")</f>
        <v/>
      </c>
      <c r="I223" s="21"/>
      <c r="J223" s="21" t="str">
        <f t="shared" si="0"/>
        <v/>
      </c>
      <c r="K223" s="22"/>
      <c r="L223" s="21"/>
      <c r="M223" s="21"/>
      <c r="N223" s="23"/>
      <c r="O223" s="23"/>
      <c r="P223" s="24" t="str">
        <f t="shared" si="1"/>
        <v/>
      </c>
      <c r="Q223" s="22" t="str">
        <f t="shared" si="2"/>
        <v/>
      </c>
      <c r="R223" s="21" t="str">
        <f t="shared" si="3"/>
        <v/>
      </c>
      <c r="S223" s="25" t="str">
        <f t="shared" si="4"/>
        <v/>
      </c>
      <c r="T223" s="25" t="str">
        <f t="shared" si="5"/>
        <v/>
      </c>
      <c r="U223" s="25" t="str">
        <f t="shared" si="6"/>
        <v/>
      </c>
      <c r="V223" s="92"/>
      <c r="W223" s="79"/>
      <c r="X223" s="79"/>
      <c r="Y223" s="80"/>
      <c r="Z223" s="26"/>
      <c r="AA223" s="26"/>
      <c r="AB223" s="26"/>
    </row>
    <row r="224" spans="1:28" ht="18" customHeight="1" x14ac:dyDescent="0.25">
      <c r="A224" s="27"/>
      <c r="B224" s="27"/>
      <c r="C224" s="28"/>
      <c r="D224" s="28"/>
      <c r="E224" s="28"/>
      <c r="F224" s="27"/>
      <c r="G224" s="147"/>
      <c r="H224" s="29" t="str">
        <f ca="1">IFERROR(__xludf.DUMMYFUNCTION("IF(F224="""","""",IFERROR(GOOGLEFINANCE(UPPER(F224),""price""),""""))"),"")</f>
        <v/>
      </c>
      <c r="I224" s="29"/>
      <c r="J224" s="29" t="str">
        <f t="shared" si="0"/>
        <v/>
      </c>
      <c r="K224" s="30"/>
      <c r="L224" s="29"/>
      <c r="M224" s="29"/>
      <c r="N224" s="31"/>
      <c r="O224" s="31"/>
      <c r="P224" s="32" t="str">
        <f t="shared" si="1"/>
        <v/>
      </c>
      <c r="Q224" s="30" t="str">
        <f t="shared" si="2"/>
        <v/>
      </c>
      <c r="R224" s="29" t="str">
        <f t="shared" si="3"/>
        <v/>
      </c>
      <c r="S224" s="33" t="str">
        <f t="shared" si="4"/>
        <v/>
      </c>
      <c r="T224" s="33" t="str">
        <f t="shared" si="5"/>
        <v/>
      </c>
      <c r="U224" s="33" t="str">
        <f t="shared" si="6"/>
        <v/>
      </c>
      <c r="V224" s="93"/>
      <c r="W224" s="79"/>
      <c r="X224" s="79"/>
      <c r="Y224" s="80"/>
      <c r="Z224" s="34"/>
      <c r="AA224" s="34"/>
      <c r="AB224" s="34"/>
    </row>
    <row r="225" spans="1:28" ht="18" customHeight="1" x14ac:dyDescent="0.25">
      <c r="A225" s="19"/>
      <c r="B225" s="19"/>
      <c r="C225" s="20"/>
      <c r="D225" s="20"/>
      <c r="E225" s="20"/>
      <c r="F225" s="19"/>
      <c r="G225" s="146"/>
      <c r="H225" s="21" t="str">
        <f ca="1">IFERROR(__xludf.DUMMYFUNCTION("IF(F225="""","""",IFERROR(GOOGLEFINANCE(UPPER(F225),""price""),""""))"),"")</f>
        <v/>
      </c>
      <c r="I225" s="21"/>
      <c r="J225" s="21" t="str">
        <f t="shared" si="0"/>
        <v/>
      </c>
      <c r="K225" s="22"/>
      <c r="L225" s="21"/>
      <c r="M225" s="21"/>
      <c r="N225" s="23"/>
      <c r="O225" s="23"/>
      <c r="P225" s="24" t="str">
        <f t="shared" si="1"/>
        <v/>
      </c>
      <c r="Q225" s="22" t="str">
        <f t="shared" si="2"/>
        <v/>
      </c>
      <c r="R225" s="21" t="str">
        <f t="shared" si="3"/>
        <v/>
      </c>
      <c r="S225" s="25" t="str">
        <f t="shared" si="4"/>
        <v/>
      </c>
      <c r="T225" s="25" t="str">
        <f t="shared" si="5"/>
        <v/>
      </c>
      <c r="U225" s="25" t="str">
        <f t="shared" si="6"/>
        <v/>
      </c>
      <c r="V225" s="92"/>
      <c r="W225" s="79"/>
      <c r="X225" s="79"/>
      <c r="Y225" s="80"/>
      <c r="Z225" s="26"/>
      <c r="AA225" s="26"/>
      <c r="AB225" s="26"/>
    </row>
    <row r="226" spans="1:28" ht="18" customHeight="1" x14ac:dyDescent="0.25">
      <c r="A226" s="27"/>
      <c r="B226" s="27"/>
      <c r="C226" s="28"/>
      <c r="D226" s="28"/>
      <c r="E226" s="28"/>
      <c r="F226" s="27"/>
      <c r="G226" s="147"/>
      <c r="H226" s="29" t="str">
        <f ca="1">IFERROR(__xludf.DUMMYFUNCTION("IF(F226="""","""",IFERROR(GOOGLEFINANCE(UPPER(F226),""price""),""""))"),"")</f>
        <v/>
      </c>
      <c r="I226" s="29"/>
      <c r="J226" s="29" t="str">
        <f t="shared" si="0"/>
        <v/>
      </c>
      <c r="K226" s="30"/>
      <c r="L226" s="29"/>
      <c r="M226" s="29"/>
      <c r="N226" s="31"/>
      <c r="O226" s="31"/>
      <c r="P226" s="32" t="str">
        <f t="shared" si="1"/>
        <v/>
      </c>
      <c r="Q226" s="30" t="str">
        <f t="shared" si="2"/>
        <v/>
      </c>
      <c r="R226" s="29" t="str">
        <f t="shared" si="3"/>
        <v/>
      </c>
      <c r="S226" s="33" t="str">
        <f t="shared" si="4"/>
        <v/>
      </c>
      <c r="T226" s="33" t="str">
        <f t="shared" si="5"/>
        <v/>
      </c>
      <c r="U226" s="33" t="str">
        <f t="shared" si="6"/>
        <v/>
      </c>
      <c r="V226" s="93"/>
      <c r="W226" s="79"/>
      <c r="X226" s="79"/>
      <c r="Y226" s="80"/>
      <c r="Z226" s="34"/>
      <c r="AA226" s="34"/>
      <c r="AB226" s="34"/>
    </row>
    <row r="227" spans="1:28" ht="18" customHeight="1" x14ac:dyDescent="0.25">
      <c r="A227" s="19"/>
      <c r="B227" s="19"/>
      <c r="C227" s="20"/>
      <c r="D227" s="20"/>
      <c r="E227" s="20"/>
      <c r="F227" s="19"/>
      <c r="G227" s="146"/>
      <c r="H227" s="21" t="str">
        <f ca="1">IFERROR(__xludf.DUMMYFUNCTION("IF(F227="""","""",IFERROR(GOOGLEFINANCE(UPPER(F227),""price""),""""))"),"")</f>
        <v/>
      </c>
      <c r="I227" s="21"/>
      <c r="J227" s="21" t="str">
        <f t="shared" si="0"/>
        <v/>
      </c>
      <c r="K227" s="22"/>
      <c r="L227" s="21"/>
      <c r="M227" s="21"/>
      <c r="N227" s="23"/>
      <c r="O227" s="23"/>
      <c r="P227" s="24" t="str">
        <f t="shared" si="1"/>
        <v/>
      </c>
      <c r="Q227" s="22" t="str">
        <f t="shared" si="2"/>
        <v/>
      </c>
      <c r="R227" s="21" t="str">
        <f t="shared" si="3"/>
        <v/>
      </c>
      <c r="S227" s="25" t="str">
        <f t="shared" si="4"/>
        <v/>
      </c>
      <c r="T227" s="25" t="str">
        <f t="shared" si="5"/>
        <v/>
      </c>
      <c r="U227" s="25" t="str">
        <f t="shared" si="6"/>
        <v/>
      </c>
      <c r="V227" s="92"/>
      <c r="W227" s="79"/>
      <c r="X227" s="79"/>
      <c r="Y227" s="80"/>
      <c r="Z227" s="26"/>
      <c r="AA227" s="26"/>
      <c r="AB227" s="26"/>
    </row>
    <row r="228" spans="1:28" ht="18" customHeight="1" x14ac:dyDescent="0.25">
      <c r="A228" s="27"/>
      <c r="B228" s="27"/>
      <c r="C228" s="28"/>
      <c r="D228" s="28"/>
      <c r="E228" s="28"/>
      <c r="F228" s="27"/>
      <c r="G228" s="147"/>
      <c r="H228" s="29" t="str">
        <f ca="1">IFERROR(__xludf.DUMMYFUNCTION("IF(F228="""","""",IFERROR(GOOGLEFINANCE(UPPER(F228),""price""),""""))"),"")</f>
        <v/>
      </c>
      <c r="I228" s="29"/>
      <c r="J228" s="29" t="str">
        <f t="shared" si="0"/>
        <v/>
      </c>
      <c r="K228" s="30"/>
      <c r="L228" s="29"/>
      <c r="M228" s="29"/>
      <c r="N228" s="31"/>
      <c r="O228" s="31"/>
      <c r="P228" s="32" t="str">
        <f t="shared" si="1"/>
        <v/>
      </c>
      <c r="Q228" s="30" t="str">
        <f t="shared" si="2"/>
        <v/>
      </c>
      <c r="R228" s="29" t="str">
        <f t="shared" si="3"/>
        <v/>
      </c>
      <c r="S228" s="33" t="str">
        <f t="shared" si="4"/>
        <v/>
      </c>
      <c r="T228" s="33" t="str">
        <f t="shared" si="5"/>
        <v/>
      </c>
      <c r="U228" s="33" t="str">
        <f t="shared" si="6"/>
        <v/>
      </c>
      <c r="V228" s="93"/>
      <c r="W228" s="79"/>
      <c r="X228" s="79"/>
      <c r="Y228" s="80"/>
      <c r="Z228" s="34"/>
      <c r="AA228" s="34"/>
      <c r="AB228" s="34"/>
    </row>
    <row r="229" spans="1:28" ht="18" customHeight="1" x14ac:dyDescent="0.25">
      <c r="A229" s="19"/>
      <c r="B229" s="19"/>
      <c r="C229" s="20"/>
      <c r="D229" s="20"/>
      <c r="E229" s="20"/>
      <c r="F229" s="19"/>
      <c r="G229" s="146"/>
      <c r="H229" s="21" t="str">
        <f ca="1">IFERROR(__xludf.DUMMYFUNCTION("IF(F229="""","""",IFERROR(GOOGLEFINANCE(UPPER(F229),""price""),""""))"),"")</f>
        <v/>
      </c>
      <c r="I229" s="21"/>
      <c r="J229" s="21" t="str">
        <f t="shared" si="0"/>
        <v/>
      </c>
      <c r="K229" s="22"/>
      <c r="L229" s="21"/>
      <c r="M229" s="21"/>
      <c r="N229" s="23"/>
      <c r="O229" s="23"/>
      <c r="P229" s="24" t="str">
        <f t="shared" si="1"/>
        <v/>
      </c>
      <c r="Q229" s="22" t="str">
        <f t="shared" si="2"/>
        <v/>
      </c>
      <c r="R229" s="21" t="str">
        <f t="shared" si="3"/>
        <v/>
      </c>
      <c r="S229" s="25" t="str">
        <f t="shared" si="4"/>
        <v/>
      </c>
      <c r="T229" s="25" t="str">
        <f t="shared" si="5"/>
        <v/>
      </c>
      <c r="U229" s="25" t="str">
        <f t="shared" si="6"/>
        <v/>
      </c>
      <c r="V229" s="92"/>
      <c r="W229" s="79"/>
      <c r="X229" s="79"/>
      <c r="Y229" s="80"/>
      <c r="Z229" s="26"/>
      <c r="AA229" s="26"/>
      <c r="AB229" s="26"/>
    </row>
    <row r="230" spans="1:28" ht="18" customHeight="1" x14ac:dyDescent="0.25">
      <c r="A230" s="27"/>
      <c r="B230" s="27"/>
      <c r="C230" s="28"/>
      <c r="D230" s="28"/>
      <c r="E230" s="28"/>
      <c r="F230" s="27"/>
      <c r="G230" s="147"/>
      <c r="H230" s="29" t="str">
        <f ca="1">IFERROR(__xludf.DUMMYFUNCTION("IF(F230="""","""",IFERROR(GOOGLEFINANCE(UPPER(F230),""price""),""""))"),"")</f>
        <v/>
      </c>
      <c r="I230" s="29"/>
      <c r="J230" s="29" t="str">
        <f t="shared" si="0"/>
        <v/>
      </c>
      <c r="K230" s="30"/>
      <c r="L230" s="29"/>
      <c r="M230" s="29"/>
      <c r="N230" s="31"/>
      <c r="O230" s="31"/>
      <c r="P230" s="32" t="str">
        <f t="shared" si="1"/>
        <v/>
      </c>
      <c r="Q230" s="30" t="str">
        <f t="shared" si="2"/>
        <v/>
      </c>
      <c r="R230" s="29" t="str">
        <f t="shared" si="3"/>
        <v/>
      </c>
      <c r="S230" s="33" t="str">
        <f t="shared" si="4"/>
        <v/>
      </c>
      <c r="T230" s="33" t="str">
        <f t="shared" si="5"/>
        <v/>
      </c>
      <c r="U230" s="33" t="str">
        <f t="shared" si="6"/>
        <v/>
      </c>
      <c r="V230" s="93"/>
      <c r="W230" s="79"/>
      <c r="X230" s="79"/>
      <c r="Y230" s="80"/>
      <c r="Z230" s="34"/>
      <c r="AA230" s="34"/>
      <c r="AB230" s="34"/>
    </row>
    <row r="231" spans="1:28" ht="18" customHeight="1" x14ac:dyDescent="0.25">
      <c r="A231" s="19"/>
      <c r="B231" s="19"/>
      <c r="C231" s="20"/>
      <c r="D231" s="20"/>
      <c r="E231" s="20"/>
      <c r="F231" s="19"/>
      <c r="G231" s="146"/>
      <c r="H231" s="21" t="str">
        <f ca="1">IFERROR(__xludf.DUMMYFUNCTION("IF(F231="""","""",IFERROR(GOOGLEFINANCE(UPPER(F231),""price""),""""))"),"")</f>
        <v/>
      </c>
      <c r="I231" s="21"/>
      <c r="J231" s="21" t="str">
        <f t="shared" si="0"/>
        <v/>
      </c>
      <c r="K231" s="22"/>
      <c r="L231" s="21"/>
      <c r="M231" s="21"/>
      <c r="N231" s="23"/>
      <c r="O231" s="23"/>
      <c r="P231" s="24" t="str">
        <f t="shared" si="1"/>
        <v/>
      </c>
      <c r="Q231" s="22" t="str">
        <f t="shared" si="2"/>
        <v/>
      </c>
      <c r="R231" s="21" t="str">
        <f t="shared" si="3"/>
        <v/>
      </c>
      <c r="S231" s="25" t="str">
        <f t="shared" si="4"/>
        <v/>
      </c>
      <c r="T231" s="25" t="str">
        <f t="shared" si="5"/>
        <v/>
      </c>
      <c r="U231" s="25" t="str">
        <f t="shared" si="6"/>
        <v/>
      </c>
      <c r="V231" s="92"/>
      <c r="W231" s="79"/>
      <c r="X231" s="79"/>
      <c r="Y231" s="80"/>
      <c r="Z231" s="26"/>
      <c r="AA231" s="26"/>
      <c r="AB231" s="26"/>
    </row>
    <row r="232" spans="1:28" ht="18" customHeight="1" x14ac:dyDescent="0.25">
      <c r="A232" s="27"/>
      <c r="B232" s="27"/>
      <c r="C232" s="28"/>
      <c r="D232" s="28"/>
      <c r="E232" s="28"/>
      <c r="F232" s="27"/>
      <c r="G232" s="147"/>
      <c r="H232" s="29" t="str">
        <f ca="1">IFERROR(__xludf.DUMMYFUNCTION("IF(F232="""","""",IFERROR(GOOGLEFINANCE(UPPER(F232),""price""),""""))"),"")</f>
        <v/>
      </c>
      <c r="I232" s="29"/>
      <c r="J232" s="29" t="str">
        <f t="shared" si="0"/>
        <v/>
      </c>
      <c r="K232" s="30"/>
      <c r="L232" s="29"/>
      <c r="M232" s="29"/>
      <c r="N232" s="31"/>
      <c r="O232" s="31"/>
      <c r="P232" s="32" t="str">
        <f t="shared" si="1"/>
        <v/>
      </c>
      <c r="Q232" s="30" t="str">
        <f t="shared" si="2"/>
        <v/>
      </c>
      <c r="R232" s="29" t="str">
        <f t="shared" si="3"/>
        <v/>
      </c>
      <c r="S232" s="33" t="str">
        <f t="shared" si="4"/>
        <v/>
      </c>
      <c r="T232" s="33" t="str">
        <f t="shared" si="5"/>
        <v/>
      </c>
      <c r="U232" s="33" t="str">
        <f t="shared" si="6"/>
        <v/>
      </c>
      <c r="V232" s="93"/>
      <c r="W232" s="79"/>
      <c r="X232" s="79"/>
      <c r="Y232" s="80"/>
      <c r="Z232" s="34"/>
      <c r="AA232" s="34"/>
      <c r="AB232" s="34"/>
    </row>
    <row r="233" spans="1:28" ht="18" customHeight="1" x14ac:dyDescent="0.25">
      <c r="A233" s="19"/>
      <c r="B233" s="19"/>
      <c r="C233" s="20"/>
      <c r="D233" s="20"/>
      <c r="E233" s="20"/>
      <c r="F233" s="19"/>
      <c r="G233" s="146"/>
      <c r="H233" s="21" t="str">
        <f ca="1">IFERROR(__xludf.DUMMYFUNCTION("IF(F233="""","""",IFERROR(GOOGLEFINANCE(UPPER(F233),""price""),""""))"),"")</f>
        <v/>
      </c>
      <c r="I233" s="21"/>
      <c r="J233" s="21" t="str">
        <f t="shared" si="0"/>
        <v/>
      </c>
      <c r="K233" s="22"/>
      <c r="L233" s="21"/>
      <c r="M233" s="21"/>
      <c r="N233" s="23"/>
      <c r="O233" s="23"/>
      <c r="P233" s="24" t="str">
        <f t="shared" si="1"/>
        <v/>
      </c>
      <c r="Q233" s="22" t="str">
        <f t="shared" si="2"/>
        <v/>
      </c>
      <c r="R233" s="21" t="str">
        <f t="shared" si="3"/>
        <v/>
      </c>
      <c r="S233" s="25" t="str">
        <f t="shared" si="4"/>
        <v/>
      </c>
      <c r="T233" s="25" t="str">
        <f t="shared" si="5"/>
        <v/>
      </c>
      <c r="U233" s="25" t="str">
        <f t="shared" si="6"/>
        <v/>
      </c>
      <c r="V233" s="92"/>
      <c r="W233" s="79"/>
      <c r="X233" s="79"/>
      <c r="Y233" s="80"/>
      <c r="Z233" s="26"/>
      <c r="AA233" s="26"/>
      <c r="AB233" s="26"/>
    </row>
    <row r="234" spans="1:28" ht="18" customHeight="1" x14ac:dyDescent="0.25">
      <c r="A234" s="27"/>
      <c r="B234" s="27"/>
      <c r="C234" s="28"/>
      <c r="D234" s="28"/>
      <c r="E234" s="28"/>
      <c r="F234" s="27"/>
      <c r="G234" s="147"/>
      <c r="H234" s="29" t="str">
        <f ca="1">IFERROR(__xludf.DUMMYFUNCTION("IF(F234="""","""",IFERROR(GOOGLEFINANCE(UPPER(F234),""price""),""""))"),"")</f>
        <v/>
      </c>
      <c r="I234" s="29"/>
      <c r="J234" s="29" t="str">
        <f t="shared" si="0"/>
        <v/>
      </c>
      <c r="K234" s="30"/>
      <c r="L234" s="29"/>
      <c r="M234" s="29"/>
      <c r="N234" s="31"/>
      <c r="O234" s="31"/>
      <c r="P234" s="32" t="str">
        <f t="shared" si="1"/>
        <v/>
      </c>
      <c r="Q234" s="30" t="str">
        <f t="shared" si="2"/>
        <v/>
      </c>
      <c r="R234" s="29" t="str">
        <f t="shared" si="3"/>
        <v/>
      </c>
      <c r="S234" s="33" t="str">
        <f t="shared" si="4"/>
        <v/>
      </c>
      <c r="T234" s="33" t="str">
        <f t="shared" si="5"/>
        <v/>
      </c>
      <c r="U234" s="33" t="str">
        <f t="shared" si="6"/>
        <v/>
      </c>
      <c r="V234" s="93"/>
      <c r="W234" s="79"/>
      <c r="X234" s="79"/>
      <c r="Y234" s="80"/>
      <c r="Z234" s="34"/>
      <c r="AA234" s="34"/>
      <c r="AB234" s="34"/>
    </row>
    <row r="235" spans="1:28" ht="18" customHeight="1" x14ac:dyDescent="0.25">
      <c r="A235" s="19"/>
      <c r="B235" s="19"/>
      <c r="C235" s="20"/>
      <c r="D235" s="20"/>
      <c r="E235" s="20"/>
      <c r="F235" s="19"/>
      <c r="G235" s="146"/>
      <c r="H235" s="21" t="str">
        <f ca="1">IFERROR(__xludf.DUMMYFUNCTION("IF(F235="""","""",IFERROR(GOOGLEFINANCE(UPPER(F235),""price""),""""))"),"")</f>
        <v/>
      </c>
      <c r="I235" s="21"/>
      <c r="J235" s="21" t="str">
        <f t="shared" si="0"/>
        <v/>
      </c>
      <c r="K235" s="22"/>
      <c r="L235" s="21"/>
      <c r="M235" s="21"/>
      <c r="N235" s="23"/>
      <c r="O235" s="23"/>
      <c r="P235" s="24" t="str">
        <f t="shared" si="1"/>
        <v/>
      </c>
      <c r="Q235" s="22" t="str">
        <f t="shared" si="2"/>
        <v/>
      </c>
      <c r="R235" s="21" t="str">
        <f t="shared" si="3"/>
        <v/>
      </c>
      <c r="S235" s="25" t="str">
        <f t="shared" si="4"/>
        <v/>
      </c>
      <c r="T235" s="25" t="str">
        <f t="shared" si="5"/>
        <v/>
      </c>
      <c r="U235" s="25" t="str">
        <f t="shared" si="6"/>
        <v/>
      </c>
      <c r="V235" s="92"/>
      <c r="W235" s="79"/>
      <c r="X235" s="79"/>
      <c r="Y235" s="80"/>
      <c r="Z235" s="26"/>
      <c r="AA235" s="26"/>
      <c r="AB235" s="26"/>
    </row>
    <row r="236" spans="1:28" ht="18" customHeight="1" x14ac:dyDescent="0.25">
      <c r="A236" s="27"/>
      <c r="B236" s="27"/>
      <c r="C236" s="28"/>
      <c r="D236" s="28"/>
      <c r="E236" s="28"/>
      <c r="F236" s="27"/>
      <c r="G236" s="147"/>
      <c r="H236" s="29" t="str">
        <f ca="1">IFERROR(__xludf.DUMMYFUNCTION("IF(F236="""","""",IFERROR(GOOGLEFINANCE(UPPER(F236),""price""),""""))"),"")</f>
        <v/>
      </c>
      <c r="I236" s="29"/>
      <c r="J236" s="29" t="str">
        <f t="shared" si="0"/>
        <v/>
      </c>
      <c r="K236" s="30"/>
      <c r="L236" s="29"/>
      <c r="M236" s="29"/>
      <c r="N236" s="31"/>
      <c r="O236" s="31"/>
      <c r="P236" s="32" t="str">
        <f t="shared" si="1"/>
        <v/>
      </c>
      <c r="Q236" s="30" t="str">
        <f t="shared" si="2"/>
        <v/>
      </c>
      <c r="R236" s="29" t="str">
        <f t="shared" si="3"/>
        <v/>
      </c>
      <c r="S236" s="33" t="str">
        <f t="shared" si="4"/>
        <v/>
      </c>
      <c r="T236" s="33" t="str">
        <f t="shared" si="5"/>
        <v/>
      </c>
      <c r="U236" s="33" t="str">
        <f t="shared" si="6"/>
        <v/>
      </c>
      <c r="V236" s="93"/>
      <c r="W236" s="79"/>
      <c r="X236" s="79"/>
      <c r="Y236" s="80"/>
      <c r="Z236" s="34"/>
      <c r="AA236" s="34"/>
      <c r="AB236" s="34"/>
    </row>
    <row r="237" spans="1:28" ht="18" customHeight="1" x14ac:dyDescent="0.25">
      <c r="A237" s="19"/>
      <c r="B237" s="19"/>
      <c r="C237" s="20"/>
      <c r="D237" s="20"/>
      <c r="E237" s="20"/>
      <c r="F237" s="19"/>
      <c r="G237" s="146"/>
      <c r="H237" s="21" t="str">
        <f ca="1">IFERROR(__xludf.DUMMYFUNCTION("IF(F237="""","""",IFERROR(GOOGLEFINANCE(UPPER(F237),""price""),""""))"),"")</f>
        <v/>
      </c>
      <c r="I237" s="21"/>
      <c r="J237" s="21" t="str">
        <f t="shared" si="0"/>
        <v/>
      </c>
      <c r="K237" s="22"/>
      <c r="L237" s="21"/>
      <c r="M237" s="21"/>
      <c r="N237" s="23"/>
      <c r="O237" s="23"/>
      <c r="P237" s="24" t="str">
        <f t="shared" si="1"/>
        <v/>
      </c>
      <c r="Q237" s="22" t="str">
        <f t="shared" si="2"/>
        <v/>
      </c>
      <c r="R237" s="21" t="str">
        <f t="shared" si="3"/>
        <v/>
      </c>
      <c r="S237" s="25" t="str">
        <f t="shared" si="4"/>
        <v/>
      </c>
      <c r="T237" s="25" t="str">
        <f t="shared" si="5"/>
        <v/>
      </c>
      <c r="U237" s="25" t="str">
        <f t="shared" si="6"/>
        <v/>
      </c>
      <c r="V237" s="92"/>
      <c r="W237" s="79"/>
      <c r="X237" s="79"/>
      <c r="Y237" s="80"/>
      <c r="Z237" s="26"/>
      <c r="AA237" s="26"/>
      <c r="AB237" s="26"/>
    </row>
    <row r="238" spans="1:28" ht="18" customHeight="1" x14ac:dyDescent="0.25">
      <c r="A238" s="27"/>
      <c r="B238" s="27"/>
      <c r="C238" s="28"/>
      <c r="D238" s="28"/>
      <c r="E238" s="28"/>
      <c r="F238" s="27"/>
      <c r="G238" s="147"/>
      <c r="H238" s="29" t="str">
        <f ca="1">IFERROR(__xludf.DUMMYFUNCTION("IF(F238="""","""",IFERROR(GOOGLEFINANCE(UPPER(F238),""price""),""""))"),"")</f>
        <v/>
      </c>
      <c r="I238" s="29"/>
      <c r="J238" s="29" t="str">
        <f t="shared" si="0"/>
        <v/>
      </c>
      <c r="K238" s="30"/>
      <c r="L238" s="29"/>
      <c r="M238" s="29"/>
      <c r="N238" s="31"/>
      <c r="O238" s="31"/>
      <c r="P238" s="32" t="str">
        <f t="shared" si="1"/>
        <v/>
      </c>
      <c r="Q238" s="30" t="str">
        <f t="shared" si="2"/>
        <v/>
      </c>
      <c r="R238" s="29" t="str">
        <f t="shared" si="3"/>
        <v/>
      </c>
      <c r="S238" s="33" t="str">
        <f t="shared" si="4"/>
        <v/>
      </c>
      <c r="T238" s="33" t="str">
        <f t="shared" si="5"/>
        <v/>
      </c>
      <c r="U238" s="33" t="str">
        <f t="shared" si="6"/>
        <v/>
      </c>
      <c r="V238" s="93"/>
      <c r="W238" s="79"/>
      <c r="X238" s="79"/>
      <c r="Y238" s="80"/>
      <c r="Z238" s="34"/>
      <c r="AA238" s="34"/>
      <c r="AB238" s="34"/>
    </row>
    <row r="239" spans="1:28" ht="18" customHeight="1" x14ac:dyDescent="0.25">
      <c r="A239" s="19"/>
      <c r="B239" s="19"/>
      <c r="C239" s="20"/>
      <c r="D239" s="20"/>
      <c r="E239" s="20"/>
      <c r="F239" s="19"/>
      <c r="G239" s="146"/>
      <c r="H239" s="21" t="str">
        <f ca="1">IFERROR(__xludf.DUMMYFUNCTION("IF(F239="""","""",IFERROR(GOOGLEFINANCE(UPPER(F239),""price""),""""))"),"")</f>
        <v/>
      </c>
      <c r="I239" s="21"/>
      <c r="J239" s="21" t="str">
        <f t="shared" si="0"/>
        <v/>
      </c>
      <c r="K239" s="22"/>
      <c r="L239" s="21"/>
      <c r="M239" s="21"/>
      <c r="N239" s="23"/>
      <c r="O239" s="23"/>
      <c r="P239" s="24" t="str">
        <f t="shared" si="1"/>
        <v/>
      </c>
      <c r="Q239" s="22" t="str">
        <f t="shared" si="2"/>
        <v/>
      </c>
      <c r="R239" s="21" t="str">
        <f t="shared" si="3"/>
        <v/>
      </c>
      <c r="S239" s="25" t="str">
        <f t="shared" si="4"/>
        <v/>
      </c>
      <c r="T239" s="25" t="str">
        <f t="shared" si="5"/>
        <v/>
      </c>
      <c r="U239" s="25" t="str">
        <f t="shared" si="6"/>
        <v/>
      </c>
      <c r="V239" s="92"/>
      <c r="W239" s="79"/>
      <c r="X239" s="79"/>
      <c r="Y239" s="80"/>
      <c r="Z239" s="26"/>
      <c r="AA239" s="26"/>
      <c r="AB239" s="26"/>
    </row>
    <row r="240" spans="1:28" ht="18" customHeight="1" x14ac:dyDescent="0.25">
      <c r="A240" s="27"/>
      <c r="B240" s="27"/>
      <c r="C240" s="28"/>
      <c r="D240" s="28"/>
      <c r="E240" s="28"/>
      <c r="F240" s="27"/>
      <c r="G240" s="147"/>
      <c r="H240" s="29" t="str">
        <f ca="1">IFERROR(__xludf.DUMMYFUNCTION("IF(F240="""","""",IFERROR(GOOGLEFINANCE(UPPER(F240),""price""),""""))"),"")</f>
        <v/>
      </c>
      <c r="I240" s="29"/>
      <c r="J240" s="29" t="str">
        <f t="shared" si="0"/>
        <v/>
      </c>
      <c r="K240" s="30"/>
      <c r="L240" s="29"/>
      <c r="M240" s="29"/>
      <c r="N240" s="31"/>
      <c r="O240" s="31"/>
      <c r="P240" s="32" t="str">
        <f t="shared" si="1"/>
        <v/>
      </c>
      <c r="Q240" s="30" t="str">
        <f t="shared" si="2"/>
        <v/>
      </c>
      <c r="R240" s="29" t="str">
        <f t="shared" si="3"/>
        <v/>
      </c>
      <c r="S240" s="33" t="str">
        <f t="shared" si="4"/>
        <v/>
      </c>
      <c r="T240" s="33" t="str">
        <f t="shared" si="5"/>
        <v/>
      </c>
      <c r="U240" s="33" t="str">
        <f t="shared" si="6"/>
        <v/>
      </c>
      <c r="V240" s="93"/>
      <c r="W240" s="79"/>
      <c r="X240" s="79"/>
      <c r="Y240" s="80"/>
      <c r="Z240" s="34"/>
      <c r="AA240" s="34"/>
      <c r="AB240" s="34"/>
    </row>
    <row r="241" spans="1:28" ht="18" customHeight="1" x14ac:dyDescent="0.25">
      <c r="A241" s="19"/>
      <c r="B241" s="19"/>
      <c r="C241" s="20"/>
      <c r="D241" s="20"/>
      <c r="E241" s="20"/>
      <c r="F241" s="19"/>
      <c r="G241" s="146"/>
      <c r="H241" s="21" t="str">
        <f ca="1">IFERROR(__xludf.DUMMYFUNCTION("IF(F241="""","""",IFERROR(GOOGLEFINANCE(UPPER(F241),""price""),""""))"),"")</f>
        <v/>
      </c>
      <c r="I241" s="21"/>
      <c r="J241" s="21" t="str">
        <f t="shared" si="0"/>
        <v/>
      </c>
      <c r="K241" s="22"/>
      <c r="L241" s="21"/>
      <c r="M241" s="21"/>
      <c r="N241" s="23"/>
      <c r="O241" s="23"/>
      <c r="P241" s="24" t="str">
        <f t="shared" si="1"/>
        <v/>
      </c>
      <c r="Q241" s="22" t="str">
        <f t="shared" si="2"/>
        <v/>
      </c>
      <c r="R241" s="21" t="str">
        <f t="shared" si="3"/>
        <v/>
      </c>
      <c r="S241" s="25" t="str">
        <f t="shared" si="4"/>
        <v/>
      </c>
      <c r="T241" s="25" t="str">
        <f t="shared" si="5"/>
        <v/>
      </c>
      <c r="U241" s="25" t="str">
        <f t="shared" si="6"/>
        <v/>
      </c>
      <c r="V241" s="92"/>
      <c r="W241" s="79"/>
      <c r="X241" s="79"/>
      <c r="Y241" s="80"/>
      <c r="Z241" s="26"/>
      <c r="AA241" s="26"/>
      <c r="AB241" s="26"/>
    </row>
    <row r="242" spans="1:28" ht="18" customHeight="1" x14ac:dyDescent="0.25">
      <c r="A242" s="27"/>
      <c r="B242" s="27"/>
      <c r="C242" s="28"/>
      <c r="D242" s="28"/>
      <c r="E242" s="28"/>
      <c r="F242" s="27"/>
      <c r="G242" s="147"/>
      <c r="H242" s="29" t="str">
        <f ca="1">IFERROR(__xludf.DUMMYFUNCTION("IF(F242="""","""",IFERROR(GOOGLEFINANCE(UPPER(F242),""price""),""""))"),"")</f>
        <v/>
      </c>
      <c r="I242" s="29"/>
      <c r="J242" s="29" t="str">
        <f t="shared" si="0"/>
        <v/>
      </c>
      <c r="K242" s="30"/>
      <c r="L242" s="29"/>
      <c r="M242" s="29"/>
      <c r="N242" s="31"/>
      <c r="O242" s="31"/>
      <c r="P242" s="32" t="str">
        <f t="shared" si="1"/>
        <v/>
      </c>
      <c r="Q242" s="30" t="str">
        <f t="shared" si="2"/>
        <v/>
      </c>
      <c r="R242" s="29" t="str">
        <f t="shared" si="3"/>
        <v/>
      </c>
      <c r="S242" s="33" t="str">
        <f t="shared" si="4"/>
        <v/>
      </c>
      <c r="T242" s="33" t="str">
        <f t="shared" si="5"/>
        <v/>
      </c>
      <c r="U242" s="33" t="str">
        <f t="shared" si="6"/>
        <v/>
      </c>
      <c r="V242" s="93"/>
      <c r="W242" s="79"/>
      <c r="X242" s="79"/>
      <c r="Y242" s="80"/>
      <c r="Z242" s="34"/>
      <c r="AA242" s="34"/>
      <c r="AB242" s="34"/>
    </row>
    <row r="243" spans="1:28" ht="18" customHeight="1" x14ac:dyDescent="0.25">
      <c r="A243" s="19"/>
      <c r="B243" s="19"/>
      <c r="C243" s="20"/>
      <c r="D243" s="20"/>
      <c r="E243" s="20"/>
      <c r="F243" s="19"/>
      <c r="G243" s="146"/>
      <c r="H243" s="21" t="str">
        <f ca="1">IFERROR(__xludf.DUMMYFUNCTION("IF(F243="""","""",IFERROR(GOOGLEFINANCE(UPPER(F243),""price""),""""))"),"")</f>
        <v/>
      </c>
      <c r="I243" s="21"/>
      <c r="J243" s="21" t="str">
        <f t="shared" si="0"/>
        <v/>
      </c>
      <c r="K243" s="22"/>
      <c r="L243" s="21"/>
      <c r="M243" s="21"/>
      <c r="N243" s="23"/>
      <c r="O243" s="23"/>
      <c r="P243" s="24" t="str">
        <f t="shared" si="1"/>
        <v/>
      </c>
      <c r="Q243" s="22" t="str">
        <f t="shared" si="2"/>
        <v/>
      </c>
      <c r="R243" s="21" t="str">
        <f t="shared" si="3"/>
        <v/>
      </c>
      <c r="S243" s="25" t="str">
        <f t="shared" si="4"/>
        <v/>
      </c>
      <c r="T243" s="25" t="str">
        <f t="shared" si="5"/>
        <v/>
      </c>
      <c r="U243" s="25" t="str">
        <f t="shared" si="6"/>
        <v/>
      </c>
      <c r="V243" s="92"/>
      <c r="W243" s="79"/>
      <c r="X243" s="79"/>
      <c r="Y243" s="80"/>
      <c r="Z243" s="26"/>
      <c r="AA243" s="26"/>
      <c r="AB243" s="26"/>
    </row>
    <row r="244" spans="1:28" ht="18" customHeight="1" x14ac:dyDescent="0.25">
      <c r="A244" s="27"/>
      <c r="B244" s="27"/>
      <c r="C244" s="28"/>
      <c r="D244" s="28"/>
      <c r="E244" s="28"/>
      <c r="F244" s="27"/>
      <c r="G244" s="147"/>
      <c r="H244" s="29" t="str">
        <f ca="1">IFERROR(__xludf.DUMMYFUNCTION("IF(F244="""","""",IFERROR(GOOGLEFINANCE(UPPER(F244),""price""),""""))"),"")</f>
        <v/>
      </c>
      <c r="I244" s="29"/>
      <c r="J244" s="29" t="str">
        <f t="shared" si="0"/>
        <v/>
      </c>
      <c r="K244" s="30"/>
      <c r="L244" s="29"/>
      <c r="M244" s="29"/>
      <c r="N244" s="31"/>
      <c r="O244" s="31"/>
      <c r="P244" s="32" t="str">
        <f t="shared" si="1"/>
        <v/>
      </c>
      <c r="Q244" s="30" t="str">
        <f t="shared" si="2"/>
        <v/>
      </c>
      <c r="R244" s="29" t="str">
        <f t="shared" si="3"/>
        <v/>
      </c>
      <c r="S244" s="33" t="str">
        <f t="shared" si="4"/>
        <v/>
      </c>
      <c r="T244" s="33" t="str">
        <f t="shared" si="5"/>
        <v/>
      </c>
      <c r="U244" s="33" t="str">
        <f t="shared" si="6"/>
        <v/>
      </c>
      <c r="V244" s="93"/>
      <c r="W244" s="79"/>
      <c r="X244" s="79"/>
      <c r="Y244" s="80"/>
      <c r="Z244" s="34"/>
      <c r="AA244" s="34"/>
      <c r="AB244" s="34"/>
    </row>
    <row r="245" spans="1:28" ht="18" customHeight="1" x14ac:dyDescent="0.25">
      <c r="A245" s="19"/>
      <c r="B245" s="19"/>
      <c r="C245" s="20"/>
      <c r="D245" s="20"/>
      <c r="E245" s="20"/>
      <c r="F245" s="19"/>
      <c r="G245" s="146"/>
      <c r="H245" s="21" t="str">
        <f ca="1">IFERROR(__xludf.DUMMYFUNCTION("IF(F245="""","""",IFERROR(GOOGLEFINANCE(UPPER(F245),""price""),""""))"),"")</f>
        <v/>
      </c>
      <c r="I245" s="21"/>
      <c r="J245" s="21" t="str">
        <f t="shared" si="0"/>
        <v/>
      </c>
      <c r="K245" s="22"/>
      <c r="L245" s="21"/>
      <c r="M245" s="21"/>
      <c r="N245" s="23"/>
      <c r="O245" s="23"/>
      <c r="P245" s="24" t="str">
        <f t="shared" si="1"/>
        <v/>
      </c>
      <c r="Q245" s="22" t="str">
        <f t="shared" si="2"/>
        <v/>
      </c>
      <c r="R245" s="21" t="str">
        <f t="shared" si="3"/>
        <v/>
      </c>
      <c r="S245" s="25" t="str">
        <f t="shared" si="4"/>
        <v/>
      </c>
      <c r="T245" s="25" t="str">
        <f t="shared" si="5"/>
        <v/>
      </c>
      <c r="U245" s="25" t="str">
        <f t="shared" si="6"/>
        <v/>
      </c>
      <c r="V245" s="92"/>
      <c r="W245" s="79"/>
      <c r="X245" s="79"/>
      <c r="Y245" s="80"/>
      <c r="Z245" s="26"/>
      <c r="AA245" s="26"/>
      <c r="AB245" s="26"/>
    </row>
    <row r="246" spans="1:28" ht="18" customHeight="1" x14ac:dyDescent="0.25">
      <c r="A246" s="27"/>
      <c r="B246" s="27"/>
      <c r="C246" s="28"/>
      <c r="D246" s="28"/>
      <c r="E246" s="28"/>
      <c r="F246" s="27"/>
      <c r="G246" s="147"/>
      <c r="H246" s="29" t="str">
        <f ca="1">IFERROR(__xludf.DUMMYFUNCTION("IF(F246="""","""",IFERROR(GOOGLEFINANCE(UPPER(F246),""price""),""""))"),"")</f>
        <v/>
      </c>
      <c r="I246" s="29"/>
      <c r="J246" s="29" t="str">
        <f t="shared" si="0"/>
        <v/>
      </c>
      <c r="K246" s="30"/>
      <c r="L246" s="29"/>
      <c r="M246" s="29"/>
      <c r="N246" s="31"/>
      <c r="O246" s="31"/>
      <c r="P246" s="32" t="str">
        <f t="shared" si="1"/>
        <v/>
      </c>
      <c r="Q246" s="30" t="str">
        <f t="shared" si="2"/>
        <v/>
      </c>
      <c r="R246" s="29" t="str">
        <f t="shared" si="3"/>
        <v/>
      </c>
      <c r="S246" s="33" t="str">
        <f t="shared" si="4"/>
        <v/>
      </c>
      <c r="T246" s="33" t="str">
        <f t="shared" si="5"/>
        <v/>
      </c>
      <c r="U246" s="33" t="str">
        <f t="shared" si="6"/>
        <v/>
      </c>
      <c r="V246" s="93"/>
      <c r="W246" s="79"/>
      <c r="X246" s="79"/>
      <c r="Y246" s="80"/>
      <c r="Z246" s="34"/>
      <c r="AA246" s="34"/>
      <c r="AB246" s="34"/>
    </row>
    <row r="247" spans="1:28" ht="18" customHeight="1" x14ac:dyDescent="0.25">
      <c r="A247" s="19"/>
      <c r="B247" s="19"/>
      <c r="C247" s="20"/>
      <c r="D247" s="20"/>
      <c r="E247" s="20"/>
      <c r="F247" s="19"/>
      <c r="G247" s="146"/>
      <c r="H247" s="21" t="str">
        <f ca="1">IFERROR(__xludf.DUMMYFUNCTION("IF(F247="""","""",IFERROR(GOOGLEFINANCE(UPPER(F247),""price""),""""))"),"")</f>
        <v/>
      </c>
      <c r="I247" s="21"/>
      <c r="J247" s="21" t="str">
        <f t="shared" si="0"/>
        <v/>
      </c>
      <c r="K247" s="22"/>
      <c r="L247" s="21"/>
      <c r="M247" s="21"/>
      <c r="N247" s="23"/>
      <c r="O247" s="23"/>
      <c r="P247" s="24" t="str">
        <f t="shared" si="1"/>
        <v/>
      </c>
      <c r="Q247" s="22" t="str">
        <f t="shared" si="2"/>
        <v/>
      </c>
      <c r="R247" s="21" t="str">
        <f t="shared" si="3"/>
        <v/>
      </c>
      <c r="S247" s="25" t="str">
        <f t="shared" si="4"/>
        <v/>
      </c>
      <c r="T247" s="25" t="str">
        <f t="shared" si="5"/>
        <v/>
      </c>
      <c r="U247" s="25" t="str">
        <f t="shared" si="6"/>
        <v/>
      </c>
      <c r="V247" s="92"/>
      <c r="W247" s="79"/>
      <c r="X247" s="79"/>
      <c r="Y247" s="80"/>
      <c r="Z247" s="26"/>
      <c r="AA247" s="26"/>
      <c r="AB247" s="26"/>
    </row>
    <row r="248" spans="1:28" ht="18" customHeight="1" x14ac:dyDescent="0.25">
      <c r="A248" s="27"/>
      <c r="B248" s="27"/>
      <c r="C248" s="28"/>
      <c r="D248" s="28"/>
      <c r="E248" s="28"/>
      <c r="F248" s="27"/>
      <c r="G248" s="147"/>
      <c r="H248" s="29" t="str">
        <f ca="1">IFERROR(__xludf.DUMMYFUNCTION("IF(F248="""","""",IFERROR(GOOGLEFINANCE(UPPER(F248),""price""),""""))"),"")</f>
        <v/>
      </c>
      <c r="I248" s="29"/>
      <c r="J248" s="29" t="str">
        <f t="shared" si="0"/>
        <v/>
      </c>
      <c r="K248" s="30"/>
      <c r="L248" s="29"/>
      <c r="M248" s="29"/>
      <c r="N248" s="31"/>
      <c r="O248" s="31"/>
      <c r="P248" s="32" t="str">
        <f t="shared" si="1"/>
        <v/>
      </c>
      <c r="Q248" s="30" t="str">
        <f t="shared" si="2"/>
        <v/>
      </c>
      <c r="R248" s="29" t="str">
        <f t="shared" si="3"/>
        <v/>
      </c>
      <c r="S248" s="33" t="str">
        <f t="shared" si="4"/>
        <v/>
      </c>
      <c r="T248" s="33" t="str">
        <f t="shared" si="5"/>
        <v/>
      </c>
      <c r="U248" s="33" t="str">
        <f t="shared" si="6"/>
        <v/>
      </c>
      <c r="V248" s="93"/>
      <c r="W248" s="79"/>
      <c r="X248" s="79"/>
      <c r="Y248" s="80"/>
      <c r="Z248" s="34"/>
      <c r="AA248" s="34"/>
      <c r="AB248" s="34"/>
    </row>
    <row r="249" spans="1:28" ht="18" customHeight="1" x14ac:dyDescent="0.25">
      <c r="A249" s="19"/>
      <c r="B249" s="19"/>
      <c r="C249" s="20"/>
      <c r="D249" s="20"/>
      <c r="E249" s="20"/>
      <c r="F249" s="19"/>
      <c r="G249" s="146"/>
      <c r="H249" s="21" t="str">
        <f ca="1">IFERROR(__xludf.DUMMYFUNCTION("IF(F249="""","""",IFERROR(GOOGLEFINANCE(UPPER(F249),""price""),""""))"),"")</f>
        <v/>
      </c>
      <c r="I249" s="21"/>
      <c r="J249" s="21" t="str">
        <f t="shared" si="0"/>
        <v/>
      </c>
      <c r="K249" s="22"/>
      <c r="L249" s="21"/>
      <c r="M249" s="21"/>
      <c r="N249" s="23"/>
      <c r="O249" s="23"/>
      <c r="P249" s="24" t="str">
        <f t="shared" si="1"/>
        <v/>
      </c>
      <c r="Q249" s="22" t="str">
        <f t="shared" si="2"/>
        <v/>
      </c>
      <c r="R249" s="21" t="str">
        <f t="shared" si="3"/>
        <v/>
      </c>
      <c r="S249" s="25" t="str">
        <f t="shared" si="4"/>
        <v/>
      </c>
      <c r="T249" s="25" t="str">
        <f t="shared" si="5"/>
        <v/>
      </c>
      <c r="U249" s="25" t="str">
        <f t="shared" si="6"/>
        <v/>
      </c>
      <c r="V249" s="92"/>
      <c r="W249" s="79"/>
      <c r="X249" s="79"/>
      <c r="Y249" s="80"/>
      <c r="Z249" s="26"/>
      <c r="AA249" s="26"/>
      <c r="AB249" s="26"/>
    </row>
    <row r="250" spans="1:28" ht="18" customHeight="1" x14ac:dyDescent="0.25">
      <c r="A250" s="27"/>
      <c r="B250" s="27"/>
      <c r="C250" s="28"/>
      <c r="D250" s="28"/>
      <c r="E250" s="28"/>
      <c r="F250" s="27"/>
      <c r="G250" s="147"/>
      <c r="H250" s="29" t="str">
        <f ca="1">IFERROR(__xludf.DUMMYFUNCTION("IF(F250="""","""",IFERROR(GOOGLEFINANCE(UPPER(F250),""price""),""""))"),"")</f>
        <v/>
      </c>
      <c r="I250" s="29"/>
      <c r="J250" s="29" t="str">
        <f t="shared" si="0"/>
        <v/>
      </c>
      <c r="K250" s="30"/>
      <c r="L250" s="29"/>
      <c r="M250" s="29"/>
      <c r="N250" s="31"/>
      <c r="O250" s="31"/>
      <c r="P250" s="32" t="str">
        <f t="shared" si="1"/>
        <v/>
      </c>
      <c r="Q250" s="30" t="str">
        <f t="shared" si="2"/>
        <v/>
      </c>
      <c r="R250" s="29" t="str">
        <f t="shared" si="3"/>
        <v/>
      </c>
      <c r="S250" s="33" t="str">
        <f t="shared" si="4"/>
        <v/>
      </c>
      <c r="T250" s="33" t="str">
        <f t="shared" si="5"/>
        <v/>
      </c>
      <c r="U250" s="33" t="str">
        <f t="shared" si="6"/>
        <v/>
      </c>
      <c r="V250" s="93"/>
      <c r="W250" s="79"/>
      <c r="X250" s="79"/>
      <c r="Y250" s="80"/>
      <c r="Z250" s="34"/>
      <c r="AA250" s="34"/>
      <c r="AB250" s="34"/>
    </row>
    <row r="251" spans="1:28" ht="18" customHeight="1" x14ac:dyDescent="0.25">
      <c r="A251" s="19"/>
      <c r="B251" s="19"/>
      <c r="C251" s="20"/>
      <c r="D251" s="20"/>
      <c r="E251" s="20"/>
      <c r="F251" s="19"/>
      <c r="G251" s="146"/>
      <c r="H251" s="21" t="str">
        <f ca="1">IFERROR(__xludf.DUMMYFUNCTION("IF(F251="""","""",IFERROR(GOOGLEFINANCE(UPPER(F251),""price""),""""))"),"")</f>
        <v/>
      </c>
      <c r="I251" s="21"/>
      <c r="J251" s="21" t="str">
        <f t="shared" si="0"/>
        <v/>
      </c>
      <c r="K251" s="22"/>
      <c r="L251" s="21"/>
      <c r="M251" s="21"/>
      <c r="N251" s="23"/>
      <c r="O251" s="23"/>
      <c r="P251" s="24" t="str">
        <f t="shared" si="1"/>
        <v/>
      </c>
      <c r="Q251" s="22" t="str">
        <f t="shared" si="2"/>
        <v/>
      </c>
      <c r="R251" s="21" t="str">
        <f t="shared" si="3"/>
        <v/>
      </c>
      <c r="S251" s="25" t="str">
        <f t="shared" si="4"/>
        <v/>
      </c>
      <c r="T251" s="25" t="str">
        <f t="shared" si="5"/>
        <v/>
      </c>
      <c r="U251" s="25" t="str">
        <f t="shared" si="6"/>
        <v/>
      </c>
      <c r="V251" s="92"/>
      <c r="W251" s="79"/>
      <c r="X251" s="79"/>
      <c r="Y251" s="80"/>
      <c r="Z251" s="26"/>
      <c r="AA251" s="26"/>
      <c r="AB251" s="26"/>
    </row>
    <row r="252" spans="1:28" ht="18" customHeight="1" x14ac:dyDescent="0.25">
      <c r="A252" s="27"/>
      <c r="B252" s="27"/>
      <c r="C252" s="28"/>
      <c r="D252" s="28"/>
      <c r="E252" s="28"/>
      <c r="F252" s="27"/>
      <c r="G252" s="147"/>
      <c r="H252" s="29" t="str">
        <f ca="1">IFERROR(__xludf.DUMMYFUNCTION("IF(F252="""","""",IFERROR(GOOGLEFINANCE(UPPER(F252),""price""),""""))"),"")</f>
        <v/>
      </c>
      <c r="I252" s="29"/>
      <c r="J252" s="29" t="str">
        <f t="shared" si="0"/>
        <v/>
      </c>
      <c r="K252" s="30"/>
      <c r="L252" s="29"/>
      <c r="M252" s="29"/>
      <c r="N252" s="31"/>
      <c r="O252" s="31"/>
      <c r="P252" s="32" t="str">
        <f t="shared" si="1"/>
        <v/>
      </c>
      <c r="Q252" s="30" t="str">
        <f t="shared" si="2"/>
        <v/>
      </c>
      <c r="R252" s="29" t="str">
        <f t="shared" si="3"/>
        <v/>
      </c>
      <c r="S252" s="33" t="str">
        <f t="shared" si="4"/>
        <v/>
      </c>
      <c r="T252" s="33" t="str">
        <f t="shared" si="5"/>
        <v/>
      </c>
      <c r="U252" s="33" t="str">
        <f t="shared" si="6"/>
        <v/>
      </c>
      <c r="V252" s="93"/>
      <c r="W252" s="79"/>
      <c r="X252" s="79"/>
      <c r="Y252" s="80"/>
      <c r="Z252" s="34"/>
      <c r="AA252" s="34"/>
      <c r="AB252" s="34"/>
    </row>
    <row r="253" spans="1:28" ht="18" customHeight="1" x14ac:dyDescent="0.25">
      <c r="A253" s="19"/>
      <c r="B253" s="19"/>
      <c r="C253" s="20"/>
      <c r="D253" s="20"/>
      <c r="E253" s="20"/>
      <c r="F253" s="19"/>
      <c r="G253" s="146"/>
      <c r="H253" s="21" t="str">
        <f ca="1">IFERROR(__xludf.DUMMYFUNCTION("IF(F253="""","""",IFERROR(GOOGLEFINANCE(UPPER(F253),""price""),""""))"),"")</f>
        <v/>
      </c>
      <c r="I253" s="21"/>
      <c r="J253" s="21" t="str">
        <f t="shared" si="0"/>
        <v/>
      </c>
      <c r="K253" s="22"/>
      <c r="L253" s="21"/>
      <c r="M253" s="21"/>
      <c r="N253" s="23"/>
      <c r="O253" s="23"/>
      <c r="P253" s="24" t="str">
        <f t="shared" si="1"/>
        <v/>
      </c>
      <c r="Q253" s="22" t="str">
        <f t="shared" si="2"/>
        <v/>
      </c>
      <c r="R253" s="21" t="str">
        <f t="shared" si="3"/>
        <v/>
      </c>
      <c r="S253" s="25" t="str">
        <f t="shared" si="4"/>
        <v/>
      </c>
      <c r="T253" s="25" t="str">
        <f t="shared" si="5"/>
        <v/>
      </c>
      <c r="U253" s="25" t="str">
        <f t="shared" si="6"/>
        <v/>
      </c>
      <c r="V253" s="92"/>
      <c r="W253" s="79"/>
      <c r="X253" s="79"/>
      <c r="Y253" s="80"/>
      <c r="Z253" s="26"/>
      <c r="AA253" s="26"/>
      <c r="AB253" s="26"/>
    </row>
    <row r="254" spans="1:28" ht="18" customHeight="1" x14ac:dyDescent="0.25">
      <c r="A254" s="27"/>
      <c r="B254" s="27"/>
      <c r="C254" s="28"/>
      <c r="D254" s="28"/>
      <c r="E254" s="28"/>
      <c r="F254" s="27"/>
      <c r="G254" s="147"/>
      <c r="H254" s="29" t="str">
        <f ca="1">IFERROR(__xludf.DUMMYFUNCTION("IF(F254="""","""",IFERROR(GOOGLEFINANCE(UPPER(F254),""price""),""""))"),"")</f>
        <v/>
      </c>
      <c r="I254" s="29"/>
      <c r="J254" s="29" t="str">
        <f t="shared" si="0"/>
        <v/>
      </c>
      <c r="K254" s="30"/>
      <c r="L254" s="29"/>
      <c r="M254" s="29"/>
      <c r="N254" s="31"/>
      <c r="O254" s="31"/>
      <c r="P254" s="32" t="str">
        <f t="shared" si="1"/>
        <v/>
      </c>
      <c r="Q254" s="30" t="str">
        <f t="shared" si="2"/>
        <v/>
      </c>
      <c r="R254" s="29" t="str">
        <f t="shared" si="3"/>
        <v/>
      </c>
      <c r="S254" s="33" t="str">
        <f t="shared" si="4"/>
        <v/>
      </c>
      <c r="T254" s="33" t="str">
        <f t="shared" si="5"/>
        <v/>
      </c>
      <c r="U254" s="33" t="str">
        <f t="shared" si="6"/>
        <v/>
      </c>
      <c r="V254" s="93"/>
      <c r="W254" s="79"/>
      <c r="X254" s="79"/>
      <c r="Y254" s="80"/>
      <c r="Z254" s="34"/>
      <c r="AA254" s="34"/>
      <c r="AB254" s="34"/>
    </row>
    <row r="255" spans="1:28" ht="18" customHeight="1" x14ac:dyDescent="0.25">
      <c r="A255" s="19"/>
      <c r="B255" s="19"/>
      <c r="C255" s="20"/>
      <c r="D255" s="20"/>
      <c r="E255" s="20"/>
      <c r="F255" s="19"/>
      <c r="G255" s="146"/>
      <c r="H255" s="21" t="str">
        <f ca="1">IFERROR(__xludf.DUMMYFUNCTION("IF(F255="""","""",IFERROR(GOOGLEFINANCE(UPPER(F255),""price""),""""))"),"")</f>
        <v/>
      </c>
      <c r="I255" s="21"/>
      <c r="J255" s="21" t="str">
        <f t="shared" si="0"/>
        <v/>
      </c>
      <c r="K255" s="22"/>
      <c r="L255" s="21"/>
      <c r="M255" s="21"/>
      <c r="N255" s="23"/>
      <c r="O255" s="23"/>
      <c r="P255" s="24" t="str">
        <f t="shared" si="1"/>
        <v/>
      </c>
      <c r="Q255" s="22" t="str">
        <f t="shared" si="2"/>
        <v/>
      </c>
      <c r="R255" s="21" t="str">
        <f t="shared" si="3"/>
        <v/>
      </c>
      <c r="S255" s="25" t="str">
        <f t="shared" si="4"/>
        <v/>
      </c>
      <c r="T255" s="25" t="str">
        <f t="shared" si="5"/>
        <v/>
      </c>
      <c r="U255" s="25" t="str">
        <f t="shared" si="6"/>
        <v/>
      </c>
      <c r="V255" s="92"/>
      <c r="W255" s="79"/>
      <c r="X255" s="79"/>
      <c r="Y255" s="80"/>
      <c r="Z255" s="26"/>
      <c r="AA255" s="26"/>
      <c r="AB255" s="26"/>
    </row>
    <row r="256" spans="1:28" ht="18" customHeight="1" x14ac:dyDescent="0.25">
      <c r="A256" s="27"/>
      <c r="B256" s="27"/>
      <c r="C256" s="28"/>
      <c r="D256" s="28"/>
      <c r="E256" s="28"/>
      <c r="F256" s="27"/>
      <c r="G256" s="147"/>
      <c r="H256" s="29" t="str">
        <f ca="1">IFERROR(__xludf.DUMMYFUNCTION("IF(F256="""","""",IFERROR(GOOGLEFINANCE(UPPER(F256),""price""),""""))"),"")</f>
        <v/>
      </c>
      <c r="I256" s="29"/>
      <c r="J256" s="29" t="str">
        <f t="shared" si="0"/>
        <v/>
      </c>
      <c r="K256" s="30"/>
      <c r="L256" s="29"/>
      <c r="M256" s="29"/>
      <c r="N256" s="31"/>
      <c r="O256" s="31"/>
      <c r="P256" s="32" t="str">
        <f t="shared" si="1"/>
        <v/>
      </c>
      <c r="Q256" s="30" t="str">
        <f t="shared" si="2"/>
        <v/>
      </c>
      <c r="R256" s="29" t="str">
        <f t="shared" si="3"/>
        <v/>
      </c>
      <c r="S256" s="33" t="str">
        <f t="shared" si="4"/>
        <v/>
      </c>
      <c r="T256" s="33" t="str">
        <f t="shared" si="5"/>
        <v/>
      </c>
      <c r="U256" s="33" t="str">
        <f t="shared" si="6"/>
        <v/>
      </c>
      <c r="V256" s="93"/>
      <c r="W256" s="79"/>
      <c r="X256" s="79"/>
      <c r="Y256" s="80"/>
      <c r="Z256" s="34"/>
      <c r="AA256" s="34"/>
      <c r="AB256" s="34"/>
    </row>
    <row r="257" spans="1:28" ht="18" customHeight="1" x14ac:dyDescent="0.25">
      <c r="A257" s="19"/>
      <c r="B257" s="19"/>
      <c r="C257" s="20"/>
      <c r="D257" s="20"/>
      <c r="E257" s="20"/>
      <c r="F257" s="19"/>
      <c r="G257" s="146"/>
      <c r="H257" s="21" t="str">
        <f ca="1">IFERROR(__xludf.DUMMYFUNCTION("IF(F257="""","""",IFERROR(GOOGLEFINANCE(UPPER(F257),""price""),""""))"),"")</f>
        <v/>
      </c>
      <c r="I257" s="21"/>
      <c r="J257" s="21" t="str">
        <f t="shared" si="0"/>
        <v/>
      </c>
      <c r="K257" s="22"/>
      <c r="L257" s="21"/>
      <c r="M257" s="21"/>
      <c r="N257" s="23"/>
      <c r="O257" s="23"/>
      <c r="P257" s="24" t="str">
        <f t="shared" si="1"/>
        <v/>
      </c>
      <c r="Q257" s="22" t="str">
        <f t="shared" si="2"/>
        <v/>
      </c>
      <c r="R257" s="21" t="str">
        <f t="shared" si="3"/>
        <v/>
      </c>
      <c r="S257" s="25" t="str">
        <f t="shared" si="4"/>
        <v/>
      </c>
      <c r="T257" s="25" t="str">
        <f t="shared" si="5"/>
        <v/>
      </c>
      <c r="U257" s="25" t="str">
        <f t="shared" si="6"/>
        <v/>
      </c>
      <c r="V257" s="92"/>
      <c r="W257" s="79"/>
      <c r="X257" s="79"/>
      <c r="Y257" s="80"/>
      <c r="Z257" s="26"/>
      <c r="AA257" s="26"/>
      <c r="AB257" s="26"/>
    </row>
    <row r="258" spans="1:28" ht="18" customHeight="1" x14ac:dyDescent="0.25">
      <c r="A258" s="27"/>
      <c r="B258" s="27"/>
      <c r="C258" s="28"/>
      <c r="D258" s="28"/>
      <c r="E258" s="28"/>
      <c r="F258" s="27"/>
      <c r="G258" s="147"/>
      <c r="H258" s="29" t="str">
        <f ca="1">IFERROR(__xludf.DUMMYFUNCTION("IF(F258="""","""",IFERROR(GOOGLEFINANCE(UPPER(F258),""price""),""""))"),"")</f>
        <v/>
      </c>
      <c r="I258" s="29"/>
      <c r="J258" s="29" t="str">
        <f t="shared" si="0"/>
        <v/>
      </c>
      <c r="K258" s="30"/>
      <c r="L258" s="29"/>
      <c r="M258" s="29"/>
      <c r="N258" s="31"/>
      <c r="O258" s="31"/>
      <c r="P258" s="32" t="str">
        <f t="shared" si="1"/>
        <v/>
      </c>
      <c r="Q258" s="30" t="str">
        <f t="shared" si="2"/>
        <v/>
      </c>
      <c r="R258" s="29" t="str">
        <f t="shared" si="3"/>
        <v/>
      </c>
      <c r="S258" s="33" t="str">
        <f t="shared" si="4"/>
        <v/>
      </c>
      <c r="T258" s="33" t="str">
        <f t="shared" si="5"/>
        <v/>
      </c>
      <c r="U258" s="33" t="str">
        <f t="shared" si="6"/>
        <v/>
      </c>
      <c r="V258" s="93"/>
      <c r="W258" s="79"/>
      <c r="X258" s="79"/>
      <c r="Y258" s="80"/>
      <c r="Z258" s="34"/>
      <c r="AA258" s="34"/>
      <c r="AB258" s="34"/>
    </row>
    <row r="259" spans="1:28" ht="18" customHeight="1" x14ac:dyDescent="0.25">
      <c r="A259" s="19"/>
      <c r="B259" s="19"/>
      <c r="C259" s="20"/>
      <c r="D259" s="20"/>
      <c r="E259" s="20"/>
      <c r="F259" s="19"/>
      <c r="G259" s="146"/>
      <c r="H259" s="21" t="str">
        <f ca="1">IFERROR(__xludf.DUMMYFUNCTION("IF(F259="""","""",IFERROR(GOOGLEFINANCE(UPPER(F259),""price""),""""))"),"")</f>
        <v/>
      </c>
      <c r="I259" s="21"/>
      <c r="J259" s="21" t="str">
        <f t="shared" si="0"/>
        <v/>
      </c>
      <c r="K259" s="22"/>
      <c r="L259" s="21"/>
      <c r="M259" s="21"/>
      <c r="N259" s="23"/>
      <c r="O259" s="23"/>
      <c r="P259" s="24" t="str">
        <f t="shared" si="1"/>
        <v/>
      </c>
      <c r="Q259" s="22" t="str">
        <f t="shared" si="2"/>
        <v/>
      </c>
      <c r="R259" s="21" t="str">
        <f t="shared" si="3"/>
        <v/>
      </c>
      <c r="S259" s="25" t="str">
        <f t="shared" si="4"/>
        <v/>
      </c>
      <c r="T259" s="25" t="str">
        <f t="shared" si="5"/>
        <v/>
      </c>
      <c r="U259" s="25" t="str">
        <f t="shared" si="6"/>
        <v/>
      </c>
      <c r="V259" s="92"/>
      <c r="W259" s="79"/>
      <c r="X259" s="79"/>
      <c r="Y259" s="80"/>
      <c r="Z259" s="26"/>
      <c r="AA259" s="26"/>
      <c r="AB259" s="26"/>
    </row>
    <row r="260" spans="1:28" ht="18" customHeight="1" x14ac:dyDescent="0.25">
      <c r="A260" s="27"/>
      <c r="B260" s="27"/>
      <c r="C260" s="28"/>
      <c r="D260" s="28"/>
      <c r="E260" s="28"/>
      <c r="F260" s="27"/>
      <c r="G260" s="147"/>
      <c r="H260" s="29" t="str">
        <f ca="1">IFERROR(__xludf.DUMMYFUNCTION("IF(F260="""","""",IFERROR(GOOGLEFINANCE(UPPER(F260),""price""),""""))"),"")</f>
        <v/>
      </c>
      <c r="I260" s="29"/>
      <c r="J260" s="29" t="str">
        <f t="shared" ref="J260:J304" si="7">IF(OR(A260="",E260&lt;&gt;""),"",IFERROR(H260-I260,""))</f>
        <v/>
      </c>
      <c r="K260" s="30"/>
      <c r="L260" s="29"/>
      <c r="M260" s="29"/>
      <c r="N260" s="31"/>
      <c r="O260" s="31"/>
      <c r="P260" s="32" t="str">
        <f t="shared" ref="P260:P304" si="8">IF(A260="","",IF(A260="Sell",IF(M260="","",  (L260-M260)*K260*100),IF(A260="Assigned",IF(L260="","",L260*K260*100),IF(A260="Buy",IF(M260="","",(M260-L260)*K260*100),""))))</f>
        <v/>
      </c>
      <c r="Q260" s="30" t="str">
        <f t="shared" ref="Q260:Q304" si="9">IF(E260="","",IF(E260-C260&lt;1,1,E260-C260))</f>
        <v/>
      </c>
      <c r="R260" s="29" t="str">
        <f t="shared" ref="R260:R304" si="10">IFERROR(IF(P260="","",P260/Q260),"")</f>
        <v/>
      </c>
      <c r="S260" s="33" t="str">
        <f t="shared" ref="S260:S304" si="11">IF(E260="","",IFERROR(IF(N260="",P260/O260,P260/N260),""))</f>
        <v/>
      </c>
      <c r="T260" s="33" t="str">
        <f t="shared" ref="T260:T304" si="12">IFERROR(IF(S260="","",S260/Q260*365/12),"")</f>
        <v/>
      </c>
      <c r="U260" s="33" t="str">
        <f t="shared" ref="U260:U304" si="13">IFERROR(IF(S260="","",S260/Q260*365),"")</f>
        <v/>
      </c>
      <c r="V260" s="93"/>
      <c r="W260" s="79"/>
      <c r="X260" s="79"/>
      <c r="Y260" s="80"/>
      <c r="Z260" s="34"/>
      <c r="AA260" s="34"/>
      <c r="AB260" s="34"/>
    </row>
    <row r="261" spans="1:28" ht="18" customHeight="1" x14ac:dyDescent="0.25">
      <c r="A261" s="19"/>
      <c r="B261" s="19"/>
      <c r="C261" s="20"/>
      <c r="D261" s="20"/>
      <c r="E261" s="20"/>
      <c r="F261" s="19"/>
      <c r="G261" s="146"/>
      <c r="H261" s="21" t="str">
        <f ca="1">IFERROR(__xludf.DUMMYFUNCTION("IF(F261="""","""",IFERROR(GOOGLEFINANCE(UPPER(F261),""price""),""""))"),"")</f>
        <v/>
      </c>
      <c r="I261" s="21"/>
      <c r="J261" s="21" t="str">
        <f t="shared" si="7"/>
        <v/>
      </c>
      <c r="K261" s="22"/>
      <c r="L261" s="21"/>
      <c r="M261" s="21"/>
      <c r="N261" s="23"/>
      <c r="O261" s="23"/>
      <c r="P261" s="24" t="str">
        <f t="shared" si="8"/>
        <v/>
      </c>
      <c r="Q261" s="22" t="str">
        <f t="shared" si="9"/>
        <v/>
      </c>
      <c r="R261" s="21" t="str">
        <f t="shared" si="10"/>
        <v/>
      </c>
      <c r="S261" s="25" t="str">
        <f t="shared" si="11"/>
        <v/>
      </c>
      <c r="T261" s="25" t="str">
        <f t="shared" si="12"/>
        <v/>
      </c>
      <c r="U261" s="25" t="str">
        <f t="shared" si="13"/>
        <v/>
      </c>
      <c r="V261" s="92"/>
      <c r="W261" s="79"/>
      <c r="X261" s="79"/>
      <c r="Y261" s="80"/>
      <c r="Z261" s="26"/>
      <c r="AA261" s="26"/>
      <c r="AB261" s="26"/>
    </row>
    <row r="262" spans="1:28" ht="18" customHeight="1" x14ac:dyDescent="0.25">
      <c r="A262" s="27"/>
      <c r="B262" s="27"/>
      <c r="C262" s="28"/>
      <c r="D262" s="28"/>
      <c r="E262" s="28"/>
      <c r="F262" s="27"/>
      <c r="G262" s="147"/>
      <c r="H262" s="29" t="str">
        <f ca="1">IFERROR(__xludf.DUMMYFUNCTION("IF(F262="""","""",IFERROR(GOOGLEFINANCE(UPPER(F262),""price""),""""))"),"")</f>
        <v/>
      </c>
      <c r="I262" s="29"/>
      <c r="J262" s="29" t="str">
        <f t="shared" si="7"/>
        <v/>
      </c>
      <c r="K262" s="30"/>
      <c r="L262" s="29"/>
      <c r="M262" s="29"/>
      <c r="N262" s="31"/>
      <c r="O262" s="31"/>
      <c r="P262" s="32" t="str">
        <f t="shared" si="8"/>
        <v/>
      </c>
      <c r="Q262" s="30" t="str">
        <f t="shared" si="9"/>
        <v/>
      </c>
      <c r="R262" s="29" t="str">
        <f t="shared" si="10"/>
        <v/>
      </c>
      <c r="S262" s="33" t="str">
        <f t="shared" si="11"/>
        <v/>
      </c>
      <c r="T262" s="33" t="str">
        <f t="shared" si="12"/>
        <v/>
      </c>
      <c r="U262" s="33" t="str">
        <f t="shared" si="13"/>
        <v/>
      </c>
      <c r="V262" s="93"/>
      <c r="W262" s="79"/>
      <c r="X262" s="79"/>
      <c r="Y262" s="80"/>
      <c r="Z262" s="34"/>
      <c r="AA262" s="34"/>
      <c r="AB262" s="34"/>
    </row>
    <row r="263" spans="1:28" ht="18" customHeight="1" x14ac:dyDescent="0.25">
      <c r="A263" s="19"/>
      <c r="B263" s="19"/>
      <c r="C263" s="20"/>
      <c r="D263" s="20"/>
      <c r="E263" s="20"/>
      <c r="F263" s="19"/>
      <c r="G263" s="146"/>
      <c r="H263" s="21" t="str">
        <f ca="1">IFERROR(__xludf.DUMMYFUNCTION("IF(F263="""","""",IFERROR(GOOGLEFINANCE(UPPER(F263),""price""),""""))"),"")</f>
        <v/>
      </c>
      <c r="I263" s="21"/>
      <c r="J263" s="21" t="str">
        <f t="shared" si="7"/>
        <v/>
      </c>
      <c r="K263" s="22"/>
      <c r="L263" s="21"/>
      <c r="M263" s="21"/>
      <c r="N263" s="23"/>
      <c r="O263" s="23"/>
      <c r="P263" s="24" t="str">
        <f t="shared" si="8"/>
        <v/>
      </c>
      <c r="Q263" s="22" t="str">
        <f t="shared" si="9"/>
        <v/>
      </c>
      <c r="R263" s="21" t="str">
        <f t="shared" si="10"/>
        <v/>
      </c>
      <c r="S263" s="25" t="str">
        <f t="shared" si="11"/>
        <v/>
      </c>
      <c r="T263" s="25" t="str">
        <f t="shared" si="12"/>
        <v/>
      </c>
      <c r="U263" s="25" t="str">
        <f t="shared" si="13"/>
        <v/>
      </c>
      <c r="V263" s="92"/>
      <c r="W263" s="79"/>
      <c r="X263" s="79"/>
      <c r="Y263" s="80"/>
      <c r="Z263" s="26"/>
      <c r="AA263" s="26"/>
      <c r="AB263" s="26"/>
    </row>
    <row r="264" spans="1:28" ht="18" customHeight="1" x14ac:dyDescent="0.25">
      <c r="A264" s="27"/>
      <c r="B264" s="27"/>
      <c r="C264" s="28"/>
      <c r="D264" s="28"/>
      <c r="E264" s="28"/>
      <c r="F264" s="27"/>
      <c r="G264" s="147"/>
      <c r="H264" s="29" t="str">
        <f ca="1">IFERROR(__xludf.DUMMYFUNCTION("IF(F264="""","""",IFERROR(GOOGLEFINANCE(UPPER(F264),""price""),""""))"),"")</f>
        <v/>
      </c>
      <c r="I264" s="29"/>
      <c r="J264" s="29" t="str">
        <f t="shared" si="7"/>
        <v/>
      </c>
      <c r="K264" s="30"/>
      <c r="L264" s="29"/>
      <c r="M264" s="29"/>
      <c r="N264" s="31"/>
      <c r="O264" s="31"/>
      <c r="P264" s="32" t="str">
        <f t="shared" si="8"/>
        <v/>
      </c>
      <c r="Q264" s="30" t="str">
        <f t="shared" si="9"/>
        <v/>
      </c>
      <c r="R264" s="29" t="str">
        <f t="shared" si="10"/>
        <v/>
      </c>
      <c r="S264" s="33" t="str">
        <f t="shared" si="11"/>
        <v/>
      </c>
      <c r="T264" s="33" t="str">
        <f t="shared" si="12"/>
        <v/>
      </c>
      <c r="U264" s="33" t="str">
        <f t="shared" si="13"/>
        <v/>
      </c>
      <c r="V264" s="93"/>
      <c r="W264" s="79"/>
      <c r="X264" s="79"/>
      <c r="Y264" s="80"/>
      <c r="Z264" s="34"/>
      <c r="AA264" s="34"/>
      <c r="AB264" s="34"/>
    </row>
    <row r="265" spans="1:28" ht="18" customHeight="1" x14ac:dyDescent="0.25">
      <c r="A265" s="19"/>
      <c r="B265" s="19"/>
      <c r="C265" s="20"/>
      <c r="D265" s="20"/>
      <c r="E265" s="20"/>
      <c r="F265" s="19"/>
      <c r="G265" s="146"/>
      <c r="H265" s="21" t="str">
        <f ca="1">IFERROR(__xludf.DUMMYFUNCTION("IF(F265="""","""",IFERROR(GOOGLEFINANCE(UPPER(F265),""price""),""""))"),"")</f>
        <v/>
      </c>
      <c r="I265" s="21"/>
      <c r="J265" s="21" t="str">
        <f t="shared" si="7"/>
        <v/>
      </c>
      <c r="K265" s="22"/>
      <c r="L265" s="21"/>
      <c r="M265" s="21"/>
      <c r="N265" s="23"/>
      <c r="O265" s="23"/>
      <c r="P265" s="24" t="str">
        <f t="shared" si="8"/>
        <v/>
      </c>
      <c r="Q265" s="22" t="str">
        <f t="shared" si="9"/>
        <v/>
      </c>
      <c r="R265" s="21" t="str">
        <f t="shared" si="10"/>
        <v/>
      </c>
      <c r="S265" s="25" t="str">
        <f t="shared" si="11"/>
        <v/>
      </c>
      <c r="T265" s="25" t="str">
        <f t="shared" si="12"/>
        <v/>
      </c>
      <c r="U265" s="25" t="str">
        <f t="shared" si="13"/>
        <v/>
      </c>
      <c r="V265" s="92"/>
      <c r="W265" s="79"/>
      <c r="X265" s="79"/>
      <c r="Y265" s="80"/>
      <c r="Z265" s="26"/>
      <c r="AA265" s="26"/>
      <c r="AB265" s="26"/>
    </row>
    <row r="266" spans="1:28" ht="18" customHeight="1" x14ac:dyDescent="0.25">
      <c r="A266" s="27"/>
      <c r="B266" s="27"/>
      <c r="C266" s="28"/>
      <c r="D266" s="28"/>
      <c r="E266" s="28"/>
      <c r="F266" s="27"/>
      <c r="G266" s="147"/>
      <c r="H266" s="29" t="str">
        <f ca="1">IFERROR(__xludf.DUMMYFUNCTION("IF(F266="""","""",IFERROR(GOOGLEFINANCE(UPPER(F266),""price""),""""))"),"")</f>
        <v/>
      </c>
      <c r="I266" s="29"/>
      <c r="J266" s="29" t="str">
        <f t="shared" si="7"/>
        <v/>
      </c>
      <c r="K266" s="30"/>
      <c r="L266" s="29"/>
      <c r="M266" s="29"/>
      <c r="N266" s="31"/>
      <c r="O266" s="31"/>
      <c r="P266" s="32" t="str">
        <f t="shared" si="8"/>
        <v/>
      </c>
      <c r="Q266" s="30" t="str">
        <f t="shared" si="9"/>
        <v/>
      </c>
      <c r="R266" s="29" t="str">
        <f t="shared" si="10"/>
        <v/>
      </c>
      <c r="S266" s="33" t="str">
        <f t="shared" si="11"/>
        <v/>
      </c>
      <c r="T266" s="33" t="str">
        <f t="shared" si="12"/>
        <v/>
      </c>
      <c r="U266" s="33" t="str">
        <f t="shared" si="13"/>
        <v/>
      </c>
      <c r="V266" s="93"/>
      <c r="W266" s="79"/>
      <c r="X266" s="79"/>
      <c r="Y266" s="80"/>
      <c r="Z266" s="34"/>
      <c r="AA266" s="34"/>
      <c r="AB266" s="34"/>
    </row>
    <row r="267" spans="1:28" ht="18" customHeight="1" x14ac:dyDescent="0.25">
      <c r="A267" s="19"/>
      <c r="B267" s="19"/>
      <c r="C267" s="20"/>
      <c r="D267" s="20"/>
      <c r="E267" s="20"/>
      <c r="F267" s="19"/>
      <c r="G267" s="146"/>
      <c r="H267" s="21" t="str">
        <f ca="1">IFERROR(__xludf.DUMMYFUNCTION("IF(F267="""","""",IFERROR(GOOGLEFINANCE(UPPER(F267),""price""),""""))"),"")</f>
        <v/>
      </c>
      <c r="I267" s="21"/>
      <c r="J267" s="21" t="str">
        <f t="shared" si="7"/>
        <v/>
      </c>
      <c r="K267" s="22"/>
      <c r="L267" s="21"/>
      <c r="M267" s="21"/>
      <c r="N267" s="23"/>
      <c r="O267" s="23"/>
      <c r="P267" s="24" t="str">
        <f t="shared" si="8"/>
        <v/>
      </c>
      <c r="Q267" s="22" t="str">
        <f t="shared" si="9"/>
        <v/>
      </c>
      <c r="R267" s="21" t="str">
        <f t="shared" si="10"/>
        <v/>
      </c>
      <c r="S267" s="25" t="str">
        <f t="shared" si="11"/>
        <v/>
      </c>
      <c r="T267" s="25" t="str">
        <f t="shared" si="12"/>
        <v/>
      </c>
      <c r="U267" s="25" t="str">
        <f t="shared" si="13"/>
        <v/>
      </c>
      <c r="V267" s="92"/>
      <c r="W267" s="79"/>
      <c r="X267" s="79"/>
      <c r="Y267" s="80"/>
      <c r="Z267" s="26"/>
      <c r="AA267" s="26"/>
      <c r="AB267" s="26"/>
    </row>
    <row r="268" spans="1:28" ht="18" customHeight="1" x14ac:dyDescent="0.25">
      <c r="A268" s="27"/>
      <c r="B268" s="27"/>
      <c r="C268" s="28"/>
      <c r="D268" s="28"/>
      <c r="E268" s="28"/>
      <c r="F268" s="27"/>
      <c r="G268" s="147"/>
      <c r="H268" s="29" t="str">
        <f ca="1">IFERROR(__xludf.DUMMYFUNCTION("IF(F268="""","""",IFERROR(GOOGLEFINANCE(UPPER(F268),""price""),""""))"),"")</f>
        <v/>
      </c>
      <c r="I268" s="29"/>
      <c r="J268" s="29" t="str">
        <f t="shared" si="7"/>
        <v/>
      </c>
      <c r="K268" s="30"/>
      <c r="L268" s="29"/>
      <c r="M268" s="29"/>
      <c r="N268" s="31"/>
      <c r="O268" s="31"/>
      <c r="P268" s="32" t="str">
        <f t="shared" si="8"/>
        <v/>
      </c>
      <c r="Q268" s="30" t="str">
        <f t="shared" si="9"/>
        <v/>
      </c>
      <c r="R268" s="29" t="str">
        <f t="shared" si="10"/>
        <v/>
      </c>
      <c r="S268" s="33" t="str">
        <f t="shared" si="11"/>
        <v/>
      </c>
      <c r="T268" s="33" t="str">
        <f t="shared" si="12"/>
        <v/>
      </c>
      <c r="U268" s="33" t="str">
        <f t="shared" si="13"/>
        <v/>
      </c>
      <c r="V268" s="93"/>
      <c r="W268" s="79"/>
      <c r="X268" s="79"/>
      <c r="Y268" s="80"/>
      <c r="Z268" s="34"/>
      <c r="AA268" s="34"/>
      <c r="AB268" s="34"/>
    </row>
    <row r="269" spans="1:28" ht="18" customHeight="1" x14ac:dyDescent="0.25">
      <c r="A269" s="19"/>
      <c r="B269" s="19"/>
      <c r="C269" s="20"/>
      <c r="D269" s="20"/>
      <c r="E269" s="20"/>
      <c r="F269" s="19"/>
      <c r="G269" s="146"/>
      <c r="H269" s="21" t="str">
        <f ca="1">IFERROR(__xludf.DUMMYFUNCTION("IF(F269="""","""",IFERROR(GOOGLEFINANCE(UPPER(F269),""price""),""""))"),"")</f>
        <v/>
      </c>
      <c r="I269" s="21"/>
      <c r="J269" s="21" t="str">
        <f t="shared" si="7"/>
        <v/>
      </c>
      <c r="K269" s="22"/>
      <c r="L269" s="21"/>
      <c r="M269" s="21"/>
      <c r="N269" s="23"/>
      <c r="O269" s="23"/>
      <c r="P269" s="24" t="str">
        <f t="shared" si="8"/>
        <v/>
      </c>
      <c r="Q269" s="22" t="str">
        <f t="shared" si="9"/>
        <v/>
      </c>
      <c r="R269" s="21" t="str">
        <f t="shared" si="10"/>
        <v/>
      </c>
      <c r="S269" s="25" t="str">
        <f t="shared" si="11"/>
        <v/>
      </c>
      <c r="T269" s="25" t="str">
        <f t="shared" si="12"/>
        <v/>
      </c>
      <c r="U269" s="25" t="str">
        <f t="shared" si="13"/>
        <v/>
      </c>
      <c r="V269" s="92"/>
      <c r="W269" s="79"/>
      <c r="X269" s="79"/>
      <c r="Y269" s="80"/>
      <c r="Z269" s="26"/>
      <c r="AA269" s="26"/>
      <c r="AB269" s="26"/>
    </row>
    <row r="270" spans="1:28" ht="18" customHeight="1" x14ac:dyDescent="0.25">
      <c r="A270" s="27"/>
      <c r="B270" s="27"/>
      <c r="C270" s="28"/>
      <c r="D270" s="28"/>
      <c r="E270" s="28"/>
      <c r="F270" s="27"/>
      <c r="G270" s="147"/>
      <c r="H270" s="29" t="str">
        <f ca="1">IFERROR(__xludf.DUMMYFUNCTION("IF(F270="""","""",IFERROR(GOOGLEFINANCE(UPPER(F270),""price""),""""))"),"")</f>
        <v/>
      </c>
      <c r="I270" s="29"/>
      <c r="J270" s="29" t="str">
        <f t="shared" si="7"/>
        <v/>
      </c>
      <c r="K270" s="30"/>
      <c r="L270" s="29"/>
      <c r="M270" s="29"/>
      <c r="N270" s="31"/>
      <c r="O270" s="31"/>
      <c r="P270" s="32" t="str">
        <f t="shared" si="8"/>
        <v/>
      </c>
      <c r="Q270" s="30" t="str">
        <f t="shared" si="9"/>
        <v/>
      </c>
      <c r="R270" s="29" t="str">
        <f t="shared" si="10"/>
        <v/>
      </c>
      <c r="S270" s="33" t="str">
        <f t="shared" si="11"/>
        <v/>
      </c>
      <c r="T270" s="33" t="str">
        <f t="shared" si="12"/>
        <v/>
      </c>
      <c r="U270" s="33" t="str">
        <f t="shared" si="13"/>
        <v/>
      </c>
      <c r="V270" s="93"/>
      <c r="W270" s="79"/>
      <c r="X270" s="79"/>
      <c r="Y270" s="80"/>
      <c r="Z270" s="34"/>
      <c r="AA270" s="34"/>
      <c r="AB270" s="34"/>
    </row>
    <row r="271" spans="1:28" ht="18" customHeight="1" x14ac:dyDescent="0.25">
      <c r="A271" s="19"/>
      <c r="B271" s="19"/>
      <c r="C271" s="20"/>
      <c r="D271" s="20"/>
      <c r="E271" s="20"/>
      <c r="F271" s="19"/>
      <c r="G271" s="146"/>
      <c r="H271" s="21" t="str">
        <f ca="1">IFERROR(__xludf.DUMMYFUNCTION("IF(F271="""","""",IFERROR(GOOGLEFINANCE(UPPER(F271),""price""),""""))"),"")</f>
        <v/>
      </c>
      <c r="I271" s="21"/>
      <c r="J271" s="21" t="str">
        <f t="shared" si="7"/>
        <v/>
      </c>
      <c r="K271" s="22"/>
      <c r="L271" s="21"/>
      <c r="M271" s="21"/>
      <c r="N271" s="23"/>
      <c r="O271" s="23"/>
      <c r="P271" s="24" t="str">
        <f t="shared" si="8"/>
        <v/>
      </c>
      <c r="Q271" s="22" t="str">
        <f t="shared" si="9"/>
        <v/>
      </c>
      <c r="R271" s="21" t="str">
        <f t="shared" si="10"/>
        <v/>
      </c>
      <c r="S271" s="25" t="str">
        <f t="shared" si="11"/>
        <v/>
      </c>
      <c r="T271" s="25" t="str">
        <f t="shared" si="12"/>
        <v/>
      </c>
      <c r="U271" s="25" t="str">
        <f t="shared" si="13"/>
        <v/>
      </c>
      <c r="V271" s="92"/>
      <c r="W271" s="79"/>
      <c r="X271" s="79"/>
      <c r="Y271" s="80"/>
      <c r="Z271" s="26"/>
      <c r="AA271" s="26"/>
      <c r="AB271" s="26"/>
    </row>
    <row r="272" spans="1:28" ht="18" customHeight="1" x14ac:dyDescent="0.25">
      <c r="A272" s="27"/>
      <c r="B272" s="27"/>
      <c r="C272" s="28"/>
      <c r="D272" s="28"/>
      <c r="E272" s="28"/>
      <c r="F272" s="27"/>
      <c r="G272" s="147"/>
      <c r="H272" s="29" t="str">
        <f ca="1">IFERROR(__xludf.DUMMYFUNCTION("IF(F272="""","""",IFERROR(GOOGLEFINANCE(UPPER(F272),""price""),""""))"),"")</f>
        <v/>
      </c>
      <c r="I272" s="29"/>
      <c r="J272" s="29" t="str">
        <f t="shared" si="7"/>
        <v/>
      </c>
      <c r="K272" s="30"/>
      <c r="L272" s="29"/>
      <c r="M272" s="29"/>
      <c r="N272" s="31"/>
      <c r="O272" s="31"/>
      <c r="P272" s="32" t="str">
        <f t="shared" si="8"/>
        <v/>
      </c>
      <c r="Q272" s="30" t="str">
        <f t="shared" si="9"/>
        <v/>
      </c>
      <c r="R272" s="29" t="str">
        <f t="shared" si="10"/>
        <v/>
      </c>
      <c r="S272" s="33" t="str">
        <f t="shared" si="11"/>
        <v/>
      </c>
      <c r="T272" s="33" t="str">
        <f t="shared" si="12"/>
        <v/>
      </c>
      <c r="U272" s="33" t="str">
        <f t="shared" si="13"/>
        <v/>
      </c>
      <c r="V272" s="93"/>
      <c r="W272" s="79"/>
      <c r="X272" s="79"/>
      <c r="Y272" s="80"/>
      <c r="Z272" s="34"/>
      <c r="AA272" s="34"/>
      <c r="AB272" s="34"/>
    </row>
    <row r="273" spans="1:28" ht="18" customHeight="1" x14ac:dyDescent="0.25">
      <c r="A273" s="19"/>
      <c r="B273" s="19"/>
      <c r="C273" s="20"/>
      <c r="D273" s="20"/>
      <c r="E273" s="20"/>
      <c r="F273" s="19"/>
      <c r="G273" s="146"/>
      <c r="H273" s="21" t="str">
        <f ca="1">IFERROR(__xludf.DUMMYFUNCTION("IF(F273="""","""",IFERROR(GOOGLEFINANCE(UPPER(F273),""price""),""""))"),"")</f>
        <v/>
      </c>
      <c r="I273" s="21"/>
      <c r="J273" s="21" t="str">
        <f t="shared" si="7"/>
        <v/>
      </c>
      <c r="K273" s="22"/>
      <c r="L273" s="21"/>
      <c r="M273" s="21"/>
      <c r="N273" s="23"/>
      <c r="O273" s="23"/>
      <c r="P273" s="24" t="str">
        <f t="shared" si="8"/>
        <v/>
      </c>
      <c r="Q273" s="22" t="str">
        <f t="shared" si="9"/>
        <v/>
      </c>
      <c r="R273" s="21" t="str">
        <f t="shared" si="10"/>
        <v/>
      </c>
      <c r="S273" s="25" t="str">
        <f t="shared" si="11"/>
        <v/>
      </c>
      <c r="T273" s="25" t="str">
        <f t="shared" si="12"/>
        <v/>
      </c>
      <c r="U273" s="25" t="str">
        <f t="shared" si="13"/>
        <v/>
      </c>
      <c r="V273" s="92"/>
      <c r="W273" s="79"/>
      <c r="X273" s="79"/>
      <c r="Y273" s="80"/>
      <c r="Z273" s="26"/>
      <c r="AA273" s="26"/>
      <c r="AB273" s="26"/>
    </row>
    <row r="274" spans="1:28" ht="18" customHeight="1" x14ac:dyDescent="0.25">
      <c r="A274" s="27"/>
      <c r="B274" s="27"/>
      <c r="C274" s="28"/>
      <c r="D274" s="28"/>
      <c r="E274" s="28"/>
      <c r="F274" s="27"/>
      <c r="G274" s="147"/>
      <c r="H274" s="29" t="str">
        <f ca="1">IFERROR(__xludf.DUMMYFUNCTION("IF(F274="""","""",IFERROR(GOOGLEFINANCE(UPPER(F274),""price""),""""))"),"")</f>
        <v/>
      </c>
      <c r="I274" s="29"/>
      <c r="J274" s="29" t="str">
        <f t="shared" si="7"/>
        <v/>
      </c>
      <c r="K274" s="30"/>
      <c r="L274" s="29"/>
      <c r="M274" s="29"/>
      <c r="N274" s="31"/>
      <c r="O274" s="31"/>
      <c r="P274" s="32" t="str">
        <f t="shared" si="8"/>
        <v/>
      </c>
      <c r="Q274" s="30" t="str">
        <f t="shared" si="9"/>
        <v/>
      </c>
      <c r="R274" s="29" t="str">
        <f t="shared" si="10"/>
        <v/>
      </c>
      <c r="S274" s="33" t="str">
        <f t="shared" si="11"/>
        <v/>
      </c>
      <c r="T274" s="33" t="str">
        <f t="shared" si="12"/>
        <v/>
      </c>
      <c r="U274" s="33" t="str">
        <f t="shared" si="13"/>
        <v/>
      </c>
      <c r="V274" s="93"/>
      <c r="W274" s="79"/>
      <c r="X274" s="79"/>
      <c r="Y274" s="80"/>
      <c r="Z274" s="34"/>
      <c r="AA274" s="34"/>
      <c r="AB274" s="34"/>
    </row>
    <row r="275" spans="1:28" ht="18" customHeight="1" x14ac:dyDescent="0.25">
      <c r="A275" s="19"/>
      <c r="B275" s="19"/>
      <c r="C275" s="20"/>
      <c r="D275" s="20"/>
      <c r="E275" s="20"/>
      <c r="F275" s="19"/>
      <c r="G275" s="146"/>
      <c r="H275" s="21" t="str">
        <f ca="1">IFERROR(__xludf.DUMMYFUNCTION("IF(F275="""","""",IFERROR(GOOGLEFINANCE(UPPER(F275),""price""),""""))"),"")</f>
        <v/>
      </c>
      <c r="I275" s="21"/>
      <c r="J275" s="21" t="str">
        <f t="shared" si="7"/>
        <v/>
      </c>
      <c r="K275" s="22"/>
      <c r="L275" s="21"/>
      <c r="M275" s="21"/>
      <c r="N275" s="23"/>
      <c r="O275" s="23"/>
      <c r="P275" s="24" t="str">
        <f t="shared" si="8"/>
        <v/>
      </c>
      <c r="Q275" s="22" t="str">
        <f t="shared" si="9"/>
        <v/>
      </c>
      <c r="R275" s="21" t="str">
        <f t="shared" si="10"/>
        <v/>
      </c>
      <c r="S275" s="25" t="str">
        <f t="shared" si="11"/>
        <v/>
      </c>
      <c r="T275" s="25" t="str">
        <f t="shared" si="12"/>
        <v/>
      </c>
      <c r="U275" s="25" t="str">
        <f t="shared" si="13"/>
        <v/>
      </c>
      <c r="V275" s="92"/>
      <c r="W275" s="79"/>
      <c r="X275" s="79"/>
      <c r="Y275" s="80"/>
      <c r="Z275" s="26"/>
      <c r="AA275" s="26"/>
      <c r="AB275" s="26"/>
    </row>
    <row r="276" spans="1:28" ht="18" customHeight="1" x14ac:dyDescent="0.25">
      <c r="A276" s="27"/>
      <c r="B276" s="27"/>
      <c r="C276" s="28"/>
      <c r="D276" s="28"/>
      <c r="E276" s="28"/>
      <c r="F276" s="27"/>
      <c r="G276" s="147"/>
      <c r="H276" s="29" t="str">
        <f ca="1">IFERROR(__xludf.DUMMYFUNCTION("IF(F276="""","""",IFERROR(GOOGLEFINANCE(UPPER(F276),""price""),""""))"),"")</f>
        <v/>
      </c>
      <c r="I276" s="29"/>
      <c r="J276" s="29" t="str">
        <f t="shared" si="7"/>
        <v/>
      </c>
      <c r="K276" s="30"/>
      <c r="L276" s="29"/>
      <c r="M276" s="29"/>
      <c r="N276" s="31"/>
      <c r="O276" s="31"/>
      <c r="P276" s="32" t="str">
        <f t="shared" si="8"/>
        <v/>
      </c>
      <c r="Q276" s="30" t="str">
        <f t="shared" si="9"/>
        <v/>
      </c>
      <c r="R276" s="29" t="str">
        <f t="shared" si="10"/>
        <v/>
      </c>
      <c r="S276" s="33" t="str">
        <f t="shared" si="11"/>
        <v/>
      </c>
      <c r="T276" s="33" t="str">
        <f t="shared" si="12"/>
        <v/>
      </c>
      <c r="U276" s="33" t="str">
        <f t="shared" si="13"/>
        <v/>
      </c>
      <c r="V276" s="93"/>
      <c r="W276" s="79"/>
      <c r="X276" s="79"/>
      <c r="Y276" s="80"/>
      <c r="Z276" s="34"/>
      <c r="AA276" s="34"/>
      <c r="AB276" s="34"/>
    </row>
    <row r="277" spans="1:28" ht="18" customHeight="1" x14ac:dyDescent="0.25">
      <c r="A277" s="19"/>
      <c r="B277" s="19"/>
      <c r="C277" s="20"/>
      <c r="D277" s="20"/>
      <c r="E277" s="20"/>
      <c r="F277" s="19"/>
      <c r="G277" s="146"/>
      <c r="H277" s="21" t="str">
        <f ca="1">IFERROR(__xludf.DUMMYFUNCTION("IF(F277="""","""",IFERROR(GOOGLEFINANCE(UPPER(F277),""price""),""""))"),"")</f>
        <v/>
      </c>
      <c r="I277" s="21"/>
      <c r="J277" s="21" t="str">
        <f t="shared" si="7"/>
        <v/>
      </c>
      <c r="K277" s="22"/>
      <c r="L277" s="21"/>
      <c r="M277" s="21"/>
      <c r="N277" s="23"/>
      <c r="O277" s="23"/>
      <c r="P277" s="24" t="str">
        <f t="shared" si="8"/>
        <v/>
      </c>
      <c r="Q277" s="22" t="str">
        <f t="shared" si="9"/>
        <v/>
      </c>
      <c r="R277" s="21" t="str">
        <f t="shared" si="10"/>
        <v/>
      </c>
      <c r="S277" s="25" t="str">
        <f t="shared" si="11"/>
        <v/>
      </c>
      <c r="T277" s="25" t="str">
        <f t="shared" si="12"/>
        <v/>
      </c>
      <c r="U277" s="25" t="str">
        <f t="shared" si="13"/>
        <v/>
      </c>
      <c r="V277" s="92"/>
      <c r="W277" s="79"/>
      <c r="X277" s="79"/>
      <c r="Y277" s="80"/>
      <c r="Z277" s="26"/>
      <c r="AA277" s="26"/>
      <c r="AB277" s="26"/>
    </row>
    <row r="278" spans="1:28" ht="18" customHeight="1" x14ac:dyDescent="0.25">
      <c r="A278" s="27"/>
      <c r="B278" s="27"/>
      <c r="C278" s="28"/>
      <c r="D278" s="28"/>
      <c r="E278" s="28"/>
      <c r="F278" s="27"/>
      <c r="G278" s="147"/>
      <c r="H278" s="29" t="str">
        <f ca="1">IFERROR(__xludf.DUMMYFUNCTION("IF(F278="""","""",IFERROR(GOOGLEFINANCE(UPPER(F278),""price""),""""))"),"")</f>
        <v/>
      </c>
      <c r="I278" s="29"/>
      <c r="J278" s="29" t="str">
        <f t="shared" si="7"/>
        <v/>
      </c>
      <c r="K278" s="30"/>
      <c r="L278" s="29"/>
      <c r="M278" s="29"/>
      <c r="N278" s="31"/>
      <c r="O278" s="31"/>
      <c r="P278" s="32" t="str">
        <f t="shared" si="8"/>
        <v/>
      </c>
      <c r="Q278" s="30" t="str">
        <f t="shared" si="9"/>
        <v/>
      </c>
      <c r="R278" s="29" t="str">
        <f t="shared" si="10"/>
        <v/>
      </c>
      <c r="S278" s="33" t="str">
        <f t="shared" si="11"/>
        <v/>
      </c>
      <c r="T278" s="33" t="str">
        <f t="shared" si="12"/>
        <v/>
      </c>
      <c r="U278" s="33" t="str">
        <f t="shared" si="13"/>
        <v/>
      </c>
      <c r="V278" s="93"/>
      <c r="W278" s="79"/>
      <c r="X278" s="79"/>
      <c r="Y278" s="80"/>
      <c r="Z278" s="34"/>
      <c r="AA278" s="34"/>
      <c r="AB278" s="34"/>
    </row>
    <row r="279" spans="1:28" ht="18" customHeight="1" x14ac:dyDescent="0.25">
      <c r="A279" s="19"/>
      <c r="B279" s="19"/>
      <c r="C279" s="20"/>
      <c r="D279" s="20"/>
      <c r="E279" s="20"/>
      <c r="F279" s="19"/>
      <c r="G279" s="146"/>
      <c r="H279" s="21" t="str">
        <f ca="1">IFERROR(__xludf.DUMMYFUNCTION("IF(F279="""","""",IFERROR(GOOGLEFINANCE(UPPER(F279),""price""),""""))"),"")</f>
        <v/>
      </c>
      <c r="I279" s="21"/>
      <c r="J279" s="21" t="str">
        <f t="shared" si="7"/>
        <v/>
      </c>
      <c r="K279" s="22"/>
      <c r="L279" s="21"/>
      <c r="M279" s="21"/>
      <c r="N279" s="23"/>
      <c r="O279" s="23"/>
      <c r="P279" s="24" t="str">
        <f t="shared" si="8"/>
        <v/>
      </c>
      <c r="Q279" s="22" t="str">
        <f t="shared" si="9"/>
        <v/>
      </c>
      <c r="R279" s="21" t="str">
        <f t="shared" si="10"/>
        <v/>
      </c>
      <c r="S279" s="25" t="str">
        <f t="shared" si="11"/>
        <v/>
      </c>
      <c r="T279" s="25" t="str">
        <f t="shared" si="12"/>
        <v/>
      </c>
      <c r="U279" s="25" t="str">
        <f t="shared" si="13"/>
        <v/>
      </c>
      <c r="V279" s="92"/>
      <c r="W279" s="79"/>
      <c r="X279" s="79"/>
      <c r="Y279" s="80"/>
      <c r="Z279" s="26"/>
      <c r="AA279" s="26"/>
      <c r="AB279" s="26"/>
    </row>
    <row r="280" spans="1:28" ht="18" customHeight="1" x14ac:dyDescent="0.25">
      <c r="A280" s="27"/>
      <c r="B280" s="27"/>
      <c r="C280" s="28"/>
      <c r="D280" s="28"/>
      <c r="E280" s="28"/>
      <c r="F280" s="27"/>
      <c r="G280" s="147"/>
      <c r="H280" s="29" t="str">
        <f ca="1">IFERROR(__xludf.DUMMYFUNCTION("IF(F280="""","""",IFERROR(GOOGLEFINANCE(UPPER(F280),""price""),""""))"),"")</f>
        <v/>
      </c>
      <c r="I280" s="29"/>
      <c r="J280" s="29" t="str">
        <f t="shared" si="7"/>
        <v/>
      </c>
      <c r="K280" s="30"/>
      <c r="L280" s="29"/>
      <c r="M280" s="29"/>
      <c r="N280" s="31"/>
      <c r="O280" s="31"/>
      <c r="P280" s="32" t="str">
        <f t="shared" si="8"/>
        <v/>
      </c>
      <c r="Q280" s="30" t="str">
        <f t="shared" si="9"/>
        <v/>
      </c>
      <c r="R280" s="29" t="str">
        <f t="shared" si="10"/>
        <v/>
      </c>
      <c r="S280" s="33" t="str">
        <f t="shared" si="11"/>
        <v/>
      </c>
      <c r="T280" s="33" t="str">
        <f t="shared" si="12"/>
        <v/>
      </c>
      <c r="U280" s="33" t="str">
        <f t="shared" si="13"/>
        <v/>
      </c>
      <c r="V280" s="93"/>
      <c r="W280" s="79"/>
      <c r="X280" s="79"/>
      <c r="Y280" s="80"/>
      <c r="Z280" s="34"/>
      <c r="AA280" s="34"/>
      <c r="AB280" s="34"/>
    </row>
    <row r="281" spans="1:28" ht="18" customHeight="1" x14ac:dyDescent="0.25">
      <c r="A281" s="19"/>
      <c r="B281" s="19"/>
      <c r="C281" s="20"/>
      <c r="D281" s="20"/>
      <c r="E281" s="20"/>
      <c r="F281" s="19"/>
      <c r="G281" s="146"/>
      <c r="H281" s="21" t="str">
        <f ca="1">IFERROR(__xludf.DUMMYFUNCTION("IF(F281="""","""",IFERROR(GOOGLEFINANCE(UPPER(F281),""price""),""""))"),"")</f>
        <v/>
      </c>
      <c r="I281" s="21"/>
      <c r="J281" s="21" t="str">
        <f t="shared" si="7"/>
        <v/>
      </c>
      <c r="K281" s="22"/>
      <c r="L281" s="21"/>
      <c r="M281" s="21"/>
      <c r="N281" s="23"/>
      <c r="O281" s="23"/>
      <c r="P281" s="24" t="str">
        <f t="shared" si="8"/>
        <v/>
      </c>
      <c r="Q281" s="22" t="str">
        <f t="shared" si="9"/>
        <v/>
      </c>
      <c r="R281" s="21" t="str">
        <f t="shared" si="10"/>
        <v/>
      </c>
      <c r="S281" s="25" t="str">
        <f t="shared" si="11"/>
        <v/>
      </c>
      <c r="T281" s="25" t="str">
        <f t="shared" si="12"/>
        <v/>
      </c>
      <c r="U281" s="25" t="str">
        <f t="shared" si="13"/>
        <v/>
      </c>
      <c r="V281" s="92"/>
      <c r="W281" s="79"/>
      <c r="X281" s="79"/>
      <c r="Y281" s="80"/>
      <c r="Z281" s="26"/>
      <c r="AA281" s="26"/>
      <c r="AB281" s="26"/>
    </row>
    <row r="282" spans="1:28" ht="18" customHeight="1" x14ac:dyDescent="0.25">
      <c r="A282" s="27"/>
      <c r="B282" s="27"/>
      <c r="C282" s="28"/>
      <c r="D282" s="28"/>
      <c r="E282" s="28"/>
      <c r="F282" s="27"/>
      <c r="G282" s="147"/>
      <c r="H282" s="29" t="str">
        <f ca="1">IFERROR(__xludf.DUMMYFUNCTION("IF(F282="""","""",IFERROR(GOOGLEFINANCE(UPPER(F282),""price""),""""))"),"")</f>
        <v/>
      </c>
      <c r="I282" s="29"/>
      <c r="J282" s="29" t="str">
        <f t="shared" si="7"/>
        <v/>
      </c>
      <c r="K282" s="30"/>
      <c r="L282" s="29"/>
      <c r="M282" s="29"/>
      <c r="N282" s="31"/>
      <c r="O282" s="31"/>
      <c r="P282" s="32" t="str">
        <f t="shared" si="8"/>
        <v/>
      </c>
      <c r="Q282" s="30" t="str">
        <f t="shared" si="9"/>
        <v/>
      </c>
      <c r="R282" s="29" t="str">
        <f t="shared" si="10"/>
        <v/>
      </c>
      <c r="S282" s="33" t="str">
        <f t="shared" si="11"/>
        <v/>
      </c>
      <c r="T282" s="33" t="str">
        <f t="shared" si="12"/>
        <v/>
      </c>
      <c r="U282" s="33" t="str">
        <f t="shared" si="13"/>
        <v/>
      </c>
      <c r="V282" s="93"/>
      <c r="W282" s="79"/>
      <c r="X282" s="79"/>
      <c r="Y282" s="80"/>
      <c r="Z282" s="34"/>
      <c r="AA282" s="34"/>
      <c r="AB282" s="34"/>
    </row>
    <row r="283" spans="1:28" ht="18" customHeight="1" x14ac:dyDescent="0.25">
      <c r="A283" s="19"/>
      <c r="B283" s="19"/>
      <c r="C283" s="20"/>
      <c r="D283" s="20"/>
      <c r="E283" s="20"/>
      <c r="F283" s="19"/>
      <c r="G283" s="146"/>
      <c r="H283" s="21" t="str">
        <f ca="1">IFERROR(__xludf.DUMMYFUNCTION("IF(F283="""","""",IFERROR(GOOGLEFINANCE(UPPER(F283),""price""),""""))"),"")</f>
        <v/>
      </c>
      <c r="I283" s="21"/>
      <c r="J283" s="21" t="str">
        <f t="shared" si="7"/>
        <v/>
      </c>
      <c r="K283" s="22"/>
      <c r="L283" s="21"/>
      <c r="M283" s="21"/>
      <c r="N283" s="23"/>
      <c r="O283" s="23"/>
      <c r="P283" s="24" t="str">
        <f t="shared" si="8"/>
        <v/>
      </c>
      <c r="Q283" s="22" t="str">
        <f t="shared" si="9"/>
        <v/>
      </c>
      <c r="R283" s="21" t="str">
        <f t="shared" si="10"/>
        <v/>
      </c>
      <c r="S283" s="25" t="str">
        <f t="shared" si="11"/>
        <v/>
      </c>
      <c r="T283" s="25" t="str">
        <f t="shared" si="12"/>
        <v/>
      </c>
      <c r="U283" s="25" t="str">
        <f t="shared" si="13"/>
        <v/>
      </c>
      <c r="V283" s="92"/>
      <c r="W283" s="79"/>
      <c r="X283" s="79"/>
      <c r="Y283" s="80"/>
      <c r="Z283" s="26"/>
      <c r="AA283" s="26"/>
      <c r="AB283" s="26"/>
    </row>
    <row r="284" spans="1:28" ht="18" customHeight="1" x14ac:dyDescent="0.25">
      <c r="A284" s="27"/>
      <c r="B284" s="27"/>
      <c r="C284" s="28"/>
      <c r="D284" s="28"/>
      <c r="E284" s="28"/>
      <c r="F284" s="27"/>
      <c r="G284" s="147"/>
      <c r="H284" s="29" t="str">
        <f ca="1">IFERROR(__xludf.DUMMYFUNCTION("IF(F284="""","""",IFERROR(GOOGLEFINANCE(UPPER(F284),""price""),""""))"),"")</f>
        <v/>
      </c>
      <c r="I284" s="29"/>
      <c r="J284" s="29" t="str">
        <f t="shared" si="7"/>
        <v/>
      </c>
      <c r="K284" s="30"/>
      <c r="L284" s="29"/>
      <c r="M284" s="29"/>
      <c r="N284" s="31"/>
      <c r="O284" s="31"/>
      <c r="P284" s="32" t="str">
        <f t="shared" si="8"/>
        <v/>
      </c>
      <c r="Q284" s="30" t="str">
        <f t="shared" si="9"/>
        <v/>
      </c>
      <c r="R284" s="29" t="str">
        <f t="shared" si="10"/>
        <v/>
      </c>
      <c r="S284" s="33" t="str">
        <f t="shared" si="11"/>
        <v/>
      </c>
      <c r="T284" s="33" t="str">
        <f t="shared" si="12"/>
        <v/>
      </c>
      <c r="U284" s="33" t="str">
        <f t="shared" si="13"/>
        <v/>
      </c>
      <c r="V284" s="93"/>
      <c r="W284" s="79"/>
      <c r="X284" s="79"/>
      <c r="Y284" s="80"/>
      <c r="Z284" s="34"/>
      <c r="AA284" s="34"/>
      <c r="AB284" s="34"/>
    </row>
    <row r="285" spans="1:28" ht="18" customHeight="1" x14ac:dyDescent="0.25">
      <c r="A285" s="19"/>
      <c r="B285" s="19"/>
      <c r="C285" s="20"/>
      <c r="D285" s="20"/>
      <c r="E285" s="20"/>
      <c r="F285" s="19"/>
      <c r="G285" s="146"/>
      <c r="H285" s="21" t="str">
        <f ca="1">IFERROR(__xludf.DUMMYFUNCTION("IF(F285="""","""",IFERROR(GOOGLEFINANCE(UPPER(F285),""price""),""""))"),"")</f>
        <v/>
      </c>
      <c r="I285" s="21"/>
      <c r="J285" s="21" t="str">
        <f t="shared" si="7"/>
        <v/>
      </c>
      <c r="K285" s="22"/>
      <c r="L285" s="21"/>
      <c r="M285" s="21"/>
      <c r="N285" s="23"/>
      <c r="O285" s="23"/>
      <c r="P285" s="24" t="str">
        <f t="shared" si="8"/>
        <v/>
      </c>
      <c r="Q285" s="22" t="str">
        <f t="shared" si="9"/>
        <v/>
      </c>
      <c r="R285" s="21" t="str">
        <f t="shared" si="10"/>
        <v/>
      </c>
      <c r="S285" s="25" t="str">
        <f t="shared" si="11"/>
        <v/>
      </c>
      <c r="T285" s="25" t="str">
        <f t="shared" si="12"/>
        <v/>
      </c>
      <c r="U285" s="25" t="str">
        <f t="shared" si="13"/>
        <v/>
      </c>
      <c r="V285" s="92"/>
      <c r="W285" s="79"/>
      <c r="X285" s="79"/>
      <c r="Y285" s="80"/>
      <c r="Z285" s="26"/>
      <c r="AA285" s="26"/>
      <c r="AB285" s="26"/>
    </row>
    <row r="286" spans="1:28" ht="18" customHeight="1" x14ac:dyDescent="0.25">
      <c r="A286" s="27"/>
      <c r="B286" s="27"/>
      <c r="C286" s="28"/>
      <c r="D286" s="28"/>
      <c r="E286" s="28"/>
      <c r="F286" s="27"/>
      <c r="G286" s="147"/>
      <c r="H286" s="29" t="str">
        <f ca="1">IFERROR(__xludf.DUMMYFUNCTION("IF(F286="""","""",IFERROR(GOOGLEFINANCE(UPPER(F286),""price""),""""))"),"")</f>
        <v/>
      </c>
      <c r="I286" s="29"/>
      <c r="J286" s="29" t="str">
        <f t="shared" si="7"/>
        <v/>
      </c>
      <c r="K286" s="30"/>
      <c r="L286" s="29"/>
      <c r="M286" s="29"/>
      <c r="N286" s="31"/>
      <c r="O286" s="31"/>
      <c r="P286" s="32" t="str">
        <f t="shared" si="8"/>
        <v/>
      </c>
      <c r="Q286" s="30" t="str">
        <f t="shared" si="9"/>
        <v/>
      </c>
      <c r="R286" s="29" t="str">
        <f t="shared" si="10"/>
        <v/>
      </c>
      <c r="S286" s="33" t="str">
        <f t="shared" si="11"/>
        <v/>
      </c>
      <c r="T286" s="33" t="str">
        <f t="shared" si="12"/>
        <v/>
      </c>
      <c r="U286" s="33" t="str">
        <f t="shared" si="13"/>
        <v/>
      </c>
      <c r="V286" s="93"/>
      <c r="W286" s="79"/>
      <c r="X286" s="79"/>
      <c r="Y286" s="80"/>
      <c r="Z286" s="34"/>
      <c r="AA286" s="34"/>
      <c r="AB286" s="34"/>
    </row>
    <row r="287" spans="1:28" ht="18" customHeight="1" x14ac:dyDescent="0.25">
      <c r="A287" s="19"/>
      <c r="B287" s="19"/>
      <c r="C287" s="20"/>
      <c r="D287" s="20"/>
      <c r="E287" s="20"/>
      <c r="F287" s="19"/>
      <c r="G287" s="146"/>
      <c r="H287" s="21" t="str">
        <f ca="1">IFERROR(__xludf.DUMMYFUNCTION("IF(F287="""","""",IFERROR(GOOGLEFINANCE(UPPER(F287),""price""),""""))"),"")</f>
        <v/>
      </c>
      <c r="I287" s="21"/>
      <c r="J287" s="21" t="str">
        <f t="shared" si="7"/>
        <v/>
      </c>
      <c r="K287" s="22"/>
      <c r="L287" s="21"/>
      <c r="M287" s="21"/>
      <c r="N287" s="23"/>
      <c r="O287" s="23"/>
      <c r="P287" s="24" t="str">
        <f t="shared" si="8"/>
        <v/>
      </c>
      <c r="Q287" s="22" t="str">
        <f t="shared" si="9"/>
        <v/>
      </c>
      <c r="R287" s="21" t="str">
        <f t="shared" si="10"/>
        <v/>
      </c>
      <c r="S287" s="25" t="str">
        <f t="shared" si="11"/>
        <v/>
      </c>
      <c r="T287" s="25" t="str">
        <f t="shared" si="12"/>
        <v/>
      </c>
      <c r="U287" s="25" t="str">
        <f t="shared" si="13"/>
        <v/>
      </c>
      <c r="V287" s="92"/>
      <c r="W287" s="79"/>
      <c r="X287" s="79"/>
      <c r="Y287" s="80"/>
      <c r="Z287" s="26"/>
      <c r="AA287" s="26"/>
      <c r="AB287" s="26"/>
    </row>
    <row r="288" spans="1:28" ht="18" customHeight="1" x14ac:dyDescent="0.25">
      <c r="A288" s="27"/>
      <c r="B288" s="27"/>
      <c r="C288" s="28"/>
      <c r="D288" s="28"/>
      <c r="E288" s="28"/>
      <c r="F288" s="27"/>
      <c r="G288" s="147"/>
      <c r="H288" s="29" t="str">
        <f ca="1">IFERROR(__xludf.DUMMYFUNCTION("IF(F288="""","""",IFERROR(GOOGLEFINANCE(UPPER(F288),""price""),""""))"),"")</f>
        <v/>
      </c>
      <c r="I288" s="29"/>
      <c r="J288" s="29" t="str">
        <f t="shared" si="7"/>
        <v/>
      </c>
      <c r="K288" s="30"/>
      <c r="L288" s="29"/>
      <c r="M288" s="29"/>
      <c r="N288" s="31"/>
      <c r="O288" s="31"/>
      <c r="P288" s="32" t="str">
        <f t="shared" si="8"/>
        <v/>
      </c>
      <c r="Q288" s="30" t="str">
        <f t="shared" si="9"/>
        <v/>
      </c>
      <c r="R288" s="29" t="str">
        <f t="shared" si="10"/>
        <v/>
      </c>
      <c r="S288" s="33" t="str">
        <f t="shared" si="11"/>
        <v/>
      </c>
      <c r="T288" s="33" t="str">
        <f t="shared" si="12"/>
        <v/>
      </c>
      <c r="U288" s="33" t="str">
        <f t="shared" si="13"/>
        <v/>
      </c>
      <c r="V288" s="93"/>
      <c r="W288" s="79"/>
      <c r="X288" s="79"/>
      <c r="Y288" s="80"/>
      <c r="Z288" s="34"/>
      <c r="AA288" s="34"/>
      <c r="AB288" s="34"/>
    </row>
    <row r="289" spans="1:28" ht="18" customHeight="1" x14ac:dyDescent="0.25">
      <c r="A289" s="19"/>
      <c r="B289" s="19"/>
      <c r="C289" s="20"/>
      <c r="D289" s="20"/>
      <c r="E289" s="20"/>
      <c r="F289" s="19"/>
      <c r="G289" s="146"/>
      <c r="H289" s="21" t="str">
        <f ca="1">IFERROR(__xludf.DUMMYFUNCTION("IF(F289="""","""",IFERROR(GOOGLEFINANCE(UPPER(F289),""price""),""""))"),"")</f>
        <v/>
      </c>
      <c r="I289" s="21"/>
      <c r="J289" s="21" t="str">
        <f t="shared" si="7"/>
        <v/>
      </c>
      <c r="K289" s="22"/>
      <c r="L289" s="21"/>
      <c r="M289" s="21"/>
      <c r="N289" s="23"/>
      <c r="O289" s="23"/>
      <c r="P289" s="24" t="str">
        <f t="shared" si="8"/>
        <v/>
      </c>
      <c r="Q289" s="22" t="str">
        <f t="shared" si="9"/>
        <v/>
      </c>
      <c r="R289" s="21" t="str">
        <f t="shared" si="10"/>
        <v/>
      </c>
      <c r="S289" s="25" t="str">
        <f t="shared" si="11"/>
        <v/>
      </c>
      <c r="T289" s="25" t="str">
        <f t="shared" si="12"/>
        <v/>
      </c>
      <c r="U289" s="25" t="str">
        <f t="shared" si="13"/>
        <v/>
      </c>
      <c r="V289" s="92"/>
      <c r="W289" s="79"/>
      <c r="X289" s="79"/>
      <c r="Y289" s="80"/>
      <c r="Z289" s="26"/>
      <c r="AA289" s="26"/>
      <c r="AB289" s="26"/>
    </row>
    <row r="290" spans="1:28" ht="18" customHeight="1" x14ac:dyDescent="0.25">
      <c r="A290" s="27"/>
      <c r="B290" s="27"/>
      <c r="C290" s="28"/>
      <c r="D290" s="28"/>
      <c r="E290" s="28"/>
      <c r="F290" s="27"/>
      <c r="G290" s="147"/>
      <c r="H290" s="29" t="str">
        <f ca="1">IFERROR(__xludf.DUMMYFUNCTION("IF(F290="""","""",IFERROR(GOOGLEFINANCE(UPPER(F290),""price""),""""))"),"")</f>
        <v/>
      </c>
      <c r="I290" s="29"/>
      <c r="J290" s="29" t="str">
        <f t="shared" si="7"/>
        <v/>
      </c>
      <c r="K290" s="30"/>
      <c r="L290" s="29"/>
      <c r="M290" s="29"/>
      <c r="N290" s="31"/>
      <c r="O290" s="31"/>
      <c r="P290" s="32" t="str">
        <f t="shared" si="8"/>
        <v/>
      </c>
      <c r="Q290" s="30" t="str">
        <f t="shared" si="9"/>
        <v/>
      </c>
      <c r="R290" s="29" t="str">
        <f t="shared" si="10"/>
        <v/>
      </c>
      <c r="S290" s="33" t="str">
        <f t="shared" si="11"/>
        <v/>
      </c>
      <c r="T290" s="33" t="str">
        <f t="shared" si="12"/>
        <v/>
      </c>
      <c r="U290" s="33" t="str">
        <f t="shared" si="13"/>
        <v/>
      </c>
      <c r="V290" s="93"/>
      <c r="W290" s="79"/>
      <c r="X290" s="79"/>
      <c r="Y290" s="80"/>
      <c r="Z290" s="34"/>
      <c r="AA290" s="34"/>
      <c r="AB290" s="34"/>
    </row>
    <row r="291" spans="1:28" ht="18" customHeight="1" x14ac:dyDescent="0.25">
      <c r="A291" s="19"/>
      <c r="B291" s="19"/>
      <c r="C291" s="20"/>
      <c r="D291" s="20"/>
      <c r="E291" s="20"/>
      <c r="F291" s="19"/>
      <c r="G291" s="146"/>
      <c r="H291" s="21" t="str">
        <f ca="1">IFERROR(__xludf.DUMMYFUNCTION("IF(F291="""","""",IFERROR(GOOGLEFINANCE(UPPER(F291),""price""),""""))"),"")</f>
        <v/>
      </c>
      <c r="I291" s="21"/>
      <c r="J291" s="21" t="str">
        <f t="shared" si="7"/>
        <v/>
      </c>
      <c r="K291" s="22"/>
      <c r="L291" s="21"/>
      <c r="M291" s="21"/>
      <c r="N291" s="23"/>
      <c r="O291" s="23"/>
      <c r="P291" s="24" t="str">
        <f t="shared" si="8"/>
        <v/>
      </c>
      <c r="Q291" s="22" t="str">
        <f t="shared" si="9"/>
        <v/>
      </c>
      <c r="R291" s="21" t="str">
        <f t="shared" si="10"/>
        <v/>
      </c>
      <c r="S291" s="25" t="str">
        <f t="shared" si="11"/>
        <v/>
      </c>
      <c r="T291" s="25" t="str">
        <f t="shared" si="12"/>
        <v/>
      </c>
      <c r="U291" s="25" t="str">
        <f t="shared" si="13"/>
        <v/>
      </c>
      <c r="V291" s="92"/>
      <c r="W291" s="79"/>
      <c r="X291" s="79"/>
      <c r="Y291" s="80"/>
      <c r="Z291" s="26"/>
      <c r="AA291" s="26"/>
      <c r="AB291" s="26"/>
    </row>
    <row r="292" spans="1:28" ht="18" customHeight="1" x14ac:dyDescent="0.25">
      <c r="A292" s="27"/>
      <c r="B292" s="27"/>
      <c r="C292" s="28"/>
      <c r="D292" s="28"/>
      <c r="E292" s="28"/>
      <c r="F292" s="27"/>
      <c r="G292" s="147"/>
      <c r="H292" s="29" t="str">
        <f ca="1">IFERROR(__xludf.DUMMYFUNCTION("IF(F292="""","""",IFERROR(GOOGLEFINANCE(UPPER(F292),""price""),""""))"),"")</f>
        <v/>
      </c>
      <c r="I292" s="29"/>
      <c r="J292" s="29" t="str">
        <f t="shared" si="7"/>
        <v/>
      </c>
      <c r="K292" s="30"/>
      <c r="L292" s="29"/>
      <c r="M292" s="29"/>
      <c r="N292" s="31"/>
      <c r="O292" s="31"/>
      <c r="P292" s="32" t="str">
        <f t="shared" si="8"/>
        <v/>
      </c>
      <c r="Q292" s="30" t="str">
        <f t="shared" si="9"/>
        <v/>
      </c>
      <c r="R292" s="29" t="str">
        <f t="shared" si="10"/>
        <v/>
      </c>
      <c r="S292" s="33" t="str">
        <f t="shared" si="11"/>
        <v/>
      </c>
      <c r="T292" s="33" t="str">
        <f t="shared" si="12"/>
        <v/>
      </c>
      <c r="U292" s="33" t="str">
        <f t="shared" si="13"/>
        <v/>
      </c>
      <c r="V292" s="93"/>
      <c r="W292" s="79"/>
      <c r="X292" s="79"/>
      <c r="Y292" s="80"/>
      <c r="Z292" s="34"/>
      <c r="AA292" s="34"/>
      <c r="AB292" s="34"/>
    </row>
    <row r="293" spans="1:28" ht="18" customHeight="1" x14ac:dyDescent="0.25">
      <c r="A293" s="19"/>
      <c r="B293" s="19"/>
      <c r="C293" s="20"/>
      <c r="D293" s="20"/>
      <c r="E293" s="20"/>
      <c r="F293" s="19"/>
      <c r="G293" s="146"/>
      <c r="H293" s="21" t="str">
        <f ca="1">IFERROR(__xludf.DUMMYFUNCTION("IF(F293="""","""",IFERROR(GOOGLEFINANCE(UPPER(F293),""price""),""""))"),"")</f>
        <v/>
      </c>
      <c r="I293" s="21"/>
      <c r="J293" s="21" t="str">
        <f t="shared" si="7"/>
        <v/>
      </c>
      <c r="K293" s="22"/>
      <c r="L293" s="21"/>
      <c r="M293" s="21"/>
      <c r="N293" s="23"/>
      <c r="O293" s="23"/>
      <c r="P293" s="24" t="str">
        <f t="shared" si="8"/>
        <v/>
      </c>
      <c r="Q293" s="22" t="str">
        <f t="shared" si="9"/>
        <v/>
      </c>
      <c r="R293" s="21" t="str">
        <f t="shared" si="10"/>
        <v/>
      </c>
      <c r="S293" s="25" t="str">
        <f t="shared" si="11"/>
        <v/>
      </c>
      <c r="T293" s="25" t="str">
        <f t="shared" si="12"/>
        <v/>
      </c>
      <c r="U293" s="25" t="str">
        <f t="shared" si="13"/>
        <v/>
      </c>
      <c r="V293" s="92"/>
      <c r="W293" s="79"/>
      <c r="X293" s="79"/>
      <c r="Y293" s="80"/>
      <c r="Z293" s="26"/>
      <c r="AA293" s="26"/>
      <c r="AB293" s="26"/>
    </row>
    <row r="294" spans="1:28" ht="18" customHeight="1" x14ac:dyDescent="0.25">
      <c r="A294" s="27"/>
      <c r="B294" s="27"/>
      <c r="C294" s="28"/>
      <c r="D294" s="28"/>
      <c r="E294" s="28"/>
      <c r="F294" s="27"/>
      <c r="G294" s="147"/>
      <c r="H294" s="29" t="str">
        <f ca="1">IFERROR(__xludf.DUMMYFUNCTION("IF(F294="""","""",IFERROR(GOOGLEFINANCE(UPPER(F294),""price""),""""))"),"")</f>
        <v/>
      </c>
      <c r="I294" s="29"/>
      <c r="J294" s="29" t="str">
        <f t="shared" si="7"/>
        <v/>
      </c>
      <c r="K294" s="30"/>
      <c r="L294" s="29"/>
      <c r="M294" s="29"/>
      <c r="N294" s="31"/>
      <c r="O294" s="31"/>
      <c r="P294" s="32" t="str">
        <f t="shared" si="8"/>
        <v/>
      </c>
      <c r="Q294" s="30" t="str">
        <f t="shared" si="9"/>
        <v/>
      </c>
      <c r="R294" s="29" t="str">
        <f t="shared" si="10"/>
        <v/>
      </c>
      <c r="S294" s="33" t="str">
        <f t="shared" si="11"/>
        <v/>
      </c>
      <c r="T294" s="33" t="str">
        <f t="shared" si="12"/>
        <v/>
      </c>
      <c r="U294" s="33" t="str">
        <f t="shared" si="13"/>
        <v/>
      </c>
      <c r="V294" s="93"/>
      <c r="W294" s="79"/>
      <c r="X294" s="79"/>
      <c r="Y294" s="80"/>
      <c r="Z294" s="34"/>
      <c r="AA294" s="34"/>
      <c r="AB294" s="34"/>
    </row>
    <row r="295" spans="1:28" ht="18" customHeight="1" x14ac:dyDescent="0.25">
      <c r="A295" s="19"/>
      <c r="B295" s="19"/>
      <c r="C295" s="20"/>
      <c r="D295" s="20"/>
      <c r="E295" s="20"/>
      <c r="F295" s="19"/>
      <c r="G295" s="146"/>
      <c r="H295" s="21" t="str">
        <f ca="1">IFERROR(__xludf.DUMMYFUNCTION("IF(F295="""","""",IFERROR(GOOGLEFINANCE(UPPER(F295),""price""),""""))"),"")</f>
        <v/>
      </c>
      <c r="I295" s="21"/>
      <c r="J295" s="21" t="str">
        <f t="shared" si="7"/>
        <v/>
      </c>
      <c r="K295" s="22"/>
      <c r="L295" s="21"/>
      <c r="M295" s="21"/>
      <c r="N295" s="23"/>
      <c r="O295" s="23"/>
      <c r="P295" s="24" t="str">
        <f t="shared" si="8"/>
        <v/>
      </c>
      <c r="Q295" s="22" t="str">
        <f t="shared" si="9"/>
        <v/>
      </c>
      <c r="R295" s="21" t="str">
        <f t="shared" si="10"/>
        <v/>
      </c>
      <c r="S295" s="25" t="str">
        <f t="shared" si="11"/>
        <v/>
      </c>
      <c r="T295" s="25" t="str">
        <f t="shared" si="12"/>
        <v/>
      </c>
      <c r="U295" s="25" t="str">
        <f t="shared" si="13"/>
        <v/>
      </c>
      <c r="V295" s="92"/>
      <c r="W295" s="79"/>
      <c r="X295" s="79"/>
      <c r="Y295" s="80"/>
      <c r="Z295" s="26"/>
      <c r="AA295" s="26"/>
      <c r="AB295" s="26"/>
    </row>
    <row r="296" spans="1:28" ht="18" customHeight="1" x14ac:dyDescent="0.25">
      <c r="A296" s="27"/>
      <c r="B296" s="27"/>
      <c r="C296" s="28"/>
      <c r="D296" s="28"/>
      <c r="E296" s="28"/>
      <c r="F296" s="27"/>
      <c r="G296" s="147"/>
      <c r="H296" s="29" t="str">
        <f ca="1">IFERROR(__xludf.DUMMYFUNCTION("IF(F296="""","""",IFERROR(GOOGLEFINANCE(UPPER(F296),""price""),""""))"),"")</f>
        <v/>
      </c>
      <c r="I296" s="29"/>
      <c r="J296" s="29" t="str">
        <f t="shared" si="7"/>
        <v/>
      </c>
      <c r="K296" s="30"/>
      <c r="L296" s="29"/>
      <c r="M296" s="29"/>
      <c r="N296" s="31"/>
      <c r="O296" s="31"/>
      <c r="P296" s="32" t="str">
        <f t="shared" si="8"/>
        <v/>
      </c>
      <c r="Q296" s="30" t="str">
        <f t="shared" si="9"/>
        <v/>
      </c>
      <c r="R296" s="29" t="str">
        <f t="shared" si="10"/>
        <v/>
      </c>
      <c r="S296" s="33" t="str">
        <f t="shared" si="11"/>
        <v/>
      </c>
      <c r="T296" s="33" t="str">
        <f t="shared" si="12"/>
        <v/>
      </c>
      <c r="U296" s="33" t="str">
        <f t="shared" si="13"/>
        <v/>
      </c>
      <c r="V296" s="93"/>
      <c r="W296" s="79"/>
      <c r="X296" s="79"/>
      <c r="Y296" s="80"/>
      <c r="Z296" s="34"/>
      <c r="AA296" s="34"/>
      <c r="AB296" s="34"/>
    </row>
    <row r="297" spans="1:28" ht="18" customHeight="1" x14ac:dyDescent="0.25">
      <c r="A297" s="19"/>
      <c r="B297" s="19"/>
      <c r="C297" s="20"/>
      <c r="D297" s="20"/>
      <c r="E297" s="20"/>
      <c r="F297" s="19"/>
      <c r="G297" s="146"/>
      <c r="H297" s="21" t="str">
        <f ca="1">IFERROR(__xludf.DUMMYFUNCTION("IF(F297="""","""",IFERROR(GOOGLEFINANCE(UPPER(F297),""price""),""""))"),"")</f>
        <v/>
      </c>
      <c r="I297" s="21"/>
      <c r="J297" s="21" t="str">
        <f t="shared" si="7"/>
        <v/>
      </c>
      <c r="K297" s="22"/>
      <c r="L297" s="21"/>
      <c r="M297" s="21"/>
      <c r="N297" s="23"/>
      <c r="O297" s="23"/>
      <c r="P297" s="24" t="str">
        <f t="shared" si="8"/>
        <v/>
      </c>
      <c r="Q297" s="22" t="str">
        <f t="shared" si="9"/>
        <v/>
      </c>
      <c r="R297" s="21" t="str">
        <f t="shared" si="10"/>
        <v/>
      </c>
      <c r="S297" s="25" t="str">
        <f t="shared" si="11"/>
        <v/>
      </c>
      <c r="T297" s="25" t="str">
        <f t="shared" si="12"/>
        <v/>
      </c>
      <c r="U297" s="25" t="str">
        <f t="shared" si="13"/>
        <v/>
      </c>
      <c r="V297" s="92"/>
      <c r="W297" s="79"/>
      <c r="X297" s="79"/>
      <c r="Y297" s="80"/>
      <c r="Z297" s="26"/>
      <c r="AA297" s="26"/>
      <c r="AB297" s="26"/>
    </row>
    <row r="298" spans="1:28" ht="18" customHeight="1" x14ac:dyDescent="0.25">
      <c r="A298" s="27"/>
      <c r="B298" s="27"/>
      <c r="C298" s="28"/>
      <c r="D298" s="28"/>
      <c r="E298" s="28"/>
      <c r="F298" s="27"/>
      <c r="G298" s="147"/>
      <c r="H298" s="29" t="str">
        <f ca="1">IFERROR(__xludf.DUMMYFUNCTION("IF(F298="""","""",IFERROR(GOOGLEFINANCE(UPPER(F298),""price""),""""))"),"")</f>
        <v/>
      </c>
      <c r="I298" s="29"/>
      <c r="J298" s="29" t="str">
        <f t="shared" si="7"/>
        <v/>
      </c>
      <c r="K298" s="30"/>
      <c r="L298" s="29"/>
      <c r="M298" s="29"/>
      <c r="N298" s="31"/>
      <c r="O298" s="31"/>
      <c r="P298" s="32" t="str">
        <f t="shared" si="8"/>
        <v/>
      </c>
      <c r="Q298" s="30" t="str">
        <f t="shared" si="9"/>
        <v/>
      </c>
      <c r="R298" s="29" t="str">
        <f t="shared" si="10"/>
        <v/>
      </c>
      <c r="S298" s="33" t="str">
        <f t="shared" si="11"/>
        <v/>
      </c>
      <c r="T298" s="33" t="str">
        <f t="shared" si="12"/>
        <v/>
      </c>
      <c r="U298" s="33" t="str">
        <f t="shared" si="13"/>
        <v/>
      </c>
      <c r="V298" s="93"/>
      <c r="W298" s="79"/>
      <c r="X298" s="79"/>
      <c r="Y298" s="80"/>
      <c r="Z298" s="34"/>
      <c r="AA298" s="34"/>
      <c r="AB298" s="34"/>
    </row>
    <row r="299" spans="1:28" ht="18" customHeight="1" x14ac:dyDescent="0.25">
      <c r="A299" s="19"/>
      <c r="B299" s="19"/>
      <c r="C299" s="20"/>
      <c r="D299" s="20"/>
      <c r="E299" s="20"/>
      <c r="F299" s="19"/>
      <c r="G299" s="146"/>
      <c r="H299" s="21" t="str">
        <f ca="1">IFERROR(__xludf.DUMMYFUNCTION("IF(F299="""","""",IFERROR(GOOGLEFINANCE(UPPER(F299),""price""),""""))"),"")</f>
        <v/>
      </c>
      <c r="I299" s="21"/>
      <c r="J299" s="21" t="str">
        <f t="shared" si="7"/>
        <v/>
      </c>
      <c r="K299" s="22"/>
      <c r="L299" s="21"/>
      <c r="M299" s="21"/>
      <c r="N299" s="23"/>
      <c r="O299" s="23"/>
      <c r="P299" s="24" t="str">
        <f t="shared" si="8"/>
        <v/>
      </c>
      <c r="Q299" s="22" t="str">
        <f t="shared" si="9"/>
        <v/>
      </c>
      <c r="R299" s="21" t="str">
        <f t="shared" si="10"/>
        <v/>
      </c>
      <c r="S299" s="25" t="str">
        <f t="shared" si="11"/>
        <v/>
      </c>
      <c r="T299" s="25" t="str">
        <f t="shared" si="12"/>
        <v/>
      </c>
      <c r="U299" s="25" t="str">
        <f t="shared" si="13"/>
        <v/>
      </c>
      <c r="V299" s="92"/>
      <c r="W299" s="79"/>
      <c r="X299" s="79"/>
      <c r="Y299" s="80"/>
      <c r="Z299" s="26"/>
      <c r="AA299" s="26"/>
      <c r="AB299" s="26"/>
    </row>
    <row r="300" spans="1:28" ht="18" customHeight="1" x14ac:dyDescent="0.25">
      <c r="A300" s="27"/>
      <c r="B300" s="27"/>
      <c r="C300" s="28"/>
      <c r="D300" s="28"/>
      <c r="E300" s="28"/>
      <c r="F300" s="27"/>
      <c r="G300" s="147"/>
      <c r="H300" s="29" t="str">
        <f ca="1">IFERROR(__xludf.DUMMYFUNCTION("IF(F300="""","""",IFERROR(GOOGLEFINANCE(UPPER(F300),""price""),""""))"),"")</f>
        <v/>
      </c>
      <c r="I300" s="29"/>
      <c r="J300" s="29" t="str">
        <f t="shared" si="7"/>
        <v/>
      </c>
      <c r="K300" s="30"/>
      <c r="L300" s="29"/>
      <c r="M300" s="29"/>
      <c r="N300" s="31"/>
      <c r="O300" s="31"/>
      <c r="P300" s="32" t="str">
        <f t="shared" si="8"/>
        <v/>
      </c>
      <c r="Q300" s="30" t="str">
        <f t="shared" si="9"/>
        <v/>
      </c>
      <c r="R300" s="29" t="str">
        <f t="shared" si="10"/>
        <v/>
      </c>
      <c r="S300" s="33" t="str">
        <f t="shared" si="11"/>
        <v/>
      </c>
      <c r="T300" s="33" t="str">
        <f t="shared" si="12"/>
        <v/>
      </c>
      <c r="U300" s="33" t="str">
        <f t="shared" si="13"/>
        <v/>
      </c>
      <c r="V300" s="93"/>
      <c r="W300" s="79"/>
      <c r="X300" s="79"/>
      <c r="Y300" s="80"/>
      <c r="Z300" s="34"/>
      <c r="AA300" s="34"/>
      <c r="AB300" s="34"/>
    </row>
    <row r="301" spans="1:28" ht="18" customHeight="1" x14ac:dyDescent="0.25">
      <c r="A301" s="19"/>
      <c r="B301" s="19"/>
      <c r="C301" s="20"/>
      <c r="D301" s="20"/>
      <c r="E301" s="20"/>
      <c r="F301" s="19"/>
      <c r="G301" s="146"/>
      <c r="H301" s="21" t="str">
        <f ca="1">IFERROR(__xludf.DUMMYFUNCTION("IF(F301="""","""",IFERROR(GOOGLEFINANCE(UPPER(F301),""price""),""""))"),"")</f>
        <v/>
      </c>
      <c r="I301" s="21"/>
      <c r="J301" s="21" t="str">
        <f t="shared" si="7"/>
        <v/>
      </c>
      <c r="K301" s="22"/>
      <c r="L301" s="21"/>
      <c r="M301" s="21"/>
      <c r="N301" s="23"/>
      <c r="O301" s="23"/>
      <c r="P301" s="24" t="str">
        <f t="shared" si="8"/>
        <v/>
      </c>
      <c r="Q301" s="22" t="str">
        <f t="shared" si="9"/>
        <v/>
      </c>
      <c r="R301" s="21" t="str">
        <f t="shared" si="10"/>
        <v/>
      </c>
      <c r="S301" s="25" t="str">
        <f t="shared" si="11"/>
        <v/>
      </c>
      <c r="T301" s="25" t="str">
        <f t="shared" si="12"/>
        <v/>
      </c>
      <c r="U301" s="25" t="str">
        <f t="shared" si="13"/>
        <v/>
      </c>
      <c r="V301" s="92"/>
      <c r="W301" s="79"/>
      <c r="X301" s="79"/>
      <c r="Y301" s="80"/>
      <c r="Z301" s="26"/>
      <c r="AA301" s="26"/>
      <c r="AB301" s="26"/>
    </row>
    <row r="302" spans="1:28" ht="18" customHeight="1" x14ac:dyDescent="0.25">
      <c r="A302" s="27"/>
      <c r="B302" s="27"/>
      <c r="C302" s="28"/>
      <c r="D302" s="28"/>
      <c r="E302" s="28"/>
      <c r="F302" s="27"/>
      <c r="G302" s="147"/>
      <c r="H302" s="29" t="str">
        <f ca="1">IFERROR(__xludf.DUMMYFUNCTION("IF(F302="""","""",IFERROR(GOOGLEFINANCE(UPPER(F302),""price""),""""))"),"")</f>
        <v/>
      </c>
      <c r="I302" s="29"/>
      <c r="J302" s="29" t="str">
        <f t="shared" si="7"/>
        <v/>
      </c>
      <c r="K302" s="30"/>
      <c r="L302" s="29"/>
      <c r="M302" s="29"/>
      <c r="N302" s="31"/>
      <c r="O302" s="31"/>
      <c r="P302" s="32" t="str">
        <f t="shared" si="8"/>
        <v/>
      </c>
      <c r="Q302" s="30" t="str">
        <f t="shared" si="9"/>
        <v/>
      </c>
      <c r="R302" s="29" t="str">
        <f t="shared" si="10"/>
        <v/>
      </c>
      <c r="S302" s="33" t="str">
        <f t="shared" si="11"/>
        <v/>
      </c>
      <c r="T302" s="33" t="str">
        <f t="shared" si="12"/>
        <v/>
      </c>
      <c r="U302" s="33" t="str">
        <f t="shared" si="13"/>
        <v/>
      </c>
      <c r="V302" s="93"/>
      <c r="W302" s="79"/>
      <c r="X302" s="79"/>
      <c r="Y302" s="80"/>
      <c r="Z302" s="34"/>
      <c r="AA302" s="34"/>
      <c r="AB302" s="34"/>
    </row>
    <row r="303" spans="1:28" ht="18" customHeight="1" x14ac:dyDescent="0.25">
      <c r="A303" s="19"/>
      <c r="B303" s="19"/>
      <c r="C303" s="20"/>
      <c r="D303" s="20"/>
      <c r="E303" s="20"/>
      <c r="F303" s="19"/>
      <c r="G303" s="146"/>
      <c r="H303" s="21" t="str">
        <f ca="1">IFERROR(__xludf.DUMMYFUNCTION("IF(F303="""","""",IFERROR(GOOGLEFINANCE(UPPER(F303),""price""),""""))"),"")</f>
        <v/>
      </c>
      <c r="I303" s="21"/>
      <c r="J303" s="21" t="str">
        <f t="shared" si="7"/>
        <v/>
      </c>
      <c r="K303" s="22"/>
      <c r="L303" s="21"/>
      <c r="M303" s="21"/>
      <c r="N303" s="23"/>
      <c r="O303" s="23"/>
      <c r="P303" s="24" t="str">
        <f t="shared" si="8"/>
        <v/>
      </c>
      <c r="Q303" s="22" t="str">
        <f t="shared" si="9"/>
        <v/>
      </c>
      <c r="R303" s="21" t="str">
        <f t="shared" si="10"/>
        <v/>
      </c>
      <c r="S303" s="25" t="str">
        <f t="shared" si="11"/>
        <v/>
      </c>
      <c r="T303" s="25" t="str">
        <f t="shared" si="12"/>
        <v/>
      </c>
      <c r="U303" s="25" t="str">
        <f t="shared" si="13"/>
        <v/>
      </c>
      <c r="V303" s="92"/>
      <c r="W303" s="79"/>
      <c r="X303" s="79"/>
      <c r="Y303" s="80"/>
      <c r="Z303" s="26"/>
      <c r="AA303" s="26"/>
      <c r="AB303" s="26"/>
    </row>
    <row r="304" spans="1:28" ht="18" customHeight="1" x14ac:dyDescent="0.25">
      <c r="A304" s="27"/>
      <c r="B304" s="27"/>
      <c r="C304" s="28"/>
      <c r="D304" s="28"/>
      <c r="E304" s="28"/>
      <c r="F304" s="27"/>
      <c r="G304" s="147"/>
      <c r="H304" s="29" t="str">
        <f ca="1">IFERROR(__xludf.DUMMYFUNCTION("IF(F304="""","""",IFERROR(GOOGLEFINANCE(UPPER(F304),""price""),""""))"),"")</f>
        <v/>
      </c>
      <c r="I304" s="29"/>
      <c r="J304" s="29" t="str">
        <f t="shared" si="7"/>
        <v/>
      </c>
      <c r="K304" s="30"/>
      <c r="L304" s="29"/>
      <c r="M304" s="29"/>
      <c r="N304" s="31"/>
      <c r="O304" s="31"/>
      <c r="P304" s="32" t="str">
        <f t="shared" si="8"/>
        <v/>
      </c>
      <c r="Q304" s="30" t="str">
        <f t="shared" si="9"/>
        <v/>
      </c>
      <c r="R304" s="29" t="str">
        <f t="shared" si="10"/>
        <v/>
      </c>
      <c r="S304" s="33" t="str">
        <f t="shared" si="11"/>
        <v/>
      </c>
      <c r="T304" s="33" t="str">
        <f t="shared" si="12"/>
        <v/>
      </c>
      <c r="U304" s="33" t="str">
        <f t="shared" si="13"/>
        <v/>
      </c>
      <c r="V304" s="93"/>
      <c r="W304" s="79"/>
      <c r="X304" s="79"/>
      <c r="Y304" s="80"/>
      <c r="Z304" s="34"/>
      <c r="AA304" s="34"/>
      <c r="AB304" s="34"/>
    </row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317">
    <mergeCell ref="A1:U1"/>
    <mergeCell ref="A2:D2"/>
    <mergeCell ref="E2:I2"/>
    <mergeCell ref="J2:M2"/>
    <mergeCell ref="N2:O2"/>
    <mergeCell ref="P2:R2"/>
    <mergeCell ref="S2:U2"/>
    <mergeCell ref="A3:B3"/>
    <mergeCell ref="D3:E3"/>
    <mergeCell ref="H3:J3"/>
    <mergeCell ref="K3:L3"/>
    <mergeCell ref="M3:N3"/>
    <mergeCell ref="O3:P3"/>
    <mergeCell ref="Q3:R3"/>
    <mergeCell ref="S3:U3"/>
    <mergeCell ref="V3:W3"/>
    <mergeCell ref="V4:Y4"/>
    <mergeCell ref="V5:Y5"/>
    <mergeCell ref="V6:Y6"/>
    <mergeCell ref="V7:Y7"/>
    <mergeCell ref="V8:Y8"/>
    <mergeCell ref="V9:Y9"/>
    <mergeCell ref="V10:Y10"/>
    <mergeCell ref="V11:Y11"/>
    <mergeCell ref="V12:Y12"/>
    <mergeCell ref="V13:Y13"/>
    <mergeCell ref="V14:Y14"/>
    <mergeCell ref="V15:Y15"/>
    <mergeCell ref="V16:Y16"/>
    <mergeCell ref="V17:Y17"/>
    <mergeCell ref="V18:Y18"/>
    <mergeCell ref="V19:Y19"/>
    <mergeCell ref="V20:Y20"/>
    <mergeCell ref="V21:Y21"/>
    <mergeCell ref="V22:Y22"/>
    <mergeCell ref="V23:Y23"/>
    <mergeCell ref="V24:Y24"/>
    <mergeCell ref="V25:Y25"/>
    <mergeCell ref="V26:Y26"/>
    <mergeCell ref="V27:Y27"/>
    <mergeCell ref="V28:Y28"/>
    <mergeCell ref="V29:Y29"/>
    <mergeCell ref="V30:Y30"/>
    <mergeCell ref="V31:Y31"/>
    <mergeCell ref="V32:Y32"/>
    <mergeCell ref="V33:Y33"/>
    <mergeCell ref="V34:Y34"/>
    <mergeCell ref="V35:Y35"/>
    <mergeCell ref="V36:Y36"/>
    <mergeCell ref="V37:Y37"/>
    <mergeCell ref="V38:Y38"/>
    <mergeCell ref="V39:Y39"/>
    <mergeCell ref="V40:Y40"/>
    <mergeCell ref="V41:Y41"/>
    <mergeCell ref="V42:Y42"/>
    <mergeCell ref="V43:Y43"/>
    <mergeCell ref="V44:Y44"/>
    <mergeCell ref="V45:Y45"/>
    <mergeCell ref="V46:Y46"/>
    <mergeCell ref="V47:Y47"/>
    <mergeCell ref="V48:Y48"/>
    <mergeCell ref="V49:Y49"/>
    <mergeCell ref="V50:Y50"/>
    <mergeCell ref="V51:Y51"/>
    <mergeCell ref="V52:Y52"/>
    <mergeCell ref="V53:Y53"/>
    <mergeCell ref="V54:Y54"/>
    <mergeCell ref="V55:Y55"/>
    <mergeCell ref="V56:Y56"/>
    <mergeCell ref="V57:Y57"/>
    <mergeCell ref="V58:Y58"/>
    <mergeCell ref="V59:Y59"/>
    <mergeCell ref="V60:Y60"/>
    <mergeCell ref="V61:Y61"/>
    <mergeCell ref="V62:Y62"/>
    <mergeCell ref="V63:Y63"/>
    <mergeCell ref="V64:Y64"/>
    <mergeCell ref="V65:Y65"/>
    <mergeCell ref="V66:Y66"/>
    <mergeCell ref="V67:Y67"/>
    <mergeCell ref="V68:Y68"/>
    <mergeCell ref="V69:Y69"/>
    <mergeCell ref="V70:Y70"/>
    <mergeCell ref="V71:Y71"/>
    <mergeCell ref="V72:Y72"/>
    <mergeCell ref="V73:Y73"/>
    <mergeCell ref="V74:Y74"/>
    <mergeCell ref="V75:Y75"/>
    <mergeCell ref="V76:Y76"/>
    <mergeCell ref="V77:Y77"/>
    <mergeCell ref="V78:Y78"/>
    <mergeCell ref="V79:Y79"/>
    <mergeCell ref="V80:Y80"/>
    <mergeCell ref="V81:Y81"/>
    <mergeCell ref="V82:Y82"/>
    <mergeCell ref="V83:Y83"/>
    <mergeCell ref="V84:Y84"/>
    <mergeCell ref="V85:Y85"/>
    <mergeCell ref="V86:Y86"/>
    <mergeCell ref="V87:Y87"/>
    <mergeCell ref="V88:Y88"/>
    <mergeCell ref="V89:Y89"/>
    <mergeCell ref="V90:Y90"/>
    <mergeCell ref="V91:Y91"/>
    <mergeCell ref="V92:Y92"/>
    <mergeCell ref="V93:Y93"/>
    <mergeCell ref="V94:Y94"/>
    <mergeCell ref="V95:Y95"/>
    <mergeCell ref="V96:Y96"/>
    <mergeCell ref="V97:Y97"/>
    <mergeCell ref="V98:Y98"/>
    <mergeCell ref="V99:Y99"/>
    <mergeCell ref="V100:Y100"/>
    <mergeCell ref="V101:Y101"/>
    <mergeCell ref="V102:Y102"/>
    <mergeCell ref="V103:Y103"/>
    <mergeCell ref="V104:Y104"/>
    <mergeCell ref="V105:Y105"/>
    <mergeCell ref="V106:Y106"/>
    <mergeCell ref="V107:Y107"/>
    <mergeCell ref="V108:Y108"/>
    <mergeCell ref="V109:Y109"/>
    <mergeCell ref="V110:Y110"/>
    <mergeCell ref="V111:Y111"/>
    <mergeCell ref="V112:Y112"/>
    <mergeCell ref="V113:Y113"/>
    <mergeCell ref="V114:Y114"/>
    <mergeCell ref="V115:Y115"/>
    <mergeCell ref="V116:Y116"/>
    <mergeCell ref="V117:Y117"/>
    <mergeCell ref="V118:Y118"/>
    <mergeCell ref="V119:Y119"/>
    <mergeCell ref="V120:Y120"/>
    <mergeCell ref="V121:Y121"/>
    <mergeCell ref="V122:Y122"/>
    <mergeCell ref="V123:Y123"/>
    <mergeCell ref="V124:Y124"/>
    <mergeCell ref="V125:Y125"/>
    <mergeCell ref="V126:Y126"/>
    <mergeCell ref="V127:Y127"/>
    <mergeCell ref="V128:Y128"/>
    <mergeCell ref="V129:Y129"/>
    <mergeCell ref="V130:Y130"/>
    <mergeCell ref="V131:Y131"/>
    <mergeCell ref="V132:Y132"/>
    <mergeCell ref="V133:Y133"/>
    <mergeCell ref="V134:Y134"/>
    <mergeCell ref="V135:Y135"/>
    <mergeCell ref="V136:Y136"/>
    <mergeCell ref="V137:Y137"/>
    <mergeCell ref="V138:Y138"/>
    <mergeCell ref="V139:Y139"/>
    <mergeCell ref="V140:Y140"/>
    <mergeCell ref="V141:Y141"/>
    <mergeCell ref="V142:Y142"/>
    <mergeCell ref="V143:Y143"/>
    <mergeCell ref="V144:Y144"/>
    <mergeCell ref="V145:Y145"/>
    <mergeCell ref="V146:Y146"/>
    <mergeCell ref="V147:Y147"/>
    <mergeCell ref="V148:Y148"/>
    <mergeCell ref="V149:Y149"/>
    <mergeCell ref="V150:Y150"/>
    <mergeCell ref="V151:Y151"/>
    <mergeCell ref="V152:Y152"/>
    <mergeCell ref="V153:Y153"/>
    <mergeCell ref="V154:Y154"/>
    <mergeCell ref="V155:Y155"/>
    <mergeCell ref="V156:Y156"/>
    <mergeCell ref="V157:Y157"/>
    <mergeCell ref="V158:Y158"/>
    <mergeCell ref="V159:Y159"/>
    <mergeCell ref="V160:Y160"/>
    <mergeCell ref="V161:Y161"/>
    <mergeCell ref="V162:Y162"/>
    <mergeCell ref="V163:Y163"/>
    <mergeCell ref="V164:Y164"/>
    <mergeCell ref="V165:Y165"/>
    <mergeCell ref="V166:Y166"/>
    <mergeCell ref="V167:Y167"/>
    <mergeCell ref="V168:Y168"/>
    <mergeCell ref="V169:Y169"/>
    <mergeCell ref="V170:Y170"/>
    <mergeCell ref="V171:Y171"/>
    <mergeCell ref="V172:Y172"/>
    <mergeCell ref="V173:Y173"/>
    <mergeCell ref="V174:Y174"/>
    <mergeCell ref="V175:Y175"/>
    <mergeCell ref="V176:Y176"/>
    <mergeCell ref="V177:Y177"/>
    <mergeCell ref="V178:Y178"/>
    <mergeCell ref="V179:Y179"/>
    <mergeCell ref="V180:Y180"/>
    <mergeCell ref="V181:Y181"/>
    <mergeCell ref="V182:Y182"/>
    <mergeCell ref="V183:Y183"/>
    <mergeCell ref="V184:Y184"/>
    <mergeCell ref="V185:Y185"/>
    <mergeCell ref="V186:Y186"/>
    <mergeCell ref="V187:Y187"/>
    <mergeCell ref="V188:Y188"/>
    <mergeCell ref="V189:Y189"/>
    <mergeCell ref="V190:Y190"/>
    <mergeCell ref="V191:Y191"/>
    <mergeCell ref="V192:Y192"/>
    <mergeCell ref="V193:Y193"/>
    <mergeCell ref="V194:Y194"/>
    <mergeCell ref="V195:Y195"/>
    <mergeCell ref="V196:Y196"/>
    <mergeCell ref="V197:Y197"/>
    <mergeCell ref="V198:Y198"/>
    <mergeCell ref="V199:Y199"/>
    <mergeCell ref="V200:Y200"/>
    <mergeCell ref="V201:Y201"/>
    <mergeCell ref="V202:Y202"/>
    <mergeCell ref="V203:Y203"/>
    <mergeCell ref="V204:Y204"/>
    <mergeCell ref="V205:Y205"/>
    <mergeCell ref="V206:Y206"/>
    <mergeCell ref="V207:Y207"/>
    <mergeCell ref="V208:Y208"/>
    <mergeCell ref="V209:Y209"/>
    <mergeCell ref="V210:Y210"/>
    <mergeCell ref="V211:Y211"/>
    <mergeCell ref="V212:Y212"/>
    <mergeCell ref="V213:Y213"/>
    <mergeCell ref="V214:Y214"/>
    <mergeCell ref="V215:Y215"/>
    <mergeCell ref="V216:Y216"/>
    <mergeCell ref="V217:Y217"/>
    <mergeCell ref="V218:Y218"/>
    <mergeCell ref="V219:Y219"/>
    <mergeCell ref="V220:Y220"/>
    <mergeCell ref="V221:Y221"/>
    <mergeCell ref="V222:Y222"/>
    <mergeCell ref="V223:Y223"/>
    <mergeCell ref="V224:Y224"/>
    <mergeCell ref="V225:Y225"/>
    <mergeCell ref="V226:Y226"/>
    <mergeCell ref="V227:Y227"/>
    <mergeCell ref="V228:Y228"/>
    <mergeCell ref="V229:Y229"/>
    <mergeCell ref="V230:Y230"/>
    <mergeCell ref="V231:Y231"/>
    <mergeCell ref="V232:Y232"/>
    <mergeCell ref="V282:Y282"/>
    <mergeCell ref="V283:Y283"/>
    <mergeCell ref="V284:Y284"/>
    <mergeCell ref="V285:Y285"/>
    <mergeCell ref="V233:Y233"/>
    <mergeCell ref="V234:Y234"/>
    <mergeCell ref="V235:Y235"/>
    <mergeCell ref="V236:Y236"/>
    <mergeCell ref="V237:Y237"/>
    <mergeCell ref="V238:Y238"/>
    <mergeCell ref="V239:Y239"/>
    <mergeCell ref="V240:Y240"/>
    <mergeCell ref="V241:Y241"/>
    <mergeCell ref="V242:Y242"/>
    <mergeCell ref="V243:Y243"/>
    <mergeCell ref="V244:Y244"/>
    <mergeCell ref="V245:Y245"/>
    <mergeCell ref="V246:Y246"/>
    <mergeCell ref="V247:Y247"/>
    <mergeCell ref="V286:Y286"/>
    <mergeCell ref="V287:Y287"/>
    <mergeCell ref="V288:Y288"/>
    <mergeCell ref="V289:Y289"/>
    <mergeCell ref="V290:Y290"/>
    <mergeCell ref="V291:Y291"/>
    <mergeCell ref="V292:Y292"/>
    <mergeCell ref="V293:Y293"/>
    <mergeCell ref="V294:Y294"/>
    <mergeCell ref="V295:Y295"/>
    <mergeCell ref="V303:Y303"/>
    <mergeCell ref="V304:Y304"/>
    <mergeCell ref="V296:Y296"/>
    <mergeCell ref="V297:Y297"/>
    <mergeCell ref="V298:Y298"/>
    <mergeCell ref="V299:Y299"/>
    <mergeCell ref="V300:Y300"/>
    <mergeCell ref="V301:Y301"/>
    <mergeCell ref="V302:Y302"/>
    <mergeCell ref="V248:Y248"/>
    <mergeCell ref="V249:Y249"/>
    <mergeCell ref="V250:Y250"/>
    <mergeCell ref="V251:Y251"/>
    <mergeCell ref="V252:Y252"/>
    <mergeCell ref="V253:Y253"/>
    <mergeCell ref="V254:Y254"/>
    <mergeCell ref="V255:Y255"/>
    <mergeCell ref="V256:Y256"/>
    <mergeCell ref="V257:Y257"/>
    <mergeCell ref="V258:Y258"/>
    <mergeCell ref="V259:Y259"/>
    <mergeCell ref="V260:Y260"/>
    <mergeCell ref="V261:Y261"/>
    <mergeCell ref="V262:Y262"/>
    <mergeCell ref="V263:Y263"/>
    <mergeCell ref="V264:Y264"/>
    <mergeCell ref="V265:Y265"/>
    <mergeCell ref="V275:Y275"/>
    <mergeCell ref="V276:Y276"/>
    <mergeCell ref="V277:Y277"/>
    <mergeCell ref="V278:Y278"/>
    <mergeCell ref="V279:Y279"/>
    <mergeCell ref="V280:Y280"/>
    <mergeCell ref="V281:Y281"/>
    <mergeCell ref="V266:Y266"/>
    <mergeCell ref="V267:Y267"/>
    <mergeCell ref="V268:Y268"/>
    <mergeCell ref="V269:Y269"/>
    <mergeCell ref="V270:Y270"/>
    <mergeCell ref="V271:Y271"/>
    <mergeCell ref="V272:Y272"/>
    <mergeCell ref="V273:Y273"/>
    <mergeCell ref="V274:Y274"/>
  </mergeCells>
  <conditionalFormatting sqref="A5:A304">
    <cfRule type="expression" dxfId="76" priority="1">
      <formula>$A5="Sell"</formula>
    </cfRule>
    <cfRule type="expression" dxfId="75" priority="2">
      <formula>$A5="Buy"</formula>
    </cfRule>
    <cfRule type="expression" dxfId="74" priority="3">
      <formula>$A5="Sell"</formula>
    </cfRule>
    <cfRule type="expression" dxfId="73" priority="4">
      <formula>$A5="Buy"</formula>
    </cfRule>
    <cfRule type="expression" dxfId="72" priority="5">
      <formula>$A5="Assigned"</formula>
    </cfRule>
  </conditionalFormatting>
  <conditionalFormatting sqref="J5:J304">
    <cfRule type="expression" dxfId="71" priority="6">
      <formula>AND($J5&lt;&gt;"",$J5&gt;0)</formula>
    </cfRule>
    <cfRule type="expression" dxfId="70" priority="7">
      <formula>AND($J5&lt;&gt;"",$J5&lt;0)</formula>
    </cfRule>
  </conditionalFormatting>
  <conditionalFormatting sqref="P5:P304">
    <cfRule type="expression" dxfId="69" priority="8">
      <formula>AND($P5&lt;&gt;"",$P5&gt;0)</formula>
    </cfRule>
    <cfRule type="expression" dxfId="68" priority="9">
      <formula>AND($P5&lt;&gt;"",$P5&lt;0)</formula>
    </cfRule>
  </conditionalFormatting>
  <conditionalFormatting sqref="R5:R304">
    <cfRule type="expression" dxfId="67" priority="10">
      <formula>AND($R5&lt;&gt;"",$R5&gt;0)</formula>
    </cfRule>
    <cfRule type="expression" dxfId="66" priority="11">
      <formula>AND($R5&lt;&gt;"",$R5&lt;0)</formula>
    </cfRule>
  </conditionalFormatting>
  <conditionalFormatting sqref="S5:S304">
    <cfRule type="expression" dxfId="65" priority="12">
      <formula>AND($S5&lt;&gt;"",$S5&gt;0)</formula>
    </cfRule>
    <cfRule type="expression" dxfId="64" priority="13">
      <formula>AND($S5&lt;&gt;"",$S5&lt;0)</formula>
    </cfRule>
  </conditionalFormatting>
  <conditionalFormatting sqref="T5:T304">
    <cfRule type="expression" dxfId="63" priority="14">
      <formula>AND($T5&lt;&gt;"",$T5&gt;0)</formula>
    </cfRule>
    <cfRule type="expression" dxfId="62" priority="15">
      <formula>AND($T5&lt;&gt;"",$T5&lt;0)</formula>
    </cfRule>
  </conditionalFormatting>
  <conditionalFormatting sqref="U5:U304">
    <cfRule type="expression" dxfId="61" priority="16">
      <formula>AND($U5&lt;&gt;"",$U5&gt;0)</formula>
    </cfRule>
    <cfRule type="expression" dxfId="60" priority="17">
      <formula>AND($U5&lt;&gt;"",$U5&lt;0)</formula>
    </cfRule>
  </conditionalFormatting>
  <dataValidations count="2">
    <dataValidation type="list" allowBlank="1" sqref="B5:B304" xr:uid="{00000000-0002-0000-0100-000000000000}">
      <formula1>"Covered Call,Cash Secured Put,Poor Man CC,Wheel"</formula1>
    </dataValidation>
    <dataValidation type="list" allowBlank="1" sqref="A5:A304" xr:uid="{00000000-0002-0000-0100-000001000000}">
      <formula1>"Sell,Buy,Assigned"</formula1>
    </dataValidation>
  </dataValidations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75A"/>
  </sheetPr>
  <dimension ref="A1:AB1001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12" customWidth="1"/>
    <col min="2" max="2" width="18" customWidth="1"/>
    <col min="3" max="5" width="11" customWidth="1"/>
    <col min="6" max="6" width="9" customWidth="1"/>
    <col min="7" max="8" width="11" customWidth="1"/>
    <col min="9" max="10" width="10" customWidth="1"/>
    <col min="11" max="11" width="7" customWidth="1"/>
    <col min="12" max="12" width="11" customWidth="1"/>
    <col min="13" max="13" width="10" customWidth="1"/>
    <col min="14" max="16" width="13" customWidth="1"/>
    <col min="17" max="17" width="8" customWidth="1"/>
    <col min="18" max="18" width="12" customWidth="1"/>
    <col min="19" max="19" width="11" customWidth="1"/>
    <col min="20" max="20" width="12" customWidth="1"/>
    <col min="21" max="21" width="13" customWidth="1"/>
    <col min="22" max="22" width="17.7109375" customWidth="1"/>
    <col min="23" max="23" width="16" customWidth="1"/>
    <col min="24" max="24" width="12" customWidth="1"/>
    <col min="25" max="25" width="26.7109375" customWidth="1"/>
    <col min="26" max="28" width="12" customWidth="1"/>
  </cols>
  <sheetData>
    <row r="1" spans="1:28" ht="64.5" customHeight="1" x14ac:dyDescent="0.25">
      <c r="A1" s="113" t="s">
        <v>69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35"/>
      <c r="W1" s="35"/>
      <c r="X1" s="35"/>
      <c r="Y1" s="6"/>
      <c r="Z1" s="7"/>
      <c r="AA1" s="7"/>
      <c r="AB1" s="7"/>
    </row>
    <row r="2" spans="1:28" ht="51.75" customHeight="1" x14ac:dyDescent="0.25">
      <c r="A2" s="100" t="s">
        <v>43</v>
      </c>
      <c r="B2" s="101"/>
      <c r="C2" s="101"/>
      <c r="D2" s="102"/>
      <c r="E2" s="103">
        <f>SUM(P5:P304)</f>
        <v>0</v>
      </c>
      <c r="F2" s="101"/>
      <c r="G2" s="143"/>
      <c r="H2" s="101"/>
      <c r="I2" s="104"/>
      <c r="J2" s="100" t="s">
        <v>44</v>
      </c>
      <c r="K2" s="101"/>
      <c r="L2" s="101"/>
      <c r="M2" s="102"/>
      <c r="N2" s="105">
        <f>IFERROR(SUMIF(E5:E304,"&lt;&gt;",O5:O304),0)</f>
        <v>0</v>
      </c>
      <c r="O2" s="104"/>
      <c r="P2" s="100" t="s">
        <v>45</v>
      </c>
      <c r="Q2" s="101"/>
      <c r="R2" s="102"/>
      <c r="S2" s="106">
        <f>IFERROR(E2/N2,0)</f>
        <v>0</v>
      </c>
      <c r="T2" s="101"/>
      <c r="U2" s="104"/>
      <c r="V2" s="8" t="s">
        <v>70</v>
      </c>
      <c r="W2" s="9" t="s">
        <v>71</v>
      </c>
      <c r="X2" s="12"/>
      <c r="Y2" s="12"/>
      <c r="Z2" s="4"/>
      <c r="AA2" s="4"/>
      <c r="AB2" s="4"/>
    </row>
    <row r="3" spans="1:28" ht="21.75" customHeight="1" x14ac:dyDescent="0.3">
      <c r="A3" s="107" t="s">
        <v>8</v>
      </c>
      <c r="B3" s="102"/>
      <c r="C3" s="13">
        <f>COUNTIF(P5:P304,"&gt;0")</f>
        <v>0</v>
      </c>
      <c r="D3" s="107" t="s">
        <v>9</v>
      </c>
      <c r="E3" s="102"/>
      <c r="F3" s="13">
        <f>COUNTIF(P5:P304,"&lt;0")</f>
        <v>0</v>
      </c>
      <c r="G3" s="144"/>
      <c r="H3" s="107" t="s">
        <v>10</v>
      </c>
      <c r="I3" s="101"/>
      <c r="J3" s="102"/>
      <c r="K3" s="108">
        <f>IFERROR(C3/(C3+F3),0)</f>
        <v>0</v>
      </c>
      <c r="L3" s="104"/>
      <c r="M3" s="107" t="s">
        <v>11</v>
      </c>
      <c r="N3" s="102"/>
      <c r="O3" s="109">
        <f>IFERROR(AVERAGEIF(P5:P304,"&gt;0"),0)</f>
        <v>0</v>
      </c>
      <c r="P3" s="104"/>
      <c r="Q3" s="107" t="s">
        <v>12</v>
      </c>
      <c r="R3" s="102"/>
      <c r="S3" s="109">
        <f>IFERROR(AVERAGEIF(P5:P304,"&lt;0"),0)</f>
        <v>0</v>
      </c>
      <c r="T3" s="101"/>
      <c r="U3" s="104"/>
      <c r="V3" s="94" t="s">
        <v>72</v>
      </c>
      <c r="W3" s="95"/>
      <c r="X3" s="15"/>
      <c r="Y3" s="15"/>
      <c r="Z3" s="15"/>
      <c r="AA3" s="15"/>
      <c r="AB3" s="15"/>
    </row>
    <row r="4" spans="1:28" ht="33.75" customHeight="1" x14ac:dyDescent="0.25">
      <c r="A4" s="16" t="s">
        <v>49</v>
      </c>
      <c r="B4" s="16" t="s">
        <v>7</v>
      </c>
      <c r="C4" s="16" t="s">
        <v>50</v>
      </c>
      <c r="D4" s="16" t="s">
        <v>51</v>
      </c>
      <c r="E4" s="16" t="s">
        <v>52</v>
      </c>
      <c r="F4" s="16" t="s">
        <v>53</v>
      </c>
      <c r="G4" s="145" t="s">
        <v>130</v>
      </c>
      <c r="H4" s="17" t="s">
        <v>54</v>
      </c>
      <c r="I4" s="16" t="s">
        <v>55</v>
      </c>
      <c r="J4" s="17" t="s">
        <v>56</v>
      </c>
      <c r="K4" s="16" t="s">
        <v>57</v>
      </c>
      <c r="L4" s="16" t="s">
        <v>58</v>
      </c>
      <c r="M4" s="16" t="s">
        <v>59</v>
      </c>
      <c r="N4" s="16" t="s">
        <v>60</v>
      </c>
      <c r="O4" s="17" t="s">
        <v>61</v>
      </c>
      <c r="P4" s="17" t="s">
        <v>62</v>
      </c>
      <c r="Q4" s="17" t="s">
        <v>63</v>
      </c>
      <c r="R4" s="17" t="s">
        <v>64</v>
      </c>
      <c r="S4" s="17" t="s">
        <v>65</v>
      </c>
      <c r="T4" s="17" t="s">
        <v>66</v>
      </c>
      <c r="U4" s="17" t="s">
        <v>67</v>
      </c>
      <c r="V4" s="96" t="s">
        <v>68</v>
      </c>
      <c r="W4" s="97"/>
      <c r="X4" s="97"/>
      <c r="Y4" s="98"/>
      <c r="Z4" s="18"/>
      <c r="AA4" s="18"/>
      <c r="AB4" s="18"/>
    </row>
    <row r="5" spans="1:28" ht="18" customHeight="1" x14ac:dyDescent="0.25">
      <c r="A5" s="19"/>
      <c r="B5" s="19"/>
      <c r="C5" s="20"/>
      <c r="D5" s="20"/>
      <c r="E5" s="20"/>
      <c r="F5" s="19"/>
      <c r="G5" s="146"/>
      <c r="H5" s="21" t="str">
        <f ca="1">IFERROR(__xludf.DUMMYFUNCTION("IF(F5="""","""",IFERROR(GOOGLEFINANCE(UPPER(F5),""price""),""""))"),"")</f>
        <v/>
      </c>
      <c r="I5" s="21"/>
      <c r="J5" s="21" t="str">
        <f t="shared" ref="J5:J259" si="0">IF(OR(A5="",E5&lt;&gt;""),"",IFERROR(H5-I5,""))</f>
        <v/>
      </c>
      <c r="K5" s="22"/>
      <c r="L5" s="21"/>
      <c r="M5" s="21"/>
      <c r="N5" s="23"/>
      <c r="O5" s="23" t="str">
        <f t="shared" ref="O5:O259" si="1">IF(A5="Buy",IF(L5="","",L5*K5*100),IF(A5="Assigned",IF(L5="","",L5*K5*100),IF(A5="Sell",IF(OR(I5="",K5=""),"",I5*K5*100),"")))</f>
        <v/>
      </c>
      <c r="P5" s="24" t="str">
        <f t="shared" ref="P5:P259" si="2">IF(M5="","",IF(A5="Sell",(L5-M5)*K5*100,IF(OR(A5="Buy",A5="Assigned"),(M5-L5)*K5*100,"")))</f>
        <v/>
      </c>
      <c r="Q5" s="22" t="str">
        <f t="shared" ref="Q5:Q259" si="3">IF(E5="","",IF(E5-C5&lt;1,1,E5-C5))</f>
        <v/>
      </c>
      <c r="R5" s="21" t="str">
        <f t="shared" ref="R5:R259" si="4">IFERROR(IF(P5="","",P5/Q5),"")</f>
        <v/>
      </c>
      <c r="S5" s="25" t="str">
        <f t="shared" ref="S5:S259" si="5">IF(E5="","",IFERROR(IF(N5="",P5/O5,P5/N5),""))</f>
        <v/>
      </c>
      <c r="T5" s="25" t="str">
        <f t="shared" ref="T5:T259" si="6">IFERROR(IF(S5="","",S5/Q5*365/12),"")</f>
        <v/>
      </c>
      <c r="U5" s="25" t="str">
        <f t="shared" ref="U5:U259" si="7">IFERROR(IF(S5="","",S5/Q5*365),"")</f>
        <v/>
      </c>
      <c r="V5" s="92"/>
      <c r="W5" s="79"/>
      <c r="X5" s="79"/>
      <c r="Y5" s="80"/>
      <c r="Z5" s="26"/>
      <c r="AA5" s="26"/>
      <c r="AB5" s="26"/>
    </row>
    <row r="6" spans="1:28" ht="18" customHeight="1" x14ac:dyDescent="0.25">
      <c r="A6" s="27"/>
      <c r="B6" s="27"/>
      <c r="C6" s="28"/>
      <c r="D6" s="28"/>
      <c r="E6" s="28"/>
      <c r="F6" s="27"/>
      <c r="G6" s="147"/>
      <c r="H6" s="29" t="str">
        <f ca="1">IFERROR(__xludf.DUMMYFUNCTION("IF(F6="""","""",IFERROR(GOOGLEFINANCE(UPPER(F6),""price""),""""))"),"")</f>
        <v/>
      </c>
      <c r="I6" s="29"/>
      <c r="J6" s="29" t="str">
        <f t="shared" si="0"/>
        <v/>
      </c>
      <c r="K6" s="30"/>
      <c r="L6" s="29"/>
      <c r="M6" s="29"/>
      <c r="N6" s="31"/>
      <c r="O6" s="31" t="str">
        <f t="shared" si="1"/>
        <v/>
      </c>
      <c r="P6" s="32" t="str">
        <f t="shared" si="2"/>
        <v/>
      </c>
      <c r="Q6" s="30" t="str">
        <f t="shared" si="3"/>
        <v/>
      </c>
      <c r="R6" s="29" t="str">
        <f t="shared" si="4"/>
        <v/>
      </c>
      <c r="S6" s="33" t="str">
        <f t="shared" si="5"/>
        <v/>
      </c>
      <c r="T6" s="33" t="str">
        <f t="shared" si="6"/>
        <v/>
      </c>
      <c r="U6" s="33" t="str">
        <f t="shared" si="7"/>
        <v/>
      </c>
      <c r="V6" s="93"/>
      <c r="W6" s="79"/>
      <c r="X6" s="79"/>
      <c r="Y6" s="80"/>
      <c r="Z6" s="34"/>
      <c r="AA6" s="34"/>
      <c r="AB6" s="34"/>
    </row>
    <row r="7" spans="1:28" ht="18" customHeight="1" x14ac:dyDescent="0.25">
      <c r="A7" s="19"/>
      <c r="B7" s="19"/>
      <c r="C7" s="20"/>
      <c r="D7" s="20"/>
      <c r="E7" s="20"/>
      <c r="F7" s="19"/>
      <c r="G7" s="146"/>
      <c r="H7" s="21" t="str">
        <f ca="1">IFERROR(__xludf.DUMMYFUNCTION("IF(F7="""","""",IFERROR(GOOGLEFINANCE(UPPER(F7),""price""),""""))"),"")</f>
        <v/>
      </c>
      <c r="I7" s="21"/>
      <c r="J7" s="21" t="str">
        <f t="shared" si="0"/>
        <v/>
      </c>
      <c r="K7" s="22"/>
      <c r="L7" s="21"/>
      <c r="M7" s="21"/>
      <c r="N7" s="23"/>
      <c r="O7" s="23" t="str">
        <f t="shared" si="1"/>
        <v/>
      </c>
      <c r="P7" s="24" t="str">
        <f t="shared" si="2"/>
        <v/>
      </c>
      <c r="Q7" s="22" t="str">
        <f t="shared" si="3"/>
        <v/>
      </c>
      <c r="R7" s="21" t="str">
        <f t="shared" si="4"/>
        <v/>
      </c>
      <c r="S7" s="25" t="str">
        <f t="shared" si="5"/>
        <v/>
      </c>
      <c r="T7" s="25" t="str">
        <f t="shared" si="6"/>
        <v/>
      </c>
      <c r="U7" s="25" t="str">
        <f t="shared" si="7"/>
        <v/>
      </c>
      <c r="V7" s="92"/>
      <c r="W7" s="79"/>
      <c r="X7" s="79"/>
      <c r="Y7" s="80"/>
      <c r="Z7" s="26"/>
      <c r="AA7" s="26"/>
      <c r="AB7" s="26"/>
    </row>
    <row r="8" spans="1:28" ht="18" customHeight="1" x14ac:dyDescent="0.25">
      <c r="A8" s="27"/>
      <c r="B8" s="27"/>
      <c r="C8" s="28"/>
      <c r="D8" s="28"/>
      <c r="E8" s="28"/>
      <c r="F8" s="27"/>
      <c r="G8" s="147"/>
      <c r="H8" s="29" t="str">
        <f ca="1">IFERROR(__xludf.DUMMYFUNCTION("IF(F8="""","""",IFERROR(GOOGLEFINANCE(UPPER(F8),""price""),""""))"),"")</f>
        <v/>
      </c>
      <c r="I8" s="29"/>
      <c r="J8" s="29" t="str">
        <f t="shared" si="0"/>
        <v/>
      </c>
      <c r="K8" s="30"/>
      <c r="L8" s="29"/>
      <c r="M8" s="29"/>
      <c r="N8" s="31"/>
      <c r="O8" s="31" t="str">
        <f t="shared" si="1"/>
        <v/>
      </c>
      <c r="P8" s="32" t="str">
        <f t="shared" si="2"/>
        <v/>
      </c>
      <c r="Q8" s="30" t="str">
        <f t="shared" si="3"/>
        <v/>
      </c>
      <c r="R8" s="29" t="str">
        <f t="shared" si="4"/>
        <v/>
      </c>
      <c r="S8" s="33" t="str">
        <f t="shared" si="5"/>
        <v/>
      </c>
      <c r="T8" s="33" t="str">
        <f t="shared" si="6"/>
        <v/>
      </c>
      <c r="U8" s="33" t="str">
        <f t="shared" si="7"/>
        <v/>
      </c>
      <c r="V8" s="93"/>
      <c r="W8" s="79"/>
      <c r="X8" s="79"/>
      <c r="Y8" s="80"/>
      <c r="Z8" s="34"/>
      <c r="AA8" s="34"/>
      <c r="AB8" s="34"/>
    </row>
    <row r="9" spans="1:28" ht="18" customHeight="1" x14ac:dyDescent="0.25">
      <c r="A9" s="19"/>
      <c r="B9" s="19"/>
      <c r="C9" s="20"/>
      <c r="D9" s="20"/>
      <c r="E9" s="20"/>
      <c r="F9" s="19"/>
      <c r="G9" s="146"/>
      <c r="H9" s="21" t="str">
        <f ca="1">IFERROR(__xludf.DUMMYFUNCTION("IF(F9="""","""",IFERROR(GOOGLEFINANCE(UPPER(F9),""price""),""""))"),"")</f>
        <v/>
      </c>
      <c r="I9" s="21"/>
      <c r="J9" s="21" t="str">
        <f t="shared" si="0"/>
        <v/>
      </c>
      <c r="K9" s="22"/>
      <c r="L9" s="21"/>
      <c r="M9" s="21"/>
      <c r="N9" s="23"/>
      <c r="O9" s="23" t="str">
        <f t="shared" si="1"/>
        <v/>
      </c>
      <c r="P9" s="24" t="str">
        <f t="shared" si="2"/>
        <v/>
      </c>
      <c r="Q9" s="22" t="str">
        <f t="shared" si="3"/>
        <v/>
      </c>
      <c r="R9" s="21" t="str">
        <f t="shared" si="4"/>
        <v/>
      </c>
      <c r="S9" s="25" t="str">
        <f t="shared" si="5"/>
        <v/>
      </c>
      <c r="T9" s="25" t="str">
        <f t="shared" si="6"/>
        <v/>
      </c>
      <c r="U9" s="25" t="str">
        <f t="shared" si="7"/>
        <v/>
      </c>
      <c r="V9" s="92"/>
      <c r="W9" s="79"/>
      <c r="X9" s="79"/>
      <c r="Y9" s="80"/>
      <c r="Z9" s="26"/>
      <c r="AA9" s="26"/>
      <c r="AB9" s="26"/>
    </row>
    <row r="10" spans="1:28" ht="18" customHeight="1" x14ac:dyDescent="0.25">
      <c r="A10" s="27"/>
      <c r="B10" s="27"/>
      <c r="C10" s="28"/>
      <c r="D10" s="28"/>
      <c r="E10" s="28"/>
      <c r="F10" s="27"/>
      <c r="G10" s="147"/>
      <c r="H10" s="29" t="str">
        <f ca="1">IFERROR(__xludf.DUMMYFUNCTION("IF(F10="""","""",IFERROR(GOOGLEFINANCE(UPPER(F10),""price""),""""))"),"")</f>
        <v/>
      </c>
      <c r="I10" s="29"/>
      <c r="J10" s="29" t="str">
        <f t="shared" si="0"/>
        <v/>
      </c>
      <c r="K10" s="30"/>
      <c r="L10" s="29"/>
      <c r="M10" s="29"/>
      <c r="N10" s="31"/>
      <c r="O10" s="31" t="str">
        <f t="shared" si="1"/>
        <v/>
      </c>
      <c r="P10" s="32" t="str">
        <f t="shared" si="2"/>
        <v/>
      </c>
      <c r="Q10" s="30" t="str">
        <f t="shared" si="3"/>
        <v/>
      </c>
      <c r="R10" s="29" t="str">
        <f t="shared" si="4"/>
        <v/>
      </c>
      <c r="S10" s="33" t="str">
        <f t="shared" si="5"/>
        <v/>
      </c>
      <c r="T10" s="33" t="str">
        <f t="shared" si="6"/>
        <v/>
      </c>
      <c r="U10" s="33" t="str">
        <f t="shared" si="7"/>
        <v/>
      </c>
      <c r="V10" s="93"/>
      <c r="W10" s="79"/>
      <c r="X10" s="79"/>
      <c r="Y10" s="80"/>
      <c r="Z10" s="34"/>
      <c r="AA10" s="34"/>
      <c r="AB10" s="34"/>
    </row>
    <row r="11" spans="1:28" ht="18" customHeight="1" x14ac:dyDescent="0.25">
      <c r="A11" s="19"/>
      <c r="B11" s="19"/>
      <c r="C11" s="20"/>
      <c r="D11" s="20"/>
      <c r="E11" s="20"/>
      <c r="F11" s="19"/>
      <c r="G11" s="146"/>
      <c r="H11" s="21" t="str">
        <f ca="1">IFERROR(__xludf.DUMMYFUNCTION("IF(F11="""","""",IFERROR(GOOGLEFINANCE(UPPER(F11),""price""),""""))"),"")</f>
        <v/>
      </c>
      <c r="I11" s="21"/>
      <c r="J11" s="21" t="str">
        <f t="shared" si="0"/>
        <v/>
      </c>
      <c r="K11" s="22"/>
      <c r="L11" s="21"/>
      <c r="M11" s="21"/>
      <c r="N11" s="23"/>
      <c r="O11" s="23" t="str">
        <f t="shared" si="1"/>
        <v/>
      </c>
      <c r="P11" s="24" t="str">
        <f t="shared" si="2"/>
        <v/>
      </c>
      <c r="Q11" s="22" t="str">
        <f t="shared" si="3"/>
        <v/>
      </c>
      <c r="R11" s="21" t="str">
        <f t="shared" si="4"/>
        <v/>
      </c>
      <c r="S11" s="25" t="str">
        <f t="shared" si="5"/>
        <v/>
      </c>
      <c r="T11" s="25" t="str">
        <f t="shared" si="6"/>
        <v/>
      </c>
      <c r="U11" s="25" t="str">
        <f t="shared" si="7"/>
        <v/>
      </c>
      <c r="V11" s="92"/>
      <c r="W11" s="79"/>
      <c r="X11" s="79"/>
      <c r="Y11" s="80"/>
      <c r="Z11" s="26"/>
      <c r="AA11" s="26"/>
      <c r="AB11" s="26"/>
    </row>
    <row r="12" spans="1:28" ht="18" customHeight="1" x14ac:dyDescent="0.25">
      <c r="A12" s="27"/>
      <c r="B12" s="27"/>
      <c r="C12" s="28"/>
      <c r="D12" s="28"/>
      <c r="E12" s="28"/>
      <c r="F12" s="27"/>
      <c r="G12" s="147"/>
      <c r="H12" s="29" t="str">
        <f ca="1">IFERROR(__xludf.DUMMYFUNCTION("IF(F12="""","""",IFERROR(GOOGLEFINANCE(UPPER(F12),""price""),""""))"),"")</f>
        <v/>
      </c>
      <c r="I12" s="29"/>
      <c r="J12" s="29" t="str">
        <f t="shared" si="0"/>
        <v/>
      </c>
      <c r="K12" s="30"/>
      <c r="L12" s="29"/>
      <c r="M12" s="29"/>
      <c r="N12" s="31"/>
      <c r="O12" s="31" t="str">
        <f t="shared" si="1"/>
        <v/>
      </c>
      <c r="P12" s="32" t="str">
        <f t="shared" si="2"/>
        <v/>
      </c>
      <c r="Q12" s="30" t="str">
        <f t="shared" si="3"/>
        <v/>
      </c>
      <c r="R12" s="29" t="str">
        <f t="shared" si="4"/>
        <v/>
      </c>
      <c r="S12" s="33" t="str">
        <f t="shared" si="5"/>
        <v/>
      </c>
      <c r="T12" s="33" t="str">
        <f t="shared" si="6"/>
        <v/>
      </c>
      <c r="U12" s="33" t="str">
        <f t="shared" si="7"/>
        <v/>
      </c>
      <c r="V12" s="93"/>
      <c r="W12" s="79"/>
      <c r="X12" s="79"/>
      <c r="Y12" s="80"/>
      <c r="Z12" s="34"/>
      <c r="AA12" s="34"/>
      <c r="AB12" s="34"/>
    </row>
    <row r="13" spans="1:28" ht="18" customHeight="1" x14ac:dyDescent="0.25">
      <c r="A13" s="19"/>
      <c r="B13" s="19"/>
      <c r="C13" s="20"/>
      <c r="D13" s="20"/>
      <c r="E13" s="20"/>
      <c r="F13" s="19"/>
      <c r="G13" s="146"/>
      <c r="H13" s="21" t="str">
        <f ca="1">IFERROR(__xludf.DUMMYFUNCTION("IF(F13="""","""",IFERROR(GOOGLEFINANCE(UPPER(F13),""price""),""""))"),"")</f>
        <v/>
      </c>
      <c r="I13" s="21"/>
      <c r="J13" s="21" t="str">
        <f t="shared" si="0"/>
        <v/>
      </c>
      <c r="K13" s="22"/>
      <c r="L13" s="21"/>
      <c r="M13" s="21"/>
      <c r="N13" s="23"/>
      <c r="O13" s="23" t="str">
        <f t="shared" si="1"/>
        <v/>
      </c>
      <c r="P13" s="24" t="str">
        <f t="shared" si="2"/>
        <v/>
      </c>
      <c r="Q13" s="22" t="str">
        <f t="shared" si="3"/>
        <v/>
      </c>
      <c r="R13" s="21" t="str">
        <f t="shared" si="4"/>
        <v/>
      </c>
      <c r="S13" s="25" t="str">
        <f t="shared" si="5"/>
        <v/>
      </c>
      <c r="T13" s="25" t="str">
        <f t="shared" si="6"/>
        <v/>
      </c>
      <c r="U13" s="25" t="str">
        <f t="shared" si="7"/>
        <v/>
      </c>
      <c r="V13" s="92"/>
      <c r="W13" s="79"/>
      <c r="X13" s="79"/>
      <c r="Y13" s="80"/>
      <c r="Z13" s="26"/>
      <c r="AA13" s="26"/>
      <c r="AB13" s="26"/>
    </row>
    <row r="14" spans="1:28" ht="18" customHeight="1" x14ac:dyDescent="0.25">
      <c r="A14" s="27"/>
      <c r="B14" s="27"/>
      <c r="C14" s="28"/>
      <c r="D14" s="28"/>
      <c r="E14" s="28"/>
      <c r="F14" s="27"/>
      <c r="G14" s="147"/>
      <c r="H14" s="29" t="str">
        <f ca="1">IFERROR(__xludf.DUMMYFUNCTION("IF(F14="""","""",IFERROR(GOOGLEFINANCE(UPPER(F14),""price""),""""))"),"")</f>
        <v/>
      </c>
      <c r="I14" s="29"/>
      <c r="J14" s="29" t="str">
        <f t="shared" si="0"/>
        <v/>
      </c>
      <c r="K14" s="30"/>
      <c r="L14" s="29"/>
      <c r="M14" s="29"/>
      <c r="N14" s="31"/>
      <c r="O14" s="31" t="str">
        <f t="shared" si="1"/>
        <v/>
      </c>
      <c r="P14" s="32" t="str">
        <f t="shared" si="2"/>
        <v/>
      </c>
      <c r="Q14" s="30" t="str">
        <f t="shared" si="3"/>
        <v/>
      </c>
      <c r="R14" s="29" t="str">
        <f t="shared" si="4"/>
        <v/>
      </c>
      <c r="S14" s="33" t="str">
        <f t="shared" si="5"/>
        <v/>
      </c>
      <c r="T14" s="33" t="str">
        <f t="shared" si="6"/>
        <v/>
      </c>
      <c r="U14" s="33" t="str">
        <f t="shared" si="7"/>
        <v/>
      </c>
      <c r="V14" s="93"/>
      <c r="W14" s="79"/>
      <c r="X14" s="79"/>
      <c r="Y14" s="80"/>
      <c r="Z14" s="34"/>
      <c r="AA14" s="34"/>
      <c r="AB14" s="34"/>
    </row>
    <row r="15" spans="1:28" ht="18" customHeight="1" x14ac:dyDescent="0.25">
      <c r="A15" s="19"/>
      <c r="B15" s="19"/>
      <c r="C15" s="20"/>
      <c r="D15" s="20"/>
      <c r="E15" s="20"/>
      <c r="F15" s="19"/>
      <c r="G15" s="146"/>
      <c r="H15" s="21" t="str">
        <f ca="1">IFERROR(__xludf.DUMMYFUNCTION("IF(F15="""","""",IFERROR(GOOGLEFINANCE(UPPER(F15),""price""),""""))"),"")</f>
        <v/>
      </c>
      <c r="I15" s="21"/>
      <c r="J15" s="21" t="str">
        <f t="shared" si="0"/>
        <v/>
      </c>
      <c r="K15" s="22"/>
      <c r="L15" s="21"/>
      <c r="M15" s="21"/>
      <c r="N15" s="23"/>
      <c r="O15" s="23" t="str">
        <f t="shared" si="1"/>
        <v/>
      </c>
      <c r="P15" s="24" t="str">
        <f t="shared" si="2"/>
        <v/>
      </c>
      <c r="Q15" s="22" t="str">
        <f t="shared" si="3"/>
        <v/>
      </c>
      <c r="R15" s="21" t="str">
        <f t="shared" si="4"/>
        <v/>
      </c>
      <c r="S15" s="25" t="str">
        <f t="shared" si="5"/>
        <v/>
      </c>
      <c r="T15" s="25" t="str">
        <f t="shared" si="6"/>
        <v/>
      </c>
      <c r="U15" s="25" t="str">
        <f t="shared" si="7"/>
        <v/>
      </c>
      <c r="V15" s="92"/>
      <c r="W15" s="79"/>
      <c r="X15" s="79"/>
      <c r="Y15" s="80"/>
      <c r="Z15" s="26"/>
      <c r="AA15" s="26"/>
      <c r="AB15" s="26"/>
    </row>
    <row r="16" spans="1:28" ht="18" customHeight="1" x14ac:dyDescent="0.25">
      <c r="A16" s="27"/>
      <c r="B16" s="27"/>
      <c r="C16" s="28"/>
      <c r="D16" s="28"/>
      <c r="E16" s="28"/>
      <c r="F16" s="27"/>
      <c r="G16" s="147"/>
      <c r="H16" s="29" t="str">
        <f ca="1">IFERROR(__xludf.DUMMYFUNCTION("IF(F16="""","""",IFERROR(GOOGLEFINANCE(UPPER(F16),""price""),""""))"),"")</f>
        <v/>
      </c>
      <c r="I16" s="29"/>
      <c r="J16" s="29" t="str">
        <f t="shared" si="0"/>
        <v/>
      </c>
      <c r="K16" s="30"/>
      <c r="L16" s="29"/>
      <c r="M16" s="29"/>
      <c r="N16" s="31"/>
      <c r="O16" s="31" t="str">
        <f t="shared" si="1"/>
        <v/>
      </c>
      <c r="P16" s="32" t="str">
        <f t="shared" si="2"/>
        <v/>
      </c>
      <c r="Q16" s="30" t="str">
        <f t="shared" si="3"/>
        <v/>
      </c>
      <c r="R16" s="29" t="str">
        <f t="shared" si="4"/>
        <v/>
      </c>
      <c r="S16" s="33" t="str">
        <f t="shared" si="5"/>
        <v/>
      </c>
      <c r="T16" s="33" t="str">
        <f t="shared" si="6"/>
        <v/>
      </c>
      <c r="U16" s="33" t="str">
        <f t="shared" si="7"/>
        <v/>
      </c>
      <c r="V16" s="93"/>
      <c r="W16" s="79"/>
      <c r="X16" s="79"/>
      <c r="Y16" s="80"/>
      <c r="Z16" s="34"/>
      <c r="AA16" s="34"/>
      <c r="AB16" s="34"/>
    </row>
    <row r="17" spans="1:28" ht="18" customHeight="1" x14ac:dyDescent="0.25">
      <c r="A17" s="19"/>
      <c r="B17" s="19"/>
      <c r="C17" s="20"/>
      <c r="D17" s="20"/>
      <c r="E17" s="20"/>
      <c r="F17" s="19"/>
      <c r="G17" s="146"/>
      <c r="H17" s="21" t="str">
        <f ca="1">IFERROR(__xludf.DUMMYFUNCTION("IF(F17="""","""",IFERROR(GOOGLEFINANCE(UPPER(F17),""price""),""""))"),"")</f>
        <v/>
      </c>
      <c r="I17" s="21"/>
      <c r="J17" s="21" t="str">
        <f t="shared" si="0"/>
        <v/>
      </c>
      <c r="K17" s="22"/>
      <c r="L17" s="21"/>
      <c r="M17" s="21"/>
      <c r="N17" s="23"/>
      <c r="O17" s="23" t="str">
        <f t="shared" si="1"/>
        <v/>
      </c>
      <c r="P17" s="24" t="str">
        <f t="shared" si="2"/>
        <v/>
      </c>
      <c r="Q17" s="22" t="str">
        <f t="shared" si="3"/>
        <v/>
      </c>
      <c r="R17" s="21" t="str">
        <f t="shared" si="4"/>
        <v/>
      </c>
      <c r="S17" s="25" t="str">
        <f t="shared" si="5"/>
        <v/>
      </c>
      <c r="T17" s="25" t="str">
        <f t="shared" si="6"/>
        <v/>
      </c>
      <c r="U17" s="25" t="str">
        <f t="shared" si="7"/>
        <v/>
      </c>
      <c r="V17" s="92"/>
      <c r="W17" s="79"/>
      <c r="X17" s="79"/>
      <c r="Y17" s="80"/>
      <c r="Z17" s="26"/>
      <c r="AA17" s="26"/>
      <c r="AB17" s="26"/>
    </row>
    <row r="18" spans="1:28" ht="18" customHeight="1" x14ac:dyDescent="0.25">
      <c r="A18" s="27"/>
      <c r="B18" s="27"/>
      <c r="C18" s="28"/>
      <c r="D18" s="28"/>
      <c r="E18" s="28"/>
      <c r="F18" s="27"/>
      <c r="G18" s="147"/>
      <c r="H18" s="29" t="str">
        <f ca="1">IFERROR(__xludf.DUMMYFUNCTION("IF(F18="""","""",IFERROR(GOOGLEFINANCE(UPPER(F18),""price""),""""))"),"")</f>
        <v/>
      </c>
      <c r="I18" s="29"/>
      <c r="J18" s="29" t="str">
        <f t="shared" si="0"/>
        <v/>
      </c>
      <c r="K18" s="30"/>
      <c r="L18" s="29"/>
      <c r="M18" s="29"/>
      <c r="N18" s="31"/>
      <c r="O18" s="31" t="str">
        <f t="shared" si="1"/>
        <v/>
      </c>
      <c r="P18" s="32" t="str">
        <f t="shared" si="2"/>
        <v/>
      </c>
      <c r="Q18" s="30" t="str">
        <f t="shared" si="3"/>
        <v/>
      </c>
      <c r="R18" s="29" t="str">
        <f t="shared" si="4"/>
        <v/>
      </c>
      <c r="S18" s="33" t="str">
        <f t="shared" si="5"/>
        <v/>
      </c>
      <c r="T18" s="33" t="str">
        <f t="shared" si="6"/>
        <v/>
      </c>
      <c r="U18" s="33" t="str">
        <f t="shared" si="7"/>
        <v/>
      </c>
      <c r="V18" s="93"/>
      <c r="W18" s="79"/>
      <c r="X18" s="79"/>
      <c r="Y18" s="80"/>
      <c r="Z18" s="34"/>
      <c r="AA18" s="34"/>
      <c r="AB18" s="34"/>
    </row>
    <row r="19" spans="1:28" ht="18" customHeight="1" x14ac:dyDescent="0.25">
      <c r="A19" s="19"/>
      <c r="B19" s="19"/>
      <c r="C19" s="20"/>
      <c r="D19" s="20"/>
      <c r="E19" s="20"/>
      <c r="F19" s="19"/>
      <c r="G19" s="146"/>
      <c r="H19" s="21" t="str">
        <f ca="1">IFERROR(__xludf.DUMMYFUNCTION("IF(F19="""","""",IFERROR(GOOGLEFINANCE(UPPER(F19),""price""),""""))"),"")</f>
        <v/>
      </c>
      <c r="I19" s="21"/>
      <c r="J19" s="21" t="str">
        <f t="shared" si="0"/>
        <v/>
      </c>
      <c r="K19" s="22"/>
      <c r="L19" s="21"/>
      <c r="M19" s="21"/>
      <c r="N19" s="23"/>
      <c r="O19" s="23" t="str">
        <f t="shared" si="1"/>
        <v/>
      </c>
      <c r="P19" s="24" t="str">
        <f t="shared" si="2"/>
        <v/>
      </c>
      <c r="Q19" s="22" t="str">
        <f t="shared" si="3"/>
        <v/>
      </c>
      <c r="R19" s="21" t="str">
        <f t="shared" si="4"/>
        <v/>
      </c>
      <c r="S19" s="25" t="str">
        <f t="shared" si="5"/>
        <v/>
      </c>
      <c r="T19" s="25" t="str">
        <f t="shared" si="6"/>
        <v/>
      </c>
      <c r="U19" s="25" t="str">
        <f t="shared" si="7"/>
        <v/>
      </c>
      <c r="V19" s="92"/>
      <c r="W19" s="79"/>
      <c r="X19" s="79"/>
      <c r="Y19" s="80"/>
      <c r="Z19" s="26"/>
      <c r="AA19" s="26"/>
      <c r="AB19" s="26"/>
    </row>
    <row r="20" spans="1:28" ht="18" customHeight="1" x14ac:dyDescent="0.25">
      <c r="A20" s="27"/>
      <c r="B20" s="27"/>
      <c r="C20" s="28"/>
      <c r="D20" s="28"/>
      <c r="E20" s="28"/>
      <c r="F20" s="27"/>
      <c r="G20" s="147"/>
      <c r="H20" s="29" t="str">
        <f ca="1">IFERROR(__xludf.DUMMYFUNCTION("IF(F20="""","""",IFERROR(GOOGLEFINANCE(UPPER(F20),""price""),""""))"),"")</f>
        <v/>
      </c>
      <c r="I20" s="29"/>
      <c r="J20" s="29" t="str">
        <f t="shared" si="0"/>
        <v/>
      </c>
      <c r="K20" s="30"/>
      <c r="L20" s="29"/>
      <c r="M20" s="29"/>
      <c r="N20" s="31"/>
      <c r="O20" s="31" t="str">
        <f t="shared" si="1"/>
        <v/>
      </c>
      <c r="P20" s="32" t="str">
        <f t="shared" si="2"/>
        <v/>
      </c>
      <c r="Q20" s="30" t="str">
        <f t="shared" si="3"/>
        <v/>
      </c>
      <c r="R20" s="29" t="str">
        <f t="shared" si="4"/>
        <v/>
      </c>
      <c r="S20" s="33" t="str">
        <f t="shared" si="5"/>
        <v/>
      </c>
      <c r="T20" s="33" t="str">
        <f t="shared" si="6"/>
        <v/>
      </c>
      <c r="U20" s="33" t="str">
        <f t="shared" si="7"/>
        <v/>
      </c>
      <c r="V20" s="93"/>
      <c r="W20" s="79"/>
      <c r="X20" s="79"/>
      <c r="Y20" s="80"/>
      <c r="Z20" s="34"/>
      <c r="AA20" s="34"/>
      <c r="AB20" s="34"/>
    </row>
    <row r="21" spans="1:28" ht="18" customHeight="1" x14ac:dyDescent="0.25">
      <c r="A21" s="19"/>
      <c r="B21" s="19"/>
      <c r="C21" s="20"/>
      <c r="D21" s="20"/>
      <c r="E21" s="20"/>
      <c r="F21" s="19"/>
      <c r="G21" s="146"/>
      <c r="H21" s="21" t="str">
        <f ca="1">IFERROR(__xludf.DUMMYFUNCTION("IF(F21="""","""",IFERROR(GOOGLEFINANCE(UPPER(F21),""price""),""""))"),"")</f>
        <v/>
      </c>
      <c r="I21" s="21"/>
      <c r="J21" s="21" t="str">
        <f t="shared" si="0"/>
        <v/>
      </c>
      <c r="K21" s="22"/>
      <c r="L21" s="21"/>
      <c r="M21" s="21"/>
      <c r="N21" s="23"/>
      <c r="O21" s="23" t="str">
        <f t="shared" si="1"/>
        <v/>
      </c>
      <c r="P21" s="24" t="str">
        <f t="shared" si="2"/>
        <v/>
      </c>
      <c r="Q21" s="22" t="str">
        <f t="shared" si="3"/>
        <v/>
      </c>
      <c r="R21" s="21" t="str">
        <f t="shared" si="4"/>
        <v/>
      </c>
      <c r="S21" s="25" t="str">
        <f t="shared" si="5"/>
        <v/>
      </c>
      <c r="T21" s="25" t="str">
        <f t="shared" si="6"/>
        <v/>
      </c>
      <c r="U21" s="25" t="str">
        <f t="shared" si="7"/>
        <v/>
      </c>
      <c r="V21" s="92"/>
      <c r="W21" s="79"/>
      <c r="X21" s="79"/>
      <c r="Y21" s="80"/>
      <c r="Z21" s="26"/>
      <c r="AA21" s="26"/>
      <c r="AB21" s="26"/>
    </row>
    <row r="22" spans="1:28" ht="18" customHeight="1" x14ac:dyDescent="0.25">
      <c r="A22" s="27"/>
      <c r="B22" s="27"/>
      <c r="C22" s="28"/>
      <c r="D22" s="28"/>
      <c r="E22" s="28"/>
      <c r="F22" s="27"/>
      <c r="G22" s="147"/>
      <c r="H22" s="29" t="str">
        <f ca="1">IFERROR(__xludf.DUMMYFUNCTION("IF(F22="""","""",IFERROR(GOOGLEFINANCE(UPPER(F22),""price""),""""))"),"")</f>
        <v/>
      </c>
      <c r="I22" s="29"/>
      <c r="J22" s="29" t="str">
        <f t="shared" si="0"/>
        <v/>
      </c>
      <c r="K22" s="30"/>
      <c r="L22" s="29"/>
      <c r="M22" s="29"/>
      <c r="N22" s="31"/>
      <c r="O22" s="31" t="str">
        <f t="shared" si="1"/>
        <v/>
      </c>
      <c r="P22" s="32" t="str">
        <f t="shared" si="2"/>
        <v/>
      </c>
      <c r="Q22" s="30" t="str">
        <f t="shared" si="3"/>
        <v/>
      </c>
      <c r="R22" s="29" t="str">
        <f t="shared" si="4"/>
        <v/>
      </c>
      <c r="S22" s="33" t="str">
        <f t="shared" si="5"/>
        <v/>
      </c>
      <c r="T22" s="33" t="str">
        <f t="shared" si="6"/>
        <v/>
      </c>
      <c r="U22" s="33" t="str">
        <f t="shared" si="7"/>
        <v/>
      </c>
      <c r="V22" s="93"/>
      <c r="W22" s="79"/>
      <c r="X22" s="79"/>
      <c r="Y22" s="80"/>
      <c r="Z22" s="34"/>
      <c r="AA22" s="34"/>
      <c r="AB22" s="34"/>
    </row>
    <row r="23" spans="1:28" ht="18" customHeight="1" x14ac:dyDescent="0.25">
      <c r="A23" s="19"/>
      <c r="B23" s="19"/>
      <c r="C23" s="20"/>
      <c r="D23" s="20"/>
      <c r="E23" s="20"/>
      <c r="F23" s="19"/>
      <c r="G23" s="146"/>
      <c r="H23" s="21" t="str">
        <f ca="1">IFERROR(__xludf.DUMMYFUNCTION("IF(F23="""","""",IFERROR(GOOGLEFINANCE(UPPER(F23),""price""),""""))"),"")</f>
        <v/>
      </c>
      <c r="I23" s="21"/>
      <c r="J23" s="21" t="str">
        <f t="shared" si="0"/>
        <v/>
      </c>
      <c r="K23" s="22"/>
      <c r="L23" s="21"/>
      <c r="M23" s="21"/>
      <c r="N23" s="23"/>
      <c r="O23" s="23" t="str">
        <f t="shared" si="1"/>
        <v/>
      </c>
      <c r="P23" s="24" t="str">
        <f t="shared" si="2"/>
        <v/>
      </c>
      <c r="Q23" s="22" t="str">
        <f t="shared" si="3"/>
        <v/>
      </c>
      <c r="R23" s="21" t="str">
        <f t="shared" si="4"/>
        <v/>
      </c>
      <c r="S23" s="25" t="str">
        <f t="shared" si="5"/>
        <v/>
      </c>
      <c r="T23" s="25" t="str">
        <f t="shared" si="6"/>
        <v/>
      </c>
      <c r="U23" s="25" t="str">
        <f t="shared" si="7"/>
        <v/>
      </c>
      <c r="V23" s="92"/>
      <c r="W23" s="79"/>
      <c r="X23" s="79"/>
      <c r="Y23" s="80"/>
      <c r="Z23" s="26"/>
      <c r="AA23" s="26"/>
      <c r="AB23" s="26"/>
    </row>
    <row r="24" spans="1:28" ht="18" customHeight="1" x14ac:dyDescent="0.25">
      <c r="A24" s="27"/>
      <c r="B24" s="27"/>
      <c r="C24" s="28"/>
      <c r="D24" s="28"/>
      <c r="E24" s="28"/>
      <c r="F24" s="27"/>
      <c r="G24" s="147"/>
      <c r="H24" s="29" t="str">
        <f ca="1">IFERROR(__xludf.DUMMYFUNCTION("IF(F24="""","""",IFERROR(GOOGLEFINANCE(UPPER(F24),""price""),""""))"),"")</f>
        <v/>
      </c>
      <c r="I24" s="29"/>
      <c r="J24" s="29" t="str">
        <f t="shared" si="0"/>
        <v/>
      </c>
      <c r="K24" s="30"/>
      <c r="L24" s="29"/>
      <c r="M24" s="29"/>
      <c r="N24" s="31"/>
      <c r="O24" s="31" t="str">
        <f t="shared" si="1"/>
        <v/>
      </c>
      <c r="P24" s="32" t="str">
        <f t="shared" si="2"/>
        <v/>
      </c>
      <c r="Q24" s="30" t="str">
        <f t="shared" si="3"/>
        <v/>
      </c>
      <c r="R24" s="29" t="str">
        <f t="shared" si="4"/>
        <v/>
      </c>
      <c r="S24" s="33" t="str">
        <f t="shared" si="5"/>
        <v/>
      </c>
      <c r="T24" s="33" t="str">
        <f t="shared" si="6"/>
        <v/>
      </c>
      <c r="U24" s="33" t="str">
        <f t="shared" si="7"/>
        <v/>
      </c>
      <c r="V24" s="93"/>
      <c r="W24" s="79"/>
      <c r="X24" s="79"/>
      <c r="Y24" s="80"/>
      <c r="Z24" s="34"/>
      <c r="AA24" s="34"/>
      <c r="AB24" s="34"/>
    </row>
    <row r="25" spans="1:28" ht="18" customHeight="1" x14ac:dyDescent="0.25">
      <c r="A25" s="19"/>
      <c r="B25" s="19"/>
      <c r="C25" s="20"/>
      <c r="D25" s="20"/>
      <c r="E25" s="20"/>
      <c r="F25" s="19"/>
      <c r="G25" s="146"/>
      <c r="H25" s="21" t="str">
        <f ca="1">IFERROR(__xludf.DUMMYFUNCTION("IF(F25="""","""",IFERROR(GOOGLEFINANCE(UPPER(F25),""price""),""""))"),"")</f>
        <v/>
      </c>
      <c r="I25" s="21"/>
      <c r="J25" s="21" t="str">
        <f t="shared" si="0"/>
        <v/>
      </c>
      <c r="K25" s="22"/>
      <c r="L25" s="21"/>
      <c r="M25" s="21"/>
      <c r="N25" s="23"/>
      <c r="O25" s="23" t="str">
        <f t="shared" si="1"/>
        <v/>
      </c>
      <c r="P25" s="24" t="str">
        <f t="shared" si="2"/>
        <v/>
      </c>
      <c r="Q25" s="22" t="str">
        <f t="shared" si="3"/>
        <v/>
      </c>
      <c r="R25" s="21" t="str">
        <f t="shared" si="4"/>
        <v/>
      </c>
      <c r="S25" s="25" t="str">
        <f t="shared" si="5"/>
        <v/>
      </c>
      <c r="T25" s="25" t="str">
        <f t="shared" si="6"/>
        <v/>
      </c>
      <c r="U25" s="25" t="str">
        <f t="shared" si="7"/>
        <v/>
      </c>
      <c r="V25" s="92"/>
      <c r="W25" s="79"/>
      <c r="X25" s="79"/>
      <c r="Y25" s="80"/>
      <c r="Z25" s="26"/>
      <c r="AA25" s="26"/>
      <c r="AB25" s="26"/>
    </row>
    <row r="26" spans="1:28" ht="18" customHeight="1" x14ac:dyDescent="0.25">
      <c r="A26" s="27"/>
      <c r="B26" s="27"/>
      <c r="C26" s="28"/>
      <c r="D26" s="28"/>
      <c r="E26" s="28"/>
      <c r="F26" s="27"/>
      <c r="G26" s="147"/>
      <c r="H26" s="29" t="str">
        <f ca="1">IFERROR(__xludf.DUMMYFUNCTION("IF(F26="""","""",IFERROR(GOOGLEFINANCE(UPPER(F26),""price""),""""))"),"")</f>
        <v/>
      </c>
      <c r="I26" s="29"/>
      <c r="J26" s="29" t="str">
        <f t="shared" si="0"/>
        <v/>
      </c>
      <c r="K26" s="30"/>
      <c r="L26" s="29"/>
      <c r="M26" s="29"/>
      <c r="N26" s="31"/>
      <c r="O26" s="31" t="str">
        <f t="shared" si="1"/>
        <v/>
      </c>
      <c r="P26" s="32" t="str">
        <f t="shared" si="2"/>
        <v/>
      </c>
      <c r="Q26" s="30" t="str">
        <f t="shared" si="3"/>
        <v/>
      </c>
      <c r="R26" s="29" t="str">
        <f t="shared" si="4"/>
        <v/>
      </c>
      <c r="S26" s="33" t="str">
        <f t="shared" si="5"/>
        <v/>
      </c>
      <c r="T26" s="33" t="str">
        <f t="shared" si="6"/>
        <v/>
      </c>
      <c r="U26" s="33" t="str">
        <f t="shared" si="7"/>
        <v/>
      </c>
      <c r="V26" s="93"/>
      <c r="W26" s="79"/>
      <c r="X26" s="79"/>
      <c r="Y26" s="80"/>
      <c r="Z26" s="34"/>
      <c r="AA26" s="34"/>
      <c r="AB26" s="34"/>
    </row>
    <row r="27" spans="1:28" ht="18" customHeight="1" x14ac:dyDescent="0.25">
      <c r="A27" s="19"/>
      <c r="B27" s="19"/>
      <c r="C27" s="20"/>
      <c r="D27" s="20"/>
      <c r="E27" s="20"/>
      <c r="F27" s="19"/>
      <c r="G27" s="146"/>
      <c r="H27" s="21" t="str">
        <f ca="1">IFERROR(__xludf.DUMMYFUNCTION("IF(F27="""","""",IFERROR(GOOGLEFINANCE(UPPER(F27),""price""),""""))"),"")</f>
        <v/>
      </c>
      <c r="I27" s="21"/>
      <c r="J27" s="21" t="str">
        <f t="shared" si="0"/>
        <v/>
      </c>
      <c r="K27" s="22"/>
      <c r="L27" s="21"/>
      <c r="M27" s="21"/>
      <c r="N27" s="23"/>
      <c r="O27" s="23" t="str">
        <f t="shared" si="1"/>
        <v/>
      </c>
      <c r="P27" s="24" t="str">
        <f t="shared" si="2"/>
        <v/>
      </c>
      <c r="Q27" s="22" t="str">
        <f t="shared" si="3"/>
        <v/>
      </c>
      <c r="R27" s="21" t="str">
        <f t="shared" si="4"/>
        <v/>
      </c>
      <c r="S27" s="25" t="str">
        <f t="shared" si="5"/>
        <v/>
      </c>
      <c r="T27" s="25" t="str">
        <f t="shared" si="6"/>
        <v/>
      </c>
      <c r="U27" s="25" t="str">
        <f t="shared" si="7"/>
        <v/>
      </c>
      <c r="V27" s="92"/>
      <c r="W27" s="79"/>
      <c r="X27" s="79"/>
      <c r="Y27" s="80"/>
      <c r="Z27" s="26"/>
      <c r="AA27" s="26"/>
      <c r="AB27" s="26"/>
    </row>
    <row r="28" spans="1:28" ht="18" customHeight="1" x14ac:dyDescent="0.25">
      <c r="A28" s="27"/>
      <c r="B28" s="27"/>
      <c r="C28" s="28"/>
      <c r="D28" s="28"/>
      <c r="E28" s="28"/>
      <c r="F28" s="27"/>
      <c r="G28" s="147"/>
      <c r="H28" s="29" t="str">
        <f ca="1">IFERROR(__xludf.DUMMYFUNCTION("IF(F28="""","""",IFERROR(GOOGLEFINANCE(UPPER(F28),""price""),""""))"),"")</f>
        <v/>
      </c>
      <c r="I28" s="29"/>
      <c r="J28" s="29" t="str">
        <f t="shared" si="0"/>
        <v/>
      </c>
      <c r="K28" s="30"/>
      <c r="L28" s="29"/>
      <c r="M28" s="29"/>
      <c r="N28" s="31"/>
      <c r="O28" s="31" t="str">
        <f t="shared" si="1"/>
        <v/>
      </c>
      <c r="P28" s="32" t="str">
        <f t="shared" si="2"/>
        <v/>
      </c>
      <c r="Q28" s="30" t="str">
        <f t="shared" si="3"/>
        <v/>
      </c>
      <c r="R28" s="29" t="str">
        <f t="shared" si="4"/>
        <v/>
      </c>
      <c r="S28" s="33" t="str">
        <f t="shared" si="5"/>
        <v/>
      </c>
      <c r="T28" s="33" t="str">
        <f t="shared" si="6"/>
        <v/>
      </c>
      <c r="U28" s="33" t="str">
        <f t="shared" si="7"/>
        <v/>
      </c>
      <c r="V28" s="93"/>
      <c r="W28" s="79"/>
      <c r="X28" s="79"/>
      <c r="Y28" s="80"/>
      <c r="Z28" s="34"/>
      <c r="AA28" s="34"/>
      <c r="AB28" s="34"/>
    </row>
    <row r="29" spans="1:28" ht="18" customHeight="1" x14ac:dyDescent="0.25">
      <c r="A29" s="19"/>
      <c r="B29" s="19"/>
      <c r="C29" s="20"/>
      <c r="D29" s="20"/>
      <c r="E29" s="20"/>
      <c r="F29" s="19"/>
      <c r="G29" s="146"/>
      <c r="H29" s="21" t="str">
        <f ca="1">IFERROR(__xludf.DUMMYFUNCTION("IF(F29="""","""",IFERROR(GOOGLEFINANCE(UPPER(F29),""price""),""""))"),"")</f>
        <v/>
      </c>
      <c r="I29" s="21"/>
      <c r="J29" s="21" t="str">
        <f t="shared" si="0"/>
        <v/>
      </c>
      <c r="K29" s="22"/>
      <c r="L29" s="21"/>
      <c r="M29" s="21"/>
      <c r="N29" s="23"/>
      <c r="O29" s="23" t="str">
        <f t="shared" si="1"/>
        <v/>
      </c>
      <c r="P29" s="24" t="str">
        <f t="shared" si="2"/>
        <v/>
      </c>
      <c r="Q29" s="22" t="str">
        <f t="shared" si="3"/>
        <v/>
      </c>
      <c r="R29" s="21" t="str">
        <f t="shared" si="4"/>
        <v/>
      </c>
      <c r="S29" s="25" t="str">
        <f t="shared" si="5"/>
        <v/>
      </c>
      <c r="T29" s="25" t="str">
        <f t="shared" si="6"/>
        <v/>
      </c>
      <c r="U29" s="25" t="str">
        <f t="shared" si="7"/>
        <v/>
      </c>
      <c r="V29" s="92"/>
      <c r="W29" s="79"/>
      <c r="X29" s="79"/>
      <c r="Y29" s="80"/>
      <c r="Z29" s="26"/>
      <c r="AA29" s="26"/>
      <c r="AB29" s="26"/>
    </row>
    <row r="30" spans="1:28" ht="18" customHeight="1" x14ac:dyDescent="0.25">
      <c r="A30" s="27"/>
      <c r="B30" s="27"/>
      <c r="C30" s="28"/>
      <c r="D30" s="28"/>
      <c r="E30" s="28"/>
      <c r="F30" s="27"/>
      <c r="G30" s="147"/>
      <c r="H30" s="29" t="str">
        <f ca="1">IFERROR(__xludf.DUMMYFUNCTION("IF(F30="""","""",IFERROR(GOOGLEFINANCE(UPPER(F30),""price""),""""))"),"")</f>
        <v/>
      </c>
      <c r="I30" s="29"/>
      <c r="J30" s="29" t="str">
        <f t="shared" si="0"/>
        <v/>
      </c>
      <c r="K30" s="30"/>
      <c r="L30" s="29"/>
      <c r="M30" s="29"/>
      <c r="N30" s="31"/>
      <c r="O30" s="31" t="str">
        <f t="shared" si="1"/>
        <v/>
      </c>
      <c r="P30" s="32" t="str">
        <f t="shared" si="2"/>
        <v/>
      </c>
      <c r="Q30" s="30" t="str">
        <f t="shared" si="3"/>
        <v/>
      </c>
      <c r="R30" s="29" t="str">
        <f t="shared" si="4"/>
        <v/>
      </c>
      <c r="S30" s="33" t="str">
        <f t="shared" si="5"/>
        <v/>
      </c>
      <c r="T30" s="33" t="str">
        <f t="shared" si="6"/>
        <v/>
      </c>
      <c r="U30" s="33" t="str">
        <f t="shared" si="7"/>
        <v/>
      </c>
      <c r="V30" s="93"/>
      <c r="W30" s="79"/>
      <c r="X30" s="79"/>
      <c r="Y30" s="80"/>
      <c r="Z30" s="34"/>
      <c r="AA30" s="34"/>
      <c r="AB30" s="34"/>
    </row>
    <row r="31" spans="1:28" ht="18" customHeight="1" x14ac:dyDescent="0.25">
      <c r="A31" s="19"/>
      <c r="B31" s="19"/>
      <c r="C31" s="20"/>
      <c r="D31" s="20"/>
      <c r="E31" s="20"/>
      <c r="F31" s="19"/>
      <c r="G31" s="146"/>
      <c r="H31" s="21" t="str">
        <f ca="1">IFERROR(__xludf.DUMMYFUNCTION("IF(F31="""","""",IFERROR(GOOGLEFINANCE(UPPER(F31),""price""),""""))"),"")</f>
        <v/>
      </c>
      <c r="I31" s="21"/>
      <c r="J31" s="21" t="str">
        <f t="shared" si="0"/>
        <v/>
      </c>
      <c r="K31" s="22"/>
      <c r="L31" s="21"/>
      <c r="M31" s="21"/>
      <c r="N31" s="23"/>
      <c r="O31" s="23" t="str">
        <f t="shared" si="1"/>
        <v/>
      </c>
      <c r="P31" s="24" t="str">
        <f t="shared" si="2"/>
        <v/>
      </c>
      <c r="Q31" s="22" t="str">
        <f t="shared" si="3"/>
        <v/>
      </c>
      <c r="R31" s="21" t="str">
        <f t="shared" si="4"/>
        <v/>
      </c>
      <c r="S31" s="25" t="str">
        <f t="shared" si="5"/>
        <v/>
      </c>
      <c r="T31" s="25" t="str">
        <f t="shared" si="6"/>
        <v/>
      </c>
      <c r="U31" s="25" t="str">
        <f t="shared" si="7"/>
        <v/>
      </c>
      <c r="V31" s="92"/>
      <c r="W31" s="79"/>
      <c r="X31" s="79"/>
      <c r="Y31" s="80"/>
      <c r="Z31" s="26"/>
      <c r="AA31" s="26"/>
      <c r="AB31" s="26"/>
    </row>
    <row r="32" spans="1:28" ht="18" customHeight="1" x14ac:dyDescent="0.25">
      <c r="A32" s="27"/>
      <c r="B32" s="27"/>
      <c r="C32" s="28"/>
      <c r="D32" s="28"/>
      <c r="E32" s="28"/>
      <c r="F32" s="27"/>
      <c r="G32" s="147"/>
      <c r="H32" s="29" t="str">
        <f ca="1">IFERROR(__xludf.DUMMYFUNCTION("IF(F32="""","""",IFERROR(GOOGLEFINANCE(UPPER(F32),""price""),""""))"),"")</f>
        <v/>
      </c>
      <c r="I32" s="29"/>
      <c r="J32" s="29" t="str">
        <f t="shared" si="0"/>
        <v/>
      </c>
      <c r="K32" s="30"/>
      <c r="L32" s="29"/>
      <c r="M32" s="29"/>
      <c r="N32" s="31"/>
      <c r="O32" s="31" t="str">
        <f t="shared" si="1"/>
        <v/>
      </c>
      <c r="P32" s="32" t="str">
        <f t="shared" si="2"/>
        <v/>
      </c>
      <c r="Q32" s="30" t="str">
        <f t="shared" si="3"/>
        <v/>
      </c>
      <c r="R32" s="29" t="str">
        <f t="shared" si="4"/>
        <v/>
      </c>
      <c r="S32" s="33" t="str">
        <f t="shared" si="5"/>
        <v/>
      </c>
      <c r="T32" s="33" t="str">
        <f t="shared" si="6"/>
        <v/>
      </c>
      <c r="U32" s="33" t="str">
        <f t="shared" si="7"/>
        <v/>
      </c>
      <c r="V32" s="93"/>
      <c r="W32" s="79"/>
      <c r="X32" s="79"/>
      <c r="Y32" s="80"/>
      <c r="Z32" s="34"/>
      <c r="AA32" s="34"/>
      <c r="AB32" s="34"/>
    </row>
    <row r="33" spans="1:28" ht="18" customHeight="1" x14ac:dyDescent="0.25">
      <c r="A33" s="19"/>
      <c r="B33" s="19"/>
      <c r="C33" s="20"/>
      <c r="D33" s="20"/>
      <c r="E33" s="20"/>
      <c r="F33" s="19"/>
      <c r="G33" s="146"/>
      <c r="H33" s="21" t="str">
        <f ca="1">IFERROR(__xludf.DUMMYFUNCTION("IF(F33="""","""",IFERROR(GOOGLEFINANCE(UPPER(F33),""price""),""""))"),"")</f>
        <v/>
      </c>
      <c r="I33" s="21"/>
      <c r="J33" s="21" t="str">
        <f t="shared" si="0"/>
        <v/>
      </c>
      <c r="K33" s="22"/>
      <c r="L33" s="21"/>
      <c r="M33" s="21"/>
      <c r="N33" s="23"/>
      <c r="O33" s="23" t="str">
        <f t="shared" si="1"/>
        <v/>
      </c>
      <c r="P33" s="24" t="str">
        <f t="shared" si="2"/>
        <v/>
      </c>
      <c r="Q33" s="22" t="str">
        <f t="shared" si="3"/>
        <v/>
      </c>
      <c r="R33" s="21" t="str">
        <f t="shared" si="4"/>
        <v/>
      </c>
      <c r="S33" s="25" t="str">
        <f t="shared" si="5"/>
        <v/>
      </c>
      <c r="T33" s="25" t="str">
        <f t="shared" si="6"/>
        <v/>
      </c>
      <c r="U33" s="25" t="str">
        <f t="shared" si="7"/>
        <v/>
      </c>
      <c r="V33" s="92"/>
      <c r="W33" s="79"/>
      <c r="X33" s="79"/>
      <c r="Y33" s="80"/>
      <c r="Z33" s="26"/>
      <c r="AA33" s="26"/>
      <c r="AB33" s="26"/>
    </row>
    <row r="34" spans="1:28" ht="18" customHeight="1" x14ac:dyDescent="0.25">
      <c r="A34" s="27"/>
      <c r="B34" s="27"/>
      <c r="C34" s="28"/>
      <c r="D34" s="28"/>
      <c r="E34" s="28"/>
      <c r="F34" s="27"/>
      <c r="G34" s="147"/>
      <c r="H34" s="29" t="str">
        <f ca="1">IFERROR(__xludf.DUMMYFUNCTION("IF(F34="""","""",IFERROR(GOOGLEFINANCE(UPPER(F34),""price""),""""))"),"")</f>
        <v/>
      </c>
      <c r="I34" s="29"/>
      <c r="J34" s="29" t="str">
        <f t="shared" si="0"/>
        <v/>
      </c>
      <c r="K34" s="30"/>
      <c r="L34" s="29"/>
      <c r="M34" s="29"/>
      <c r="N34" s="31"/>
      <c r="O34" s="31" t="str">
        <f t="shared" si="1"/>
        <v/>
      </c>
      <c r="P34" s="32" t="str">
        <f t="shared" si="2"/>
        <v/>
      </c>
      <c r="Q34" s="30" t="str">
        <f t="shared" si="3"/>
        <v/>
      </c>
      <c r="R34" s="29" t="str">
        <f t="shared" si="4"/>
        <v/>
      </c>
      <c r="S34" s="33" t="str">
        <f t="shared" si="5"/>
        <v/>
      </c>
      <c r="T34" s="33" t="str">
        <f t="shared" si="6"/>
        <v/>
      </c>
      <c r="U34" s="33" t="str">
        <f t="shared" si="7"/>
        <v/>
      </c>
      <c r="V34" s="93"/>
      <c r="W34" s="79"/>
      <c r="X34" s="79"/>
      <c r="Y34" s="80"/>
      <c r="Z34" s="34"/>
      <c r="AA34" s="34"/>
      <c r="AB34" s="34"/>
    </row>
    <row r="35" spans="1:28" ht="18" customHeight="1" x14ac:dyDescent="0.25">
      <c r="A35" s="19"/>
      <c r="B35" s="19"/>
      <c r="C35" s="20"/>
      <c r="D35" s="20"/>
      <c r="E35" s="20"/>
      <c r="F35" s="19"/>
      <c r="G35" s="146"/>
      <c r="H35" s="21" t="str">
        <f ca="1">IFERROR(__xludf.DUMMYFUNCTION("IF(F35="""","""",IFERROR(GOOGLEFINANCE(UPPER(F35),""price""),""""))"),"")</f>
        <v/>
      </c>
      <c r="I35" s="21"/>
      <c r="J35" s="21" t="str">
        <f t="shared" si="0"/>
        <v/>
      </c>
      <c r="K35" s="22"/>
      <c r="L35" s="21"/>
      <c r="M35" s="21"/>
      <c r="N35" s="23"/>
      <c r="O35" s="23" t="str">
        <f t="shared" si="1"/>
        <v/>
      </c>
      <c r="P35" s="24" t="str">
        <f t="shared" si="2"/>
        <v/>
      </c>
      <c r="Q35" s="22" t="str">
        <f t="shared" si="3"/>
        <v/>
      </c>
      <c r="R35" s="21" t="str">
        <f t="shared" si="4"/>
        <v/>
      </c>
      <c r="S35" s="25" t="str">
        <f t="shared" si="5"/>
        <v/>
      </c>
      <c r="T35" s="25" t="str">
        <f t="shared" si="6"/>
        <v/>
      </c>
      <c r="U35" s="25" t="str">
        <f t="shared" si="7"/>
        <v/>
      </c>
      <c r="V35" s="92"/>
      <c r="W35" s="79"/>
      <c r="X35" s="79"/>
      <c r="Y35" s="80"/>
      <c r="Z35" s="26"/>
      <c r="AA35" s="26"/>
      <c r="AB35" s="26"/>
    </row>
    <row r="36" spans="1:28" ht="18" customHeight="1" x14ac:dyDescent="0.25">
      <c r="A36" s="27"/>
      <c r="B36" s="27"/>
      <c r="C36" s="28"/>
      <c r="D36" s="28"/>
      <c r="E36" s="28"/>
      <c r="F36" s="27"/>
      <c r="G36" s="147"/>
      <c r="H36" s="29" t="str">
        <f ca="1">IFERROR(__xludf.DUMMYFUNCTION("IF(F36="""","""",IFERROR(GOOGLEFINANCE(UPPER(F36),""price""),""""))"),"")</f>
        <v/>
      </c>
      <c r="I36" s="29"/>
      <c r="J36" s="29" t="str">
        <f t="shared" si="0"/>
        <v/>
      </c>
      <c r="K36" s="30"/>
      <c r="L36" s="29"/>
      <c r="M36" s="29"/>
      <c r="N36" s="31"/>
      <c r="O36" s="31" t="str">
        <f t="shared" si="1"/>
        <v/>
      </c>
      <c r="P36" s="32" t="str">
        <f t="shared" si="2"/>
        <v/>
      </c>
      <c r="Q36" s="30" t="str">
        <f t="shared" si="3"/>
        <v/>
      </c>
      <c r="R36" s="29" t="str">
        <f t="shared" si="4"/>
        <v/>
      </c>
      <c r="S36" s="33" t="str">
        <f t="shared" si="5"/>
        <v/>
      </c>
      <c r="T36" s="33" t="str">
        <f t="shared" si="6"/>
        <v/>
      </c>
      <c r="U36" s="33" t="str">
        <f t="shared" si="7"/>
        <v/>
      </c>
      <c r="V36" s="93"/>
      <c r="W36" s="79"/>
      <c r="X36" s="79"/>
      <c r="Y36" s="80"/>
      <c r="Z36" s="34"/>
      <c r="AA36" s="34"/>
      <c r="AB36" s="34"/>
    </row>
    <row r="37" spans="1:28" ht="18" customHeight="1" x14ac:dyDescent="0.25">
      <c r="A37" s="19"/>
      <c r="B37" s="19"/>
      <c r="C37" s="20"/>
      <c r="D37" s="20"/>
      <c r="E37" s="20"/>
      <c r="F37" s="19"/>
      <c r="G37" s="146"/>
      <c r="H37" s="21" t="str">
        <f ca="1">IFERROR(__xludf.DUMMYFUNCTION("IF(F37="""","""",IFERROR(GOOGLEFINANCE(UPPER(F37),""price""),""""))"),"")</f>
        <v/>
      </c>
      <c r="I37" s="21"/>
      <c r="J37" s="21" t="str">
        <f t="shared" si="0"/>
        <v/>
      </c>
      <c r="K37" s="22"/>
      <c r="L37" s="21"/>
      <c r="M37" s="21"/>
      <c r="N37" s="23"/>
      <c r="O37" s="23" t="str">
        <f t="shared" si="1"/>
        <v/>
      </c>
      <c r="P37" s="24" t="str">
        <f t="shared" si="2"/>
        <v/>
      </c>
      <c r="Q37" s="22" t="str">
        <f t="shared" si="3"/>
        <v/>
      </c>
      <c r="R37" s="21" t="str">
        <f t="shared" si="4"/>
        <v/>
      </c>
      <c r="S37" s="25" t="str">
        <f t="shared" si="5"/>
        <v/>
      </c>
      <c r="T37" s="25" t="str">
        <f t="shared" si="6"/>
        <v/>
      </c>
      <c r="U37" s="25" t="str">
        <f t="shared" si="7"/>
        <v/>
      </c>
      <c r="V37" s="92"/>
      <c r="W37" s="79"/>
      <c r="X37" s="79"/>
      <c r="Y37" s="80"/>
      <c r="Z37" s="26"/>
      <c r="AA37" s="26"/>
      <c r="AB37" s="26"/>
    </row>
    <row r="38" spans="1:28" ht="18" customHeight="1" x14ac:dyDescent="0.25">
      <c r="A38" s="27"/>
      <c r="B38" s="27"/>
      <c r="C38" s="28"/>
      <c r="D38" s="28"/>
      <c r="E38" s="28"/>
      <c r="F38" s="27"/>
      <c r="G38" s="147"/>
      <c r="H38" s="29" t="str">
        <f ca="1">IFERROR(__xludf.DUMMYFUNCTION("IF(F38="""","""",IFERROR(GOOGLEFINANCE(UPPER(F38),""price""),""""))"),"")</f>
        <v/>
      </c>
      <c r="I38" s="29"/>
      <c r="J38" s="29" t="str">
        <f t="shared" si="0"/>
        <v/>
      </c>
      <c r="K38" s="30"/>
      <c r="L38" s="29"/>
      <c r="M38" s="29"/>
      <c r="N38" s="31"/>
      <c r="O38" s="31" t="str">
        <f t="shared" si="1"/>
        <v/>
      </c>
      <c r="P38" s="32" t="str">
        <f t="shared" si="2"/>
        <v/>
      </c>
      <c r="Q38" s="30" t="str">
        <f t="shared" si="3"/>
        <v/>
      </c>
      <c r="R38" s="29" t="str">
        <f t="shared" si="4"/>
        <v/>
      </c>
      <c r="S38" s="33" t="str">
        <f t="shared" si="5"/>
        <v/>
      </c>
      <c r="T38" s="33" t="str">
        <f t="shared" si="6"/>
        <v/>
      </c>
      <c r="U38" s="33" t="str">
        <f t="shared" si="7"/>
        <v/>
      </c>
      <c r="V38" s="93"/>
      <c r="W38" s="79"/>
      <c r="X38" s="79"/>
      <c r="Y38" s="80"/>
      <c r="Z38" s="34"/>
      <c r="AA38" s="34"/>
      <c r="AB38" s="34"/>
    </row>
    <row r="39" spans="1:28" ht="18" customHeight="1" x14ac:dyDescent="0.25">
      <c r="A39" s="19"/>
      <c r="B39" s="19"/>
      <c r="C39" s="20"/>
      <c r="D39" s="20"/>
      <c r="E39" s="20"/>
      <c r="F39" s="19"/>
      <c r="G39" s="146"/>
      <c r="H39" s="21" t="str">
        <f ca="1">IFERROR(__xludf.DUMMYFUNCTION("IF(F39="""","""",IFERROR(GOOGLEFINANCE(UPPER(F39),""price""),""""))"),"")</f>
        <v/>
      </c>
      <c r="I39" s="21"/>
      <c r="J39" s="21" t="str">
        <f t="shared" si="0"/>
        <v/>
      </c>
      <c r="K39" s="22"/>
      <c r="L39" s="21"/>
      <c r="M39" s="21"/>
      <c r="N39" s="23"/>
      <c r="O39" s="23" t="str">
        <f t="shared" si="1"/>
        <v/>
      </c>
      <c r="P39" s="24" t="str">
        <f t="shared" si="2"/>
        <v/>
      </c>
      <c r="Q39" s="22" t="str">
        <f t="shared" si="3"/>
        <v/>
      </c>
      <c r="R39" s="21" t="str">
        <f t="shared" si="4"/>
        <v/>
      </c>
      <c r="S39" s="25" t="str">
        <f t="shared" si="5"/>
        <v/>
      </c>
      <c r="T39" s="25" t="str">
        <f t="shared" si="6"/>
        <v/>
      </c>
      <c r="U39" s="25" t="str">
        <f t="shared" si="7"/>
        <v/>
      </c>
      <c r="V39" s="92"/>
      <c r="W39" s="79"/>
      <c r="X39" s="79"/>
      <c r="Y39" s="80"/>
      <c r="Z39" s="26"/>
      <c r="AA39" s="26"/>
      <c r="AB39" s="26"/>
    </row>
    <row r="40" spans="1:28" ht="18" customHeight="1" x14ac:dyDescent="0.25">
      <c r="A40" s="27"/>
      <c r="B40" s="27"/>
      <c r="C40" s="28"/>
      <c r="D40" s="28"/>
      <c r="E40" s="28"/>
      <c r="F40" s="27"/>
      <c r="G40" s="147"/>
      <c r="H40" s="29" t="str">
        <f ca="1">IFERROR(__xludf.DUMMYFUNCTION("IF(F40="""","""",IFERROR(GOOGLEFINANCE(UPPER(F40),""price""),""""))"),"")</f>
        <v/>
      </c>
      <c r="I40" s="29"/>
      <c r="J40" s="29" t="str">
        <f t="shared" si="0"/>
        <v/>
      </c>
      <c r="K40" s="30"/>
      <c r="L40" s="29"/>
      <c r="M40" s="29"/>
      <c r="N40" s="31"/>
      <c r="O40" s="31" t="str">
        <f t="shared" si="1"/>
        <v/>
      </c>
      <c r="P40" s="32" t="str">
        <f t="shared" si="2"/>
        <v/>
      </c>
      <c r="Q40" s="30" t="str">
        <f t="shared" si="3"/>
        <v/>
      </c>
      <c r="R40" s="29" t="str">
        <f t="shared" si="4"/>
        <v/>
      </c>
      <c r="S40" s="33" t="str">
        <f t="shared" si="5"/>
        <v/>
      </c>
      <c r="T40" s="33" t="str">
        <f t="shared" si="6"/>
        <v/>
      </c>
      <c r="U40" s="33" t="str">
        <f t="shared" si="7"/>
        <v/>
      </c>
      <c r="V40" s="93"/>
      <c r="W40" s="79"/>
      <c r="X40" s="79"/>
      <c r="Y40" s="80"/>
      <c r="Z40" s="34"/>
      <c r="AA40" s="34"/>
      <c r="AB40" s="34"/>
    </row>
    <row r="41" spans="1:28" ht="18" customHeight="1" x14ac:dyDescent="0.25">
      <c r="A41" s="19"/>
      <c r="B41" s="19"/>
      <c r="C41" s="20"/>
      <c r="D41" s="20"/>
      <c r="E41" s="20"/>
      <c r="F41" s="19"/>
      <c r="G41" s="146"/>
      <c r="H41" s="21" t="str">
        <f ca="1">IFERROR(__xludf.DUMMYFUNCTION("IF(F41="""","""",IFERROR(GOOGLEFINANCE(UPPER(F41),""price""),""""))"),"")</f>
        <v/>
      </c>
      <c r="I41" s="21"/>
      <c r="J41" s="21" t="str">
        <f t="shared" si="0"/>
        <v/>
      </c>
      <c r="K41" s="22"/>
      <c r="L41" s="21"/>
      <c r="M41" s="21"/>
      <c r="N41" s="23"/>
      <c r="O41" s="23" t="str">
        <f t="shared" si="1"/>
        <v/>
      </c>
      <c r="P41" s="24" t="str">
        <f t="shared" si="2"/>
        <v/>
      </c>
      <c r="Q41" s="22" t="str">
        <f t="shared" si="3"/>
        <v/>
      </c>
      <c r="R41" s="21" t="str">
        <f t="shared" si="4"/>
        <v/>
      </c>
      <c r="S41" s="25" t="str">
        <f t="shared" si="5"/>
        <v/>
      </c>
      <c r="T41" s="25" t="str">
        <f t="shared" si="6"/>
        <v/>
      </c>
      <c r="U41" s="25" t="str">
        <f t="shared" si="7"/>
        <v/>
      </c>
      <c r="V41" s="92"/>
      <c r="W41" s="79"/>
      <c r="X41" s="79"/>
      <c r="Y41" s="80"/>
      <c r="Z41" s="26"/>
      <c r="AA41" s="26"/>
      <c r="AB41" s="26"/>
    </row>
    <row r="42" spans="1:28" ht="18" customHeight="1" x14ac:dyDescent="0.25">
      <c r="A42" s="27"/>
      <c r="B42" s="27"/>
      <c r="C42" s="28"/>
      <c r="D42" s="28"/>
      <c r="E42" s="28"/>
      <c r="F42" s="27"/>
      <c r="G42" s="147"/>
      <c r="H42" s="29" t="str">
        <f ca="1">IFERROR(__xludf.DUMMYFUNCTION("IF(F42="""","""",IFERROR(GOOGLEFINANCE(UPPER(F42),""price""),""""))"),"")</f>
        <v/>
      </c>
      <c r="I42" s="29"/>
      <c r="J42" s="29" t="str">
        <f t="shared" si="0"/>
        <v/>
      </c>
      <c r="K42" s="30"/>
      <c r="L42" s="29"/>
      <c r="M42" s="29"/>
      <c r="N42" s="31"/>
      <c r="O42" s="31" t="str">
        <f t="shared" si="1"/>
        <v/>
      </c>
      <c r="P42" s="32" t="str">
        <f t="shared" si="2"/>
        <v/>
      </c>
      <c r="Q42" s="30" t="str">
        <f t="shared" si="3"/>
        <v/>
      </c>
      <c r="R42" s="29" t="str">
        <f t="shared" si="4"/>
        <v/>
      </c>
      <c r="S42" s="33" t="str">
        <f t="shared" si="5"/>
        <v/>
      </c>
      <c r="T42" s="33" t="str">
        <f t="shared" si="6"/>
        <v/>
      </c>
      <c r="U42" s="33" t="str">
        <f t="shared" si="7"/>
        <v/>
      </c>
      <c r="V42" s="93"/>
      <c r="W42" s="79"/>
      <c r="X42" s="79"/>
      <c r="Y42" s="80"/>
      <c r="Z42" s="34"/>
      <c r="AA42" s="34"/>
      <c r="AB42" s="34"/>
    </row>
    <row r="43" spans="1:28" ht="18" customHeight="1" x14ac:dyDescent="0.25">
      <c r="A43" s="19"/>
      <c r="B43" s="19"/>
      <c r="C43" s="20"/>
      <c r="D43" s="20"/>
      <c r="E43" s="20"/>
      <c r="F43" s="19"/>
      <c r="G43" s="146"/>
      <c r="H43" s="21" t="str">
        <f ca="1">IFERROR(__xludf.DUMMYFUNCTION("IF(F43="""","""",IFERROR(GOOGLEFINANCE(UPPER(F43),""price""),""""))"),"")</f>
        <v/>
      </c>
      <c r="I43" s="21"/>
      <c r="J43" s="21" t="str">
        <f t="shared" si="0"/>
        <v/>
      </c>
      <c r="K43" s="22"/>
      <c r="L43" s="21"/>
      <c r="M43" s="21"/>
      <c r="N43" s="23"/>
      <c r="O43" s="23" t="str">
        <f t="shared" si="1"/>
        <v/>
      </c>
      <c r="P43" s="24" t="str">
        <f t="shared" si="2"/>
        <v/>
      </c>
      <c r="Q43" s="22" t="str">
        <f t="shared" si="3"/>
        <v/>
      </c>
      <c r="R43" s="21" t="str">
        <f t="shared" si="4"/>
        <v/>
      </c>
      <c r="S43" s="25" t="str">
        <f t="shared" si="5"/>
        <v/>
      </c>
      <c r="T43" s="25" t="str">
        <f t="shared" si="6"/>
        <v/>
      </c>
      <c r="U43" s="25" t="str">
        <f t="shared" si="7"/>
        <v/>
      </c>
      <c r="V43" s="92"/>
      <c r="W43" s="79"/>
      <c r="X43" s="79"/>
      <c r="Y43" s="80"/>
      <c r="Z43" s="26"/>
      <c r="AA43" s="26"/>
      <c r="AB43" s="26"/>
    </row>
    <row r="44" spans="1:28" ht="18" customHeight="1" x14ac:dyDescent="0.25">
      <c r="A44" s="27"/>
      <c r="B44" s="27"/>
      <c r="C44" s="28"/>
      <c r="D44" s="28"/>
      <c r="E44" s="28"/>
      <c r="F44" s="27"/>
      <c r="G44" s="147"/>
      <c r="H44" s="29" t="str">
        <f ca="1">IFERROR(__xludf.DUMMYFUNCTION("IF(F44="""","""",IFERROR(GOOGLEFINANCE(UPPER(F44),""price""),""""))"),"")</f>
        <v/>
      </c>
      <c r="I44" s="29"/>
      <c r="J44" s="29" t="str">
        <f t="shared" si="0"/>
        <v/>
      </c>
      <c r="K44" s="30"/>
      <c r="L44" s="29"/>
      <c r="M44" s="29"/>
      <c r="N44" s="31"/>
      <c r="O44" s="31" t="str">
        <f t="shared" si="1"/>
        <v/>
      </c>
      <c r="P44" s="32" t="str">
        <f t="shared" si="2"/>
        <v/>
      </c>
      <c r="Q44" s="30" t="str">
        <f t="shared" si="3"/>
        <v/>
      </c>
      <c r="R44" s="29" t="str">
        <f t="shared" si="4"/>
        <v/>
      </c>
      <c r="S44" s="33" t="str">
        <f t="shared" si="5"/>
        <v/>
      </c>
      <c r="T44" s="33" t="str">
        <f t="shared" si="6"/>
        <v/>
      </c>
      <c r="U44" s="33" t="str">
        <f t="shared" si="7"/>
        <v/>
      </c>
      <c r="V44" s="93"/>
      <c r="W44" s="79"/>
      <c r="X44" s="79"/>
      <c r="Y44" s="80"/>
      <c r="Z44" s="34"/>
      <c r="AA44" s="34"/>
      <c r="AB44" s="34"/>
    </row>
    <row r="45" spans="1:28" ht="18" customHeight="1" x14ac:dyDescent="0.25">
      <c r="A45" s="19"/>
      <c r="B45" s="19"/>
      <c r="C45" s="20"/>
      <c r="D45" s="20"/>
      <c r="E45" s="20"/>
      <c r="F45" s="19"/>
      <c r="G45" s="146"/>
      <c r="H45" s="21" t="str">
        <f ca="1">IFERROR(__xludf.DUMMYFUNCTION("IF(F45="""","""",IFERROR(GOOGLEFINANCE(UPPER(F45),""price""),""""))"),"")</f>
        <v/>
      </c>
      <c r="I45" s="21"/>
      <c r="J45" s="21" t="str">
        <f t="shared" si="0"/>
        <v/>
      </c>
      <c r="K45" s="22"/>
      <c r="L45" s="21"/>
      <c r="M45" s="21"/>
      <c r="N45" s="23"/>
      <c r="O45" s="23" t="str">
        <f t="shared" si="1"/>
        <v/>
      </c>
      <c r="P45" s="24" t="str">
        <f t="shared" si="2"/>
        <v/>
      </c>
      <c r="Q45" s="22" t="str">
        <f t="shared" si="3"/>
        <v/>
      </c>
      <c r="R45" s="21" t="str">
        <f t="shared" si="4"/>
        <v/>
      </c>
      <c r="S45" s="25" t="str">
        <f t="shared" si="5"/>
        <v/>
      </c>
      <c r="T45" s="25" t="str">
        <f t="shared" si="6"/>
        <v/>
      </c>
      <c r="U45" s="25" t="str">
        <f t="shared" si="7"/>
        <v/>
      </c>
      <c r="V45" s="92"/>
      <c r="W45" s="79"/>
      <c r="X45" s="79"/>
      <c r="Y45" s="80"/>
      <c r="Z45" s="26"/>
      <c r="AA45" s="26"/>
      <c r="AB45" s="26"/>
    </row>
    <row r="46" spans="1:28" ht="18" customHeight="1" x14ac:dyDescent="0.25">
      <c r="A46" s="27"/>
      <c r="B46" s="27"/>
      <c r="C46" s="28"/>
      <c r="D46" s="28"/>
      <c r="E46" s="28"/>
      <c r="F46" s="27"/>
      <c r="G46" s="147"/>
      <c r="H46" s="29" t="str">
        <f ca="1">IFERROR(__xludf.DUMMYFUNCTION("IF(F46="""","""",IFERROR(GOOGLEFINANCE(UPPER(F46),""price""),""""))"),"")</f>
        <v/>
      </c>
      <c r="I46" s="29"/>
      <c r="J46" s="29" t="str">
        <f t="shared" si="0"/>
        <v/>
      </c>
      <c r="K46" s="30"/>
      <c r="L46" s="29"/>
      <c r="M46" s="29"/>
      <c r="N46" s="31"/>
      <c r="O46" s="31" t="str">
        <f t="shared" si="1"/>
        <v/>
      </c>
      <c r="P46" s="32" t="str">
        <f t="shared" si="2"/>
        <v/>
      </c>
      <c r="Q46" s="30" t="str">
        <f t="shared" si="3"/>
        <v/>
      </c>
      <c r="R46" s="29" t="str">
        <f t="shared" si="4"/>
        <v/>
      </c>
      <c r="S46" s="33" t="str">
        <f t="shared" si="5"/>
        <v/>
      </c>
      <c r="T46" s="33" t="str">
        <f t="shared" si="6"/>
        <v/>
      </c>
      <c r="U46" s="33" t="str">
        <f t="shared" si="7"/>
        <v/>
      </c>
      <c r="V46" s="93"/>
      <c r="W46" s="79"/>
      <c r="X46" s="79"/>
      <c r="Y46" s="80"/>
      <c r="Z46" s="34"/>
      <c r="AA46" s="34"/>
      <c r="AB46" s="34"/>
    </row>
    <row r="47" spans="1:28" ht="18" customHeight="1" x14ac:dyDescent="0.25">
      <c r="A47" s="19"/>
      <c r="B47" s="19"/>
      <c r="C47" s="20"/>
      <c r="D47" s="20"/>
      <c r="E47" s="20"/>
      <c r="F47" s="19"/>
      <c r="G47" s="146"/>
      <c r="H47" s="21" t="str">
        <f ca="1">IFERROR(__xludf.DUMMYFUNCTION("IF(F47="""","""",IFERROR(GOOGLEFINANCE(UPPER(F47),""price""),""""))"),"")</f>
        <v/>
      </c>
      <c r="I47" s="21"/>
      <c r="J47" s="21" t="str">
        <f t="shared" si="0"/>
        <v/>
      </c>
      <c r="K47" s="22"/>
      <c r="L47" s="21"/>
      <c r="M47" s="21"/>
      <c r="N47" s="23"/>
      <c r="O47" s="23" t="str">
        <f t="shared" si="1"/>
        <v/>
      </c>
      <c r="P47" s="24" t="str">
        <f t="shared" si="2"/>
        <v/>
      </c>
      <c r="Q47" s="22" t="str">
        <f t="shared" si="3"/>
        <v/>
      </c>
      <c r="R47" s="21" t="str">
        <f t="shared" si="4"/>
        <v/>
      </c>
      <c r="S47" s="25" t="str">
        <f t="shared" si="5"/>
        <v/>
      </c>
      <c r="T47" s="25" t="str">
        <f t="shared" si="6"/>
        <v/>
      </c>
      <c r="U47" s="25" t="str">
        <f t="shared" si="7"/>
        <v/>
      </c>
      <c r="V47" s="92"/>
      <c r="W47" s="79"/>
      <c r="X47" s="79"/>
      <c r="Y47" s="80"/>
      <c r="Z47" s="26"/>
      <c r="AA47" s="26"/>
      <c r="AB47" s="26"/>
    </row>
    <row r="48" spans="1:28" ht="18" customHeight="1" x14ac:dyDescent="0.25">
      <c r="A48" s="27"/>
      <c r="B48" s="27"/>
      <c r="C48" s="28"/>
      <c r="D48" s="28"/>
      <c r="E48" s="28"/>
      <c r="F48" s="27"/>
      <c r="G48" s="147"/>
      <c r="H48" s="29" t="str">
        <f ca="1">IFERROR(__xludf.DUMMYFUNCTION("IF(F48="""","""",IFERROR(GOOGLEFINANCE(UPPER(F48),""price""),""""))"),"")</f>
        <v/>
      </c>
      <c r="I48" s="29"/>
      <c r="J48" s="29" t="str">
        <f t="shared" si="0"/>
        <v/>
      </c>
      <c r="K48" s="30"/>
      <c r="L48" s="29"/>
      <c r="M48" s="29"/>
      <c r="N48" s="31"/>
      <c r="O48" s="31" t="str">
        <f t="shared" si="1"/>
        <v/>
      </c>
      <c r="P48" s="32" t="str">
        <f t="shared" si="2"/>
        <v/>
      </c>
      <c r="Q48" s="30" t="str">
        <f t="shared" si="3"/>
        <v/>
      </c>
      <c r="R48" s="29" t="str">
        <f t="shared" si="4"/>
        <v/>
      </c>
      <c r="S48" s="33" t="str">
        <f t="shared" si="5"/>
        <v/>
      </c>
      <c r="T48" s="33" t="str">
        <f t="shared" si="6"/>
        <v/>
      </c>
      <c r="U48" s="33" t="str">
        <f t="shared" si="7"/>
        <v/>
      </c>
      <c r="V48" s="93"/>
      <c r="W48" s="79"/>
      <c r="X48" s="79"/>
      <c r="Y48" s="80"/>
      <c r="Z48" s="34"/>
      <c r="AA48" s="34"/>
      <c r="AB48" s="34"/>
    </row>
    <row r="49" spans="1:28" ht="18" customHeight="1" x14ac:dyDescent="0.25">
      <c r="A49" s="19"/>
      <c r="B49" s="19"/>
      <c r="C49" s="20"/>
      <c r="D49" s="20"/>
      <c r="E49" s="20"/>
      <c r="F49" s="19"/>
      <c r="G49" s="146"/>
      <c r="H49" s="21" t="str">
        <f ca="1">IFERROR(__xludf.DUMMYFUNCTION("IF(F49="""","""",IFERROR(GOOGLEFINANCE(UPPER(F49),""price""),""""))"),"")</f>
        <v/>
      </c>
      <c r="I49" s="21"/>
      <c r="J49" s="21" t="str">
        <f t="shared" si="0"/>
        <v/>
      </c>
      <c r="K49" s="22"/>
      <c r="L49" s="21"/>
      <c r="M49" s="21"/>
      <c r="N49" s="23"/>
      <c r="O49" s="23" t="str">
        <f t="shared" si="1"/>
        <v/>
      </c>
      <c r="P49" s="24" t="str">
        <f t="shared" si="2"/>
        <v/>
      </c>
      <c r="Q49" s="22" t="str">
        <f t="shared" si="3"/>
        <v/>
      </c>
      <c r="R49" s="21" t="str">
        <f t="shared" si="4"/>
        <v/>
      </c>
      <c r="S49" s="25" t="str">
        <f t="shared" si="5"/>
        <v/>
      </c>
      <c r="T49" s="25" t="str">
        <f t="shared" si="6"/>
        <v/>
      </c>
      <c r="U49" s="25" t="str">
        <f t="shared" si="7"/>
        <v/>
      </c>
      <c r="V49" s="92"/>
      <c r="W49" s="79"/>
      <c r="X49" s="79"/>
      <c r="Y49" s="80"/>
      <c r="Z49" s="26"/>
      <c r="AA49" s="26"/>
      <c r="AB49" s="26"/>
    </row>
    <row r="50" spans="1:28" ht="18" customHeight="1" x14ac:dyDescent="0.25">
      <c r="A50" s="27"/>
      <c r="B50" s="27"/>
      <c r="C50" s="28"/>
      <c r="D50" s="28"/>
      <c r="E50" s="28"/>
      <c r="F50" s="27"/>
      <c r="G50" s="147"/>
      <c r="H50" s="29" t="str">
        <f ca="1">IFERROR(__xludf.DUMMYFUNCTION("IF(F50="""","""",IFERROR(GOOGLEFINANCE(UPPER(F50),""price""),""""))"),"")</f>
        <v/>
      </c>
      <c r="I50" s="29"/>
      <c r="J50" s="29" t="str">
        <f t="shared" si="0"/>
        <v/>
      </c>
      <c r="K50" s="30"/>
      <c r="L50" s="29"/>
      <c r="M50" s="29"/>
      <c r="N50" s="31"/>
      <c r="O50" s="31" t="str">
        <f t="shared" si="1"/>
        <v/>
      </c>
      <c r="P50" s="32" t="str">
        <f t="shared" si="2"/>
        <v/>
      </c>
      <c r="Q50" s="30" t="str">
        <f t="shared" si="3"/>
        <v/>
      </c>
      <c r="R50" s="29" t="str">
        <f t="shared" si="4"/>
        <v/>
      </c>
      <c r="S50" s="33" t="str">
        <f t="shared" si="5"/>
        <v/>
      </c>
      <c r="T50" s="33" t="str">
        <f t="shared" si="6"/>
        <v/>
      </c>
      <c r="U50" s="33" t="str">
        <f t="shared" si="7"/>
        <v/>
      </c>
      <c r="V50" s="93"/>
      <c r="W50" s="79"/>
      <c r="X50" s="79"/>
      <c r="Y50" s="80"/>
      <c r="Z50" s="34"/>
      <c r="AA50" s="34"/>
      <c r="AB50" s="34"/>
    </row>
    <row r="51" spans="1:28" ht="18" customHeight="1" x14ac:dyDescent="0.25">
      <c r="A51" s="19"/>
      <c r="B51" s="19"/>
      <c r="C51" s="20"/>
      <c r="D51" s="20"/>
      <c r="E51" s="20"/>
      <c r="F51" s="19"/>
      <c r="G51" s="146"/>
      <c r="H51" s="21" t="str">
        <f ca="1">IFERROR(__xludf.DUMMYFUNCTION("IF(F51="""","""",IFERROR(GOOGLEFINANCE(UPPER(F51),""price""),""""))"),"")</f>
        <v/>
      </c>
      <c r="I51" s="21"/>
      <c r="J51" s="21" t="str">
        <f t="shared" si="0"/>
        <v/>
      </c>
      <c r="K51" s="22"/>
      <c r="L51" s="21"/>
      <c r="M51" s="21"/>
      <c r="N51" s="23"/>
      <c r="O51" s="23" t="str">
        <f t="shared" si="1"/>
        <v/>
      </c>
      <c r="P51" s="24" t="str">
        <f t="shared" si="2"/>
        <v/>
      </c>
      <c r="Q51" s="22" t="str">
        <f t="shared" si="3"/>
        <v/>
      </c>
      <c r="R51" s="21" t="str">
        <f t="shared" si="4"/>
        <v/>
      </c>
      <c r="S51" s="25" t="str">
        <f t="shared" si="5"/>
        <v/>
      </c>
      <c r="T51" s="25" t="str">
        <f t="shared" si="6"/>
        <v/>
      </c>
      <c r="U51" s="25" t="str">
        <f t="shared" si="7"/>
        <v/>
      </c>
      <c r="V51" s="92"/>
      <c r="W51" s="79"/>
      <c r="X51" s="79"/>
      <c r="Y51" s="80"/>
      <c r="Z51" s="26"/>
      <c r="AA51" s="26"/>
      <c r="AB51" s="26"/>
    </row>
    <row r="52" spans="1:28" ht="18" customHeight="1" x14ac:dyDescent="0.25">
      <c r="A52" s="27"/>
      <c r="B52" s="27"/>
      <c r="C52" s="28"/>
      <c r="D52" s="28"/>
      <c r="E52" s="28"/>
      <c r="F52" s="27"/>
      <c r="G52" s="147"/>
      <c r="H52" s="29" t="str">
        <f ca="1">IFERROR(__xludf.DUMMYFUNCTION("IF(F52="""","""",IFERROR(GOOGLEFINANCE(UPPER(F52),""price""),""""))"),"")</f>
        <v/>
      </c>
      <c r="I52" s="29"/>
      <c r="J52" s="29" t="str">
        <f t="shared" si="0"/>
        <v/>
      </c>
      <c r="K52" s="30"/>
      <c r="L52" s="29"/>
      <c r="M52" s="29"/>
      <c r="N52" s="31"/>
      <c r="O52" s="31" t="str">
        <f t="shared" si="1"/>
        <v/>
      </c>
      <c r="P52" s="32" t="str">
        <f t="shared" si="2"/>
        <v/>
      </c>
      <c r="Q52" s="30" t="str">
        <f t="shared" si="3"/>
        <v/>
      </c>
      <c r="R52" s="29" t="str">
        <f t="shared" si="4"/>
        <v/>
      </c>
      <c r="S52" s="33" t="str">
        <f t="shared" si="5"/>
        <v/>
      </c>
      <c r="T52" s="33" t="str">
        <f t="shared" si="6"/>
        <v/>
      </c>
      <c r="U52" s="33" t="str">
        <f t="shared" si="7"/>
        <v/>
      </c>
      <c r="V52" s="93"/>
      <c r="W52" s="79"/>
      <c r="X52" s="79"/>
      <c r="Y52" s="80"/>
      <c r="Z52" s="34"/>
      <c r="AA52" s="34"/>
      <c r="AB52" s="34"/>
    </row>
    <row r="53" spans="1:28" ht="18" customHeight="1" x14ac:dyDescent="0.25">
      <c r="A53" s="19"/>
      <c r="B53" s="19"/>
      <c r="C53" s="20"/>
      <c r="D53" s="20"/>
      <c r="E53" s="20"/>
      <c r="F53" s="19"/>
      <c r="G53" s="146"/>
      <c r="H53" s="21" t="str">
        <f ca="1">IFERROR(__xludf.DUMMYFUNCTION("IF(F53="""","""",IFERROR(GOOGLEFINANCE(UPPER(F53),""price""),""""))"),"")</f>
        <v/>
      </c>
      <c r="I53" s="21"/>
      <c r="J53" s="21" t="str">
        <f t="shared" si="0"/>
        <v/>
      </c>
      <c r="K53" s="22"/>
      <c r="L53" s="21"/>
      <c r="M53" s="21"/>
      <c r="N53" s="23"/>
      <c r="O53" s="23" t="str">
        <f t="shared" si="1"/>
        <v/>
      </c>
      <c r="P53" s="24" t="str">
        <f t="shared" si="2"/>
        <v/>
      </c>
      <c r="Q53" s="22" t="str">
        <f t="shared" si="3"/>
        <v/>
      </c>
      <c r="R53" s="21" t="str">
        <f t="shared" si="4"/>
        <v/>
      </c>
      <c r="S53" s="25" t="str">
        <f t="shared" si="5"/>
        <v/>
      </c>
      <c r="T53" s="25" t="str">
        <f t="shared" si="6"/>
        <v/>
      </c>
      <c r="U53" s="25" t="str">
        <f t="shared" si="7"/>
        <v/>
      </c>
      <c r="V53" s="92"/>
      <c r="W53" s="79"/>
      <c r="X53" s="79"/>
      <c r="Y53" s="80"/>
      <c r="Z53" s="26"/>
      <c r="AA53" s="26"/>
      <c r="AB53" s="26"/>
    </row>
    <row r="54" spans="1:28" ht="18" customHeight="1" x14ac:dyDescent="0.25">
      <c r="A54" s="27"/>
      <c r="B54" s="27"/>
      <c r="C54" s="28"/>
      <c r="D54" s="28"/>
      <c r="E54" s="28"/>
      <c r="F54" s="27"/>
      <c r="G54" s="147"/>
      <c r="H54" s="29" t="str">
        <f ca="1">IFERROR(__xludf.DUMMYFUNCTION("IF(F54="""","""",IFERROR(GOOGLEFINANCE(UPPER(F54),""price""),""""))"),"")</f>
        <v/>
      </c>
      <c r="I54" s="29"/>
      <c r="J54" s="29" t="str">
        <f t="shared" si="0"/>
        <v/>
      </c>
      <c r="K54" s="30"/>
      <c r="L54" s="29"/>
      <c r="M54" s="29"/>
      <c r="N54" s="31"/>
      <c r="O54" s="31" t="str">
        <f t="shared" si="1"/>
        <v/>
      </c>
      <c r="P54" s="32" t="str">
        <f t="shared" si="2"/>
        <v/>
      </c>
      <c r="Q54" s="30" t="str">
        <f t="shared" si="3"/>
        <v/>
      </c>
      <c r="R54" s="29" t="str">
        <f t="shared" si="4"/>
        <v/>
      </c>
      <c r="S54" s="33" t="str">
        <f t="shared" si="5"/>
        <v/>
      </c>
      <c r="T54" s="33" t="str">
        <f t="shared" si="6"/>
        <v/>
      </c>
      <c r="U54" s="33" t="str">
        <f t="shared" si="7"/>
        <v/>
      </c>
      <c r="V54" s="93"/>
      <c r="W54" s="79"/>
      <c r="X54" s="79"/>
      <c r="Y54" s="80"/>
      <c r="Z54" s="34"/>
      <c r="AA54" s="34"/>
      <c r="AB54" s="34"/>
    </row>
    <row r="55" spans="1:28" ht="18" customHeight="1" x14ac:dyDescent="0.25">
      <c r="A55" s="19"/>
      <c r="B55" s="19"/>
      <c r="C55" s="20"/>
      <c r="D55" s="20"/>
      <c r="E55" s="20"/>
      <c r="F55" s="19"/>
      <c r="G55" s="146"/>
      <c r="H55" s="21" t="str">
        <f ca="1">IFERROR(__xludf.DUMMYFUNCTION("IF(F55="""","""",IFERROR(GOOGLEFINANCE(UPPER(F55),""price""),""""))"),"")</f>
        <v/>
      </c>
      <c r="I55" s="21"/>
      <c r="J55" s="21" t="str">
        <f t="shared" si="0"/>
        <v/>
      </c>
      <c r="K55" s="22"/>
      <c r="L55" s="21"/>
      <c r="M55" s="21"/>
      <c r="N55" s="23"/>
      <c r="O55" s="23" t="str">
        <f t="shared" si="1"/>
        <v/>
      </c>
      <c r="P55" s="24" t="str">
        <f t="shared" si="2"/>
        <v/>
      </c>
      <c r="Q55" s="22" t="str">
        <f t="shared" si="3"/>
        <v/>
      </c>
      <c r="R55" s="21" t="str">
        <f t="shared" si="4"/>
        <v/>
      </c>
      <c r="S55" s="25" t="str">
        <f t="shared" si="5"/>
        <v/>
      </c>
      <c r="T55" s="25" t="str">
        <f t="shared" si="6"/>
        <v/>
      </c>
      <c r="U55" s="25" t="str">
        <f t="shared" si="7"/>
        <v/>
      </c>
      <c r="V55" s="92"/>
      <c r="W55" s="79"/>
      <c r="X55" s="79"/>
      <c r="Y55" s="80"/>
      <c r="Z55" s="26"/>
      <c r="AA55" s="26"/>
      <c r="AB55" s="26"/>
    </row>
    <row r="56" spans="1:28" ht="18" customHeight="1" x14ac:dyDescent="0.25">
      <c r="A56" s="27"/>
      <c r="B56" s="27"/>
      <c r="C56" s="28"/>
      <c r="D56" s="28"/>
      <c r="E56" s="28"/>
      <c r="F56" s="27"/>
      <c r="G56" s="147"/>
      <c r="H56" s="29" t="str">
        <f ca="1">IFERROR(__xludf.DUMMYFUNCTION("IF(F56="""","""",IFERROR(GOOGLEFINANCE(UPPER(F56),""price""),""""))"),"")</f>
        <v/>
      </c>
      <c r="I56" s="29"/>
      <c r="J56" s="29" t="str">
        <f t="shared" si="0"/>
        <v/>
      </c>
      <c r="K56" s="30"/>
      <c r="L56" s="29"/>
      <c r="M56" s="29"/>
      <c r="N56" s="31"/>
      <c r="O56" s="31" t="str">
        <f t="shared" si="1"/>
        <v/>
      </c>
      <c r="P56" s="32" t="str">
        <f t="shared" si="2"/>
        <v/>
      </c>
      <c r="Q56" s="30" t="str">
        <f t="shared" si="3"/>
        <v/>
      </c>
      <c r="R56" s="29" t="str">
        <f t="shared" si="4"/>
        <v/>
      </c>
      <c r="S56" s="33" t="str">
        <f t="shared" si="5"/>
        <v/>
      </c>
      <c r="T56" s="33" t="str">
        <f t="shared" si="6"/>
        <v/>
      </c>
      <c r="U56" s="33" t="str">
        <f t="shared" si="7"/>
        <v/>
      </c>
      <c r="V56" s="93"/>
      <c r="W56" s="79"/>
      <c r="X56" s="79"/>
      <c r="Y56" s="80"/>
      <c r="Z56" s="34"/>
      <c r="AA56" s="34"/>
      <c r="AB56" s="34"/>
    </row>
    <row r="57" spans="1:28" ht="18" customHeight="1" x14ac:dyDescent="0.25">
      <c r="A57" s="19"/>
      <c r="B57" s="19"/>
      <c r="C57" s="20"/>
      <c r="D57" s="20"/>
      <c r="E57" s="20"/>
      <c r="F57" s="19"/>
      <c r="G57" s="146"/>
      <c r="H57" s="21" t="str">
        <f ca="1">IFERROR(__xludf.DUMMYFUNCTION("IF(F57="""","""",IFERROR(GOOGLEFINANCE(UPPER(F57),""price""),""""))"),"")</f>
        <v/>
      </c>
      <c r="I57" s="21"/>
      <c r="J57" s="21" t="str">
        <f t="shared" si="0"/>
        <v/>
      </c>
      <c r="K57" s="22"/>
      <c r="L57" s="21"/>
      <c r="M57" s="21"/>
      <c r="N57" s="23"/>
      <c r="O57" s="23" t="str">
        <f t="shared" si="1"/>
        <v/>
      </c>
      <c r="P57" s="24" t="str">
        <f t="shared" si="2"/>
        <v/>
      </c>
      <c r="Q57" s="22" t="str">
        <f t="shared" si="3"/>
        <v/>
      </c>
      <c r="R57" s="21" t="str">
        <f t="shared" si="4"/>
        <v/>
      </c>
      <c r="S57" s="25" t="str">
        <f t="shared" si="5"/>
        <v/>
      </c>
      <c r="T57" s="25" t="str">
        <f t="shared" si="6"/>
        <v/>
      </c>
      <c r="U57" s="25" t="str">
        <f t="shared" si="7"/>
        <v/>
      </c>
      <c r="V57" s="92"/>
      <c r="W57" s="79"/>
      <c r="X57" s="79"/>
      <c r="Y57" s="80"/>
      <c r="Z57" s="26"/>
      <c r="AA57" s="26"/>
      <c r="AB57" s="26"/>
    </row>
    <row r="58" spans="1:28" ht="18" customHeight="1" x14ac:dyDescent="0.25">
      <c r="A58" s="27"/>
      <c r="B58" s="27"/>
      <c r="C58" s="28"/>
      <c r="D58" s="28"/>
      <c r="E58" s="28"/>
      <c r="F58" s="27"/>
      <c r="G58" s="147"/>
      <c r="H58" s="29" t="str">
        <f ca="1">IFERROR(__xludf.DUMMYFUNCTION("IF(F58="""","""",IFERROR(GOOGLEFINANCE(UPPER(F58),""price""),""""))"),"")</f>
        <v/>
      </c>
      <c r="I58" s="29"/>
      <c r="J58" s="29" t="str">
        <f t="shared" si="0"/>
        <v/>
      </c>
      <c r="K58" s="30"/>
      <c r="L58" s="29"/>
      <c r="M58" s="29"/>
      <c r="N58" s="31"/>
      <c r="O58" s="31" t="str">
        <f t="shared" si="1"/>
        <v/>
      </c>
      <c r="P58" s="32" t="str">
        <f t="shared" si="2"/>
        <v/>
      </c>
      <c r="Q58" s="30" t="str">
        <f t="shared" si="3"/>
        <v/>
      </c>
      <c r="R58" s="29" t="str">
        <f t="shared" si="4"/>
        <v/>
      </c>
      <c r="S58" s="33" t="str">
        <f t="shared" si="5"/>
        <v/>
      </c>
      <c r="T58" s="33" t="str">
        <f t="shared" si="6"/>
        <v/>
      </c>
      <c r="U58" s="33" t="str">
        <f t="shared" si="7"/>
        <v/>
      </c>
      <c r="V58" s="93"/>
      <c r="W58" s="79"/>
      <c r="X58" s="79"/>
      <c r="Y58" s="80"/>
      <c r="Z58" s="34"/>
      <c r="AA58" s="34"/>
      <c r="AB58" s="34"/>
    </row>
    <row r="59" spans="1:28" ht="18" customHeight="1" x14ac:dyDescent="0.25">
      <c r="A59" s="19"/>
      <c r="B59" s="19"/>
      <c r="C59" s="20"/>
      <c r="D59" s="20"/>
      <c r="E59" s="20"/>
      <c r="F59" s="19"/>
      <c r="G59" s="146"/>
      <c r="H59" s="21" t="str">
        <f ca="1">IFERROR(__xludf.DUMMYFUNCTION("IF(F59="""","""",IFERROR(GOOGLEFINANCE(UPPER(F59),""price""),""""))"),"")</f>
        <v/>
      </c>
      <c r="I59" s="21"/>
      <c r="J59" s="21" t="str">
        <f t="shared" si="0"/>
        <v/>
      </c>
      <c r="K59" s="22"/>
      <c r="L59" s="21"/>
      <c r="M59" s="21"/>
      <c r="N59" s="23"/>
      <c r="O59" s="23" t="str">
        <f t="shared" si="1"/>
        <v/>
      </c>
      <c r="P59" s="24" t="str">
        <f t="shared" si="2"/>
        <v/>
      </c>
      <c r="Q59" s="22" t="str">
        <f t="shared" si="3"/>
        <v/>
      </c>
      <c r="R59" s="21" t="str">
        <f t="shared" si="4"/>
        <v/>
      </c>
      <c r="S59" s="25" t="str">
        <f t="shared" si="5"/>
        <v/>
      </c>
      <c r="T59" s="25" t="str">
        <f t="shared" si="6"/>
        <v/>
      </c>
      <c r="U59" s="25" t="str">
        <f t="shared" si="7"/>
        <v/>
      </c>
      <c r="V59" s="92"/>
      <c r="W59" s="79"/>
      <c r="X59" s="79"/>
      <c r="Y59" s="80"/>
      <c r="Z59" s="26"/>
      <c r="AA59" s="26"/>
      <c r="AB59" s="26"/>
    </row>
    <row r="60" spans="1:28" ht="18" customHeight="1" x14ac:dyDescent="0.25">
      <c r="A60" s="27"/>
      <c r="B60" s="27"/>
      <c r="C60" s="28"/>
      <c r="D60" s="28"/>
      <c r="E60" s="28"/>
      <c r="F60" s="27"/>
      <c r="G60" s="147"/>
      <c r="H60" s="29" t="str">
        <f ca="1">IFERROR(__xludf.DUMMYFUNCTION("IF(F60="""","""",IFERROR(GOOGLEFINANCE(UPPER(F60),""price""),""""))"),"")</f>
        <v/>
      </c>
      <c r="I60" s="29"/>
      <c r="J60" s="29" t="str">
        <f t="shared" si="0"/>
        <v/>
      </c>
      <c r="K60" s="30"/>
      <c r="L60" s="29"/>
      <c r="M60" s="29"/>
      <c r="N60" s="31"/>
      <c r="O60" s="31" t="str">
        <f t="shared" si="1"/>
        <v/>
      </c>
      <c r="P60" s="32" t="str">
        <f t="shared" si="2"/>
        <v/>
      </c>
      <c r="Q60" s="30" t="str">
        <f t="shared" si="3"/>
        <v/>
      </c>
      <c r="R60" s="29" t="str">
        <f t="shared" si="4"/>
        <v/>
      </c>
      <c r="S60" s="33" t="str">
        <f t="shared" si="5"/>
        <v/>
      </c>
      <c r="T60" s="33" t="str">
        <f t="shared" si="6"/>
        <v/>
      </c>
      <c r="U60" s="33" t="str">
        <f t="shared" si="7"/>
        <v/>
      </c>
      <c r="V60" s="93"/>
      <c r="W60" s="79"/>
      <c r="X60" s="79"/>
      <c r="Y60" s="80"/>
      <c r="Z60" s="34"/>
      <c r="AA60" s="34"/>
      <c r="AB60" s="34"/>
    </row>
    <row r="61" spans="1:28" ht="18" customHeight="1" x14ac:dyDescent="0.25">
      <c r="A61" s="19"/>
      <c r="B61" s="19"/>
      <c r="C61" s="20"/>
      <c r="D61" s="20"/>
      <c r="E61" s="20"/>
      <c r="F61" s="19"/>
      <c r="G61" s="146"/>
      <c r="H61" s="21" t="str">
        <f ca="1">IFERROR(__xludf.DUMMYFUNCTION("IF(F61="""","""",IFERROR(GOOGLEFINANCE(UPPER(F61),""price""),""""))"),"")</f>
        <v/>
      </c>
      <c r="I61" s="21"/>
      <c r="J61" s="21" t="str">
        <f t="shared" si="0"/>
        <v/>
      </c>
      <c r="K61" s="22"/>
      <c r="L61" s="21"/>
      <c r="M61" s="21"/>
      <c r="N61" s="23"/>
      <c r="O61" s="23" t="str">
        <f t="shared" si="1"/>
        <v/>
      </c>
      <c r="P61" s="24" t="str">
        <f t="shared" si="2"/>
        <v/>
      </c>
      <c r="Q61" s="22" t="str">
        <f t="shared" si="3"/>
        <v/>
      </c>
      <c r="R61" s="21" t="str">
        <f t="shared" si="4"/>
        <v/>
      </c>
      <c r="S61" s="25" t="str">
        <f t="shared" si="5"/>
        <v/>
      </c>
      <c r="T61" s="25" t="str">
        <f t="shared" si="6"/>
        <v/>
      </c>
      <c r="U61" s="25" t="str">
        <f t="shared" si="7"/>
        <v/>
      </c>
      <c r="V61" s="92"/>
      <c r="W61" s="79"/>
      <c r="X61" s="79"/>
      <c r="Y61" s="80"/>
      <c r="Z61" s="26"/>
      <c r="AA61" s="26"/>
      <c r="AB61" s="26"/>
    </row>
    <row r="62" spans="1:28" ht="18" customHeight="1" x14ac:dyDescent="0.25">
      <c r="A62" s="27"/>
      <c r="B62" s="27"/>
      <c r="C62" s="28"/>
      <c r="D62" s="28"/>
      <c r="E62" s="28"/>
      <c r="F62" s="27"/>
      <c r="G62" s="147"/>
      <c r="H62" s="29" t="str">
        <f ca="1">IFERROR(__xludf.DUMMYFUNCTION("IF(F62="""","""",IFERROR(GOOGLEFINANCE(UPPER(F62),""price""),""""))"),"")</f>
        <v/>
      </c>
      <c r="I62" s="29"/>
      <c r="J62" s="29" t="str">
        <f t="shared" si="0"/>
        <v/>
      </c>
      <c r="K62" s="30"/>
      <c r="L62" s="29"/>
      <c r="M62" s="29"/>
      <c r="N62" s="31"/>
      <c r="O62" s="31" t="str">
        <f t="shared" si="1"/>
        <v/>
      </c>
      <c r="P62" s="32" t="str">
        <f t="shared" si="2"/>
        <v/>
      </c>
      <c r="Q62" s="30" t="str">
        <f t="shared" si="3"/>
        <v/>
      </c>
      <c r="R62" s="29" t="str">
        <f t="shared" si="4"/>
        <v/>
      </c>
      <c r="S62" s="33" t="str">
        <f t="shared" si="5"/>
        <v/>
      </c>
      <c r="T62" s="33" t="str">
        <f t="shared" si="6"/>
        <v/>
      </c>
      <c r="U62" s="33" t="str">
        <f t="shared" si="7"/>
        <v/>
      </c>
      <c r="V62" s="93"/>
      <c r="W62" s="79"/>
      <c r="X62" s="79"/>
      <c r="Y62" s="80"/>
      <c r="Z62" s="34"/>
      <c r="AA62" s="34"/>
      <c r="AB62" s="34"/>
    </row>
    <row r="63" spans="1:28" ht="18" customHeight="1" x14ac:dyDescent="0.25">
      <c r="A63" s="19"/>
      <c r="B63" s="19"/>
      <c r="C63" s="20"/>
      <c r="D63" s="20"/>
      <c r="E63" s="20"/>
      <c r="F63" s="19"/>
      <c r="G63" s="146"/>
      <c r="H63" s="21" t="str">
        <f ca="1">IFERROR(__xludf.DUMMYFUNCTION("IF(F63="""","""",IFERROR(GOOGLEFINANCE(UPPER(F63),""price""),""""))"),"")</f>
        <v/>
      </c>
      <c r="I63" s="21"/>
      <c r="J63" s="21" t="str">
        <f t="shared" si="0"/>
        <v/>
      </c>
      <c r="K63" s="22"/>
      <c r="L63" s="21"/>
      <c r="M63" s="21"/>
      <c r="N63" s="23"/>
      <c r="O63" s="23" t="str">
        <f t="shared" si="1"/>
        <v/>
      </c>
      <c r="P63" s="24" t="str">
        <f t="shared" si="2"/>
        <v/>
      </c>
      <c r="Q63" s="22" t="str">
        <f t="shared" si="3"/>
        <v/>
      </c>
      <c r="R63" s="21" t="str">
        <f t="shared" si="4"/>
        <v/>
      </c>
      <c r="S63" s="25" t="str">
        <f t="shared" si="5"/>
        <v/>
      </c>
      <c r="T63" s="25" t="str">
        <f t="shared" si="6"/>
        <v/>
      </c>
      <c r="U63" s="25" t="str">
        <f t="shared" si="7"/>
        <v/>
      </c>
      <c r="V63" s="92"/>
      <c r="W63" s="79"/>
      <c r="X63" s="79"/>
      <c r="Y63" s="80"/>
      <c r="Z63" s="26"/>
      <c r="AA63" s="26"/>
      <c r="AB63" s="26"/>
    </row>
    <row r="64" spans="1:28" ht="18" customHeight="1" x14ac:dyDescent="0.25">
      <c r="A64" s="27"/>
      <c r="B64" s="27"/>
      <c r="C64" s="28"/>
      <c r="D64" s="28"/>
      <c r="E64" s="28"/>
      <c r="F64" s="27"/>
      <c r="G64" s="147"/>
      <c r="H64" s="29" t="str">
        <f ca="1">IFERROR(__xludf.DUMMYFUNCTION("IF(F64="""","""",IFERROR(GOOGLEFINANCE(UPPER(F64),""price""),""""))"),"")</f>
        <v/>
      </c>
      <c r="I64" s="29"/>
      <c r="J64" s="29" t="str">
        <f t="shared" si="0"/>
        <v/>
      </c>
      <c r="K64" s="30"/>
      <c r="L64" s="29"/>
      <c r="M64" s="29"/>
      <c r="N64" s="31"/>
      <c r="O64" s="31" t="str">
        <f t="shared" si="1"/>
        <v/>
      </c>
      <c r="P64" s="32" t="str">
        <f t="shared" si="2"/>
        <v/>
      </c>
      <c r="Q64" s="30" t="str">
        <f t="shared" si="3"/>
        <v/>
      </c>
      <c r="R64" s="29" t="str">
        <f t="shared" si="4"/>
        <v/>
      </c>
      <c r="S64" s="33" t="str">
        <f t="shared" si="5"/>
        <v/>
      </c>
      <c r="T64" s="33" t="str">
        <f t="shared" si="6"/>
        <v/>
      </c>
      <c r="U64" s="33" t="str">
        <f t="shared" si="7"/>
        <v/>
      </c>
      <c r="V64" s="93"/>
      <c r="W64" s="79"/>
      <c r="X64" s="79"/>
      <c r="Y64" s="80"/>
      <c r="Z64" s="34"/>
      <c r="AA64" s="34"/>
      <c r="AB64" s="34"/>
    </row>
    <row r="65" spans="1:28" ht="18" customHeight="1" x14ac:dyDescent="0.25">
      <c r="A65" s="19"/>
      <c r="B65" s="19"/>
      <c r="C65" s="20"/>
      <c r="D65" s="20"/>
      <c r="E65" s="20"/>
      <c r="F65" s="19"/>
      <c r="G65" s="146"/>
      <c r="H65" s="21" t="str">
        <f ca="1">IFERROR(__xludf.DUMMYFUNCTION("IF(F65="""","""",IFERROR(GOOGLEFINANCE(UPPER(F65),""price""),""""))"),"")</f>
        <v/>
      </c>
      <c r="I65" s="21"/>
      <c r="J65" s="21" t="str">
        <f t="shared" si="0"/>
        <v/>
      </c>
      <c r="K65" s="22"/>
      <c r="L65" s="21"/>
      <c r="M65" s="21"/>
      <c r="N65" s="23"/>
      <c r="O65" s="23" t="str">
        <f t="shared" si="1"/>
        <v/>
      </c>
      <c r="P65" s="24" t="str">
        <f t="shared" si="2"/>
        <v/>
      </c>
      <c r="Q65" s="22" t="str">
        <f t="shared" si="3"/>
        <v/>
      </c>
      <c r="R65" s="21" t="str">
        <f t="shared" si="4"/>
        <v/>
      </c>
      <c r="S65" s="25" t="str">
        <f t="shared" si="5"/>
        <v/>
      </c>
      <c r="T65" s="25" t="str">
        <f t="shared" si="6"/>
        <v/>
      </c>
      <c r="U65" s="25" t="str">
        <f t="shared" si="7"/>
        <v/>
      </c>
      <c r="V65" s="92"/>
      <c r="W65" s="79"/>
      <c r="X65" s="79"/>
      <c r="Y65" s="80"/>
      <c r="Z65" s="26"/>
      <c r="AA65" s="26"/>
      <c r="AB65" s="26"/>
    </row>
    <row r="66" spans="1:28" ht="18" customHeight="1" x14ac:dyDescent="0.25">
      <c r="A66" s="27"/>
      <c r="B66" s="27"/>
      <c r="C66" s="28"/>
      <c r="D66" s="28"/>
      <c r="E66" s="28"/>
      <c r="F66" s="27"/>
      <c r="G66" s="147"/>
      <c r="H66" s="29" t="str">
        <f ca="1">IFERROR(__xludf.DUMMYFUNCTION("IF(F66="""","""",IFERROR(GOOGLEFINANCE(UPPER(F66),""price""),""""))"),"")</f>
        <v/>
      </c>
      <c r="I66" s="29"/>
      <c r="J66" s="29" t="str">
        <f t="shared" si="0"/>
        <v/>
      </c>
      <c r="K66" s="30"/>
      <c r="L66" s="29"/>
      <c r="M66" s="29"/>
      <c r="N66" s="31"/>
      <c r="O66" s="31" t="str">
        <f t="shared" si="1"/>
        <v/>
      </c>
      <c r="P66" s="32" t="str">
        <f t="shared" si="2"/>
        <v/>
      </c>
      <c r="Q66" s="30" t="str">
        <f t="shared" si="3"/>
        <v/>
      </c>
      <c r="R66" s="29" t="str">
        <f t="shared" si="4"/>
        <v/>
      </c>
      <c r="S66" s="33" t="str">
        <f t="shared" si="5"/>
        <v/>
      </c>
      <c r="T66" s="33" t="str">
        <f t="shared" si="6"/>
        <v/>
      </c>
      <c r="U66" s="33" t="str">
        <f t="shared" si="7"/>
        <v/>
      </c>
      <c r="V66" s="93"/>
      <c r="W66" s="79"/>
      <c r="X66" s="79"/>
      <c r="Y66" s="80"/>
      <c r="Z66" s="34"/>
      <c r="AA66" s="34"/>
      <c r="AB66" s="34"/>
    </row>
    <row r="67" spans="1:28" ht="18" customHeight="1" x14ac:dyDescent="0.25">
      <c r="A67" s="19"/>
      <c r="B67" s="19"/>
      <c r="C67" s="20"/>
      <c r="D67" s="20"/>
      <c r="E67" s="20"/>
      <c r="F67" s="19"/>
      <c r="G67" s="146"/>
      <c r="H67" s="21" t="str">
        <f ca="1">IFERROR(__xludf.DUMMYFUNCTION("IF(F67="""","""",IFERROR(GOOGLEFINANCE(UPPER(F67),""price""),""""))"),"")</f>
        <v/>
      </c>
      <c r="I67" s="21"/>
      <c r="J67" s="21" t="str">
        <f t="shared" si="0"/>
        <v/>
      </c>
      <c r="K67" s="22"/>
      <c r="L67" s="21"/>
      <c r="M67" s="21"/>
      <c r="N67" s="23"/>
      <c r="O67" s="23" t="str">
        <f t="shared" si="1"/>
        <v/>
      </c>
      <c r="P67" s="24" t="str">
        <f t="shared" si="2"/>
        <v/>
      </c>
      <c r="Q67" s="22" t="str">
        <f t="shared" si="3"/>
        <v/>
      </c>
      <c r="R67" s="21" t="str">
        <f t="shared" si="4"/>
        <v/>
      </c>
      <c r="S67" s="25" t="str">
        <f t="shared" si="5"/>
        <v/>
      </c>
      <c r="T67" s="25" t="str">
        <f t="shared" si="6"/>
        <v/>
      </c>
      <c r="U67" s="25" t="str">
        <f t="shared" si="7"/>
        <v/>
      </c>
      <c r="V67" s="92"/>
      <c r="W67" s="79"/>
      <c r="X67" s="79"/>
      <c r="Y67" s="80"/>
      <c r="Z67" s="26"/>
      <c r="AA67" s="26"/>
      <c r="AB67" s="26"/>
    </row>
    <row r="68" spans="1:28" ht="18" customHeight="1" x14ac:dyDescent="0.25">
      <c r="A68" s="27"/>
      <c r="B68" s="27"/>
      <c r="C68" s="28"/>
      <c r="D68" s="28"/>
      <c r="E68" s="28"/>
      <c r="F68" s="27"/>
      <c r="G68" s="147"/>
      <c r="H68" s="29" t="str">
        <f ca="1">IFERROR(__xludf.DUMMYFUNCTION("IF(F68="""","""",IFERROR(GOOGLEFINANCE(UPPER(F68),""price""),""""))"),"")</f>
        <v/>
      </c>
      <c r="I68" s="29"/>
      <c r="J68" s="29" t="str">
        <f t="shared" si="0"/>
        <v/>
      </c>
      <c r="K68" s="30"/>
      <c r="L68" s="29"/>
      <c r="M68" s="29"/>
      <c r="N68" s="31"/>
      <c r="O68" s="31" t="str">
        <f t="shared" si="1"/>
        <v/>
      </c>
      <c r="P68" s="32" t="str">
        <f t="shared" si="2"/>
        <v/>
      </c>
      <c r="Q68" s="30" t="str">
        <f t="shared" si="3"/>
        <v/>
      </c>
      <c r="R68" s="29" t="str">
        <f t="shared" si="4"/>
        <v/>
      </c>
      <c r="S68" s="33" t="str">
        <f t="shared" si="5"/>
        <v/>
      </c>
      <c r="T68" s="33" t="str">
        <f t="shared" si="6"/>
        <v/>
      </c>
      <c r="U68" s="33" t="str">
        <f t="shared" si="7"/>
        <v/>
      </c>
      <c r="V68" s="93"/>
      <c r="W68" s="79"/>
      <c r="X68" s="79"/>
      <c r="Y68" s="80"/>
      <c r="Z68" s="34"/>
      <c r="AA68" s="34"/>
      <c r="AB68" s="34"/>
    </row>
    <row r="69" spans="1:28" ht="18" customHeight="1" x14ac:dyDescent="0.25">
      <c r="A69" s="19"/>
      <c r="B69" s="19"/>
      <c r="C69" s="20"/>
      <c r="D69" s="20"/>
      <c r="E69" s="20"/>
      <c r="F69" s="19"/>
      <c r="G69" s="146"/>
      <c r="H69" s="21" t="str">
        <f ca="1">IFERROR(__xludf.DUMMYFUNCTION("IF(F69="""","""",IFERROR(GOOGLEFINANCE(UPPER(F69),""price""),""""))"),"")</f>
        <v/>
      </c>
      <c r="I69" s="21"/>
      <c r="J69" s="21" t="str">
        <f t="shared" si="0"/>
        <v/>
      </c>
      <c r="K69" s="22"/>
      <c r="L69" s="21"/>
      <c r="M69" s="21"/>
      <c r="N69" s="23"/>
      <c r="O69" s="23" t="str">
        <f t="shared" si="1"/>
        <v/>
      </c>
      <c r="P69" s="24" t="str">
        <f t="shared" si="2"/>
        <v/>
      </c>
      <c r="Q69" s="22" t="str">
        <f t="shared" si="3"/>
        <v/>
      </c>
      <c r="R69" s="21" t="str">
        <f t="shared" si="4"/>
        <v/>
      </c>
      <c r="S69" s="25" t="str">
        <f t="shared" si="5"/>
        <v/>
      </c>
      <c r="T69" s="25" t="str">
        <f t="shared" si="6"/>
        <v/>
      </c>
      <c r="U69" s="25" t="str">
        <f t="shared" si="7"/>
        <v/>
      </c>
      <c r="V69" s="92"/>
      <c r="W69" s="79"/>
      <c r="X69" s="79"/>
      <c r="Y69" s="80"/>
      <c r="Z69" s="26"/>
      <c r="AA69" s="26"/>
      <c r="AB69" s="26"/>
    </row>
    <row r="70" spans="1:28" ht="18" customHeight="1" x14ac:dyDescent="0.25">
      <c r="A70" s="27"/>
      <c r="B70" s="27"/>
      <c r="C70" s="28"/>
      <c r="D70" s="28"/>
      <c r="E70" s="28"/>
      <c r="F70" s="27"/>
      <c r="G70" s="147"/>
      <c r="H70" s="29" t="str">
        <f ca="1">IFERROR(__xludf.DUMMYFUNCTION("IF(F70="""","""",IFERROR(GOOGLEFINANCE(UPPER(F70),""price""),""""))"),"")</f>
        <v/>
      </c>
      <c r="I70" s="29"/>
      <c r="J70" s="29" t="str">
        <f t="shared" si="0"/>
        <v/>
      </c>
      <c r="K70" s="30"/>
      <c r="L70" s="29"/>
      <c r="M70" s="29"/>
      <c r="N70" s="31"/>
      <c r="O70" s="31" t="str">
        <f t="shared" si="1"/>
        <v/>
      </c>
      <c r="P70" s="32" t="str">
        <f t="shared" si="2"/>
        <v/>
      </c>
      <c r="Q70" s="30" t="str">
        <f t="shared" si="3"/>
        <v/>
      </c>
      <c r="R70" s="29" t="str">
        <f t="shared" si="4"/>
        <v/>
      </c>
      <c r="S70" s="33" t="str">
        <f t="shared" si="5"/>
        <v/>
      </c>
      <c r="T70" s="33" t="str">
        <f t="shared" si="6"/>
        <v/>
      </c>
      <c r="U70" s="33" t="str">
        <f t="shared" si="7"/>
        <v/>
      </c>
      <c r="V70" s="93"/>
      <c r="W70" s="79"/>
      <c r="X70" s="79"/>
      <c r="Y70" s="80"/>
      <c r="Z70" s="34"/>
      <c r="AA70" s="34"/>
      <c r="AB70" s="34"/>
    </row>
    <row r="71" spans="1:28" ht="18" customHeight="1" x14ac:dyDescent="0.25">
      <c r="A71" s="19"/>
      <c r="B71" s="19"/>
      <c r="C71" s="20"/>
      <c r="D71" s="20"/>
      <c r="E71" s="20"/>
      <c r="F71" s="19"/>
      <c r="G71" s="146"/>
      <c r="H71" s="21" t="str">
        <f ca="1">IFERROR(__xludf.DUMMYFUNCTION("IF(F71="""","""",IFERROR(GOOGLEFINANCE(UPPER(F71),""price""),""""))"),"")</f>
        <v/>
      </c>
      <c r="I71" s="21"/>
      <c r="J71" s="21" t="str">
        <f t="shared" si="0"/>
        <v/>
      </c>
      <c r="K71" s="22"/>
      <c r="L71" s="21"/>
      <c r="M71" s="21"/>
      <c r="N71" s="23"/>
      <c r="O71" s="23" t="str">
        <f t="shared" si="1"/>
        <v/>
      </c>
      <c r="P71" s="24" t="str">
        <f t="shared" si="2"/>
        <v/>
      </c>
      <c r="Q71" s="22" t="str">
        <f t="shared" si="3"/>
        <v/>
      </c>
      <c r="R71" s="21" t="str">
        <f t="shared" si="4"/>
        <v/>
      </c>
      <c r="S71" s="25" t="str">
        <f t="shared" si="5"/>
        <v/>
      </c>
      <c r="T71" s="25" t="str">
        <f t="shared" si="6"/>
        <v/>
      </c>
      <c r="U71" s="25" t="str">
        <f t="shared" si="7"/>
        <v/>
      </c>
      <c r="V71" s="92"/>
      <c r="W71" s="79"/>
      <c r="X71" s="79"/>
      <c r="Y71" s="80"/>
      <c r="Z71" s="26"/>
      <c r="AA71" s="26"/>
      <c r="AB71" s="26"/>
    </row>
    <row r="72" spans="1:28" ht="18" customHeight="1" x14ac:dyDescent="0.25">
      <c r="A72" s="27"/>
      <c r="B72" s="27"/>
      <c r="C72" s="28"/>
      <c r="D72" s="28"/>
      <c r="E72" s="28"/>
      <c r="F72" s="27"/>
      <c r="G72" s="147"/>
      <c r="H72" s="29" t="str">
        <f ca="1">IFERROR(__xludf.DUMMYFUNCTION("IF(F72="""","""",IFERROR(GOOGLEFINANCE(UPPER(F72),""price""),""""))"),"")</f>
        <v/>
      </c>
      <c r="I72" s="29"/>
      <c r="J72" s="29" t="str">
        <f t="shared" si="0"/>
        <v/>
      </c>
      <c r="K72" s="30"/>
      <c r="L72" s="29"/>
      <c r="M72" s="29"/>
      <c r="N72" s="31"/>
      <c r="O72" s="31" t="str">
        <f t="shared" si="1"/>
        <v/>
      </c>
      <c r="P72" s="32" t="str">
        <f t="shared" si="2"/>
        <v/>
      </c>
      <c r="Q72" s="30" t="str">
        <f t="shared" si="3"/>
        <v/>
      </c>
      <c r="R72" s="29" t="str">
        <f t="shared" si="4"/>
        <v/>
      </c>
      <c r="S72" s="33" t="str">
        <f t="shared" si="5"/>
        <v/>
      </c>
      <c r="T72" s="33" t="str">
        <f t="shared" si="6"/>
        <v/>
      </c>
      <c r="U72" s="33" t="str">
        <f t="shared" si="7"/>
        <v/>
      </c>
      <c r="V72" s="93"/>
      <c r="W72" s="79"/>
      <c r="X72" s="79"/>
      <c r="Y72" s="80"/>
      <c r="Z72" s="34"/>
      <c r="AA72" s="34"/>
      <c r="AB72" s="34"/>
    </row>
    <row r="73" spans="1:28" ht="18" customHeight="1" x14ac:dyDescent="0.25">
      <c r="A73" s="19"/>
      <c r="B73" s="19"/>
      <c r="C73" s="20"/>
      <c r="D73" s="20"/>
      <c r="E73" s="20"/>
      <c r="F73" s="19"/>
      <c r="G73" s="146"/>
      <c r="H73" s="21" t="str">
        <f ca="1">IFERROR(__xludf.DUMMYFUNCTION("IF(F73="""","""",IFERROR(GOOGLEFINANCE(UPPER(F73),""price""),""""))"),"")</f>
        <v/>
      </c>
      <c r="I73" s="21"/>
      <c r="J73" s="21" t="str">
        <f t="shared" si="0"/>
        <v/>
      </c>
      <c r="K73" s="22"/>
      <c r="L73" s="21"/>
      <c r="M73" s="21"/>
      <c r="N73" s="23"/>
      <c r="O73" s="23" t="str">
        <f t="shared" si="1"/>
        <v/>
      </c>
      <c r="P73" s="24" t="str">
        <f t="shared" si="2"/>
        <v/>
      </c>
      <c r="Q73" s="22" t="str">
        <f t="shared" si="3"/>
        <v/>
      </c>
      <c r="R73" s="21" t="str">
        <f t="shared" si="4"/>
        <v/>
      </c>
      <c r="S73" s="25" t="str">
        <f t="shared" si="5"/>
        <v/>
      </c>
      <c r="T73" s="25" t="str">
        <f t="shared" si="6"/>
        <v/>
      </c>
      <c r="U73" s="25" t="str">
        <f t="shared" si="7"/>
        <v/>
      </c>
      <c r="V73" s="92"/>
      <c r="W73" s="79"/>
      <c r="X73" s="79"/>
      <c r="Y73" s="80"/>
      <c r="Z73" s="26"/>
      <c r="AA73" s="26"/>
      <c r="AB73" s="26"/>
    </row>
    <row r="74" spans="1:28" ht="18" customHeight="1" x14ac:dyDescent="0.25">
      <c r="A74" s="27"/>
      <c r="B74" s="27"/>
      <c r="C74" s="28"/>
      <c r="D74" s="28"/>
      <c r="E74" s="28"/>
      <c r="F74" s="27"/>
      <c r="G74" s="147"/>
      <c r="H74" s="29" t="str">
        <f ca="1">IFERROR(__xludf.DUMMYFUNCTION("IF(F74="""","""",IFERROR(GOOGLEFINANCE(UPPER(F74),""price""),""""))"),"")</f>
        <v/>
      </c>
      <c r="I74" s="29"/>
      <c r="J74" s="29" t="str">
        <f t="shared" si="0"/>
        <v/>
      </c>
      <c r="K74" s="30"/>
      <c r="L74" s="29"/>
      <c r="M74" s="29"/>
      <c r="N74" s="31"/>
      <c r="O74" s="31" t="str">
        <f t="shared" si="1"/>
        <v/>
      </c>
      <c r="P74" s="32" t="str">
        <f t="shared" si="2"/>
        <v/>
      </c>
      <c r="Q74" s="30" t="str">
        <f t="shared" si="3"/>
        <v/>
      </c>
      <c r="R74" s="29" t="str">
        <f t="shared" si="4"/>
        <v/>
      </c>
      <c r="S74" s="33" t="str">
        <f t="shared" si="5"/>
        <v/>
      </c>
      <c r="T74" s="33" t="str">
        <f t="shared" si="6"/>
        <v/>
      </c>
      <c r="U74" s="33" t="str">
        <f t="shared" si="7"/>
        <v/>
      </c>
      <c r="V74" s="93"/>
      <c r="W74" s="79"/>
      <c r="X74" s="79"/>
      <c r="Y74" s="80"/>
      <c r="Z74" s="34"/>
      <c r="AA74" s="34"/>
      <c r="AB74" s="34"/>
    </row>
    <row r="75" spans="1:28" ht="18" customHeight="1" x14ac:dyDescent="0.25">
      <c r="A75" s="19"/>
      <c r="B75" s="19"/>
      <c r="C75" s="20"/>
      <c r="D75" s="20"/>
      <c r="E75" s="20"/>
      <c r="F75" s="19"/>
      <c r="G75" s="146"/>
      <c r="H75" s="21" t="str">
        <f ca="1">IFERROR(__xludf.DUMMYFUNCTION("IF(F75="""","""",IFERROR(GOOGLEFINANCE(UPPER(F75),""price""),""""))"),"")</f>
        <v/>
      </c>
      <c r="I75" s="21"/>
      <c r="J75" s="21" t="str">
        <f t="shared" si="0"/>
        <v/>
      </c>
      <c r="K75" s="22"/>
      <c r="L75" s="21"/>
      <c r="M75" s="21"/>
      <c r="N75" s="23"/>
      <c r="O75" s="23" t="str">
        <f t="shared" si="1"/>
        <v/>
      </c>
      <c r="P75" s="24" t="str">
        <f t="shared" si="2"/>
        <v/>
      </c>
      <c r="Q75" s="22" t="str">
        <f t="shared" si="3"/>
        <v/>
      </c>
      <c r="R75" s="21" t="str">
        <f t="shared" si="4"/>
        <v/>
      </c>
      <c r="S75" s="25" t="str">
        <f t="shared" si="5"/>
        <v/>
      </c>
      <c r="T75" s="25" t="str">
        <f t="shared" si="6"/>
        <v/>
      </c>
      <c r="U75" s="25" t="str">
        <f t="shared" si="7"/>
        <v/>
      </c>
      <c r="V75" s="92"/>
      <c r="W75" s="79"/>
      <c r="X75" s="79"/>
      <c r="Y75" s="80"/>
      <c r="Z75" s="26"/>
      <c r="AA75" s="26"/>
      <c r="AB75" s="26"/>
    </row>
    <row r="76" spans="1:28" ht="18" customHeight="1" x14ac:dyDescent="0.25">
      <c r="A76" s="27"/>
      <c r="B76" s="27"/>
      <c r="C76" s="28"/>
      <c r="D76" s="28"/>
      <c r="E76" s="28"/>
      <c r="F76" s="27"/>
      <c r="G76" s="147"/>
      <c r="H76" s="29" t="str">
        <f ca="1">IFERROR(__xludf.DUMMYFUNCTION("IF(F76="""","""",IFERROR(GOOGLEFINANCE(UPPER(F76),""price""),""""))"),"")</f>
        <v/>
      </c>
      <c r="I76" s="29"/>
      <c r="J76" s="29" t="str">
        <f t="shared" si="0"/>
        <v/>
      </c>
      <c r="K76" s="30"/>
      <c r="L76" s="29"/>
      <c r="M76" s="29"/>
      <c r="N76" s="31"/>
      <c r="O76" s="31" t="str">
        <f t="shared" si="1"/>
        <v/>
      </c>
      <c r="P76" s="32" t="str">
        <f t="shared" si="2"/>
        <v/>
      </c>
      <c r="Q76" s="30" t="str">
        <f t="shared" si="3"/>
        <v/>
      </c>
      <c r="R76" s="29" t="str">
        <f t="shared" si="4"/>
        <v/>
      </c>
      <c r="S76" s="33" t="str">
        <f t="shared" si="5"/>
        <v/>
      </c>
      <c r="T76" s="33" t="str">
        <f t="shared" si="6"/>
        <v/>
      </c>
      <c r="U76" s="33" t="str">
        <f t="shared" si="7"/>
        <v/>
      </c>
      <c r="V76" s="93"/>
      <c r="W76" s="79"/>
      <c r="X76" s="79"/>
      <c r="Y76" s="80"/>
      <c r="Z76" s="34"/>
      <c r="AA76" s="34"/>
      <c r="AB76" s="34"/>
    </row>
    <row r="77" spans="1:28" ht="18" customHeight="1" x14ac:dyDescent="0.25">
      <c r="A77" s="19"/>
      <c r="B77" s="19"/>
      <c r="C77" s="20"/>
      <c r="D77" s="20"/>
      <c r="E77" s="20"/>
      <c r="F77" s="19"/>
      <c r="G77" s="146"/>
      <c r="H77" s="21" t="str">
        <f ca="1">IFERROR(__xludf.DUMMYFUNCTION("IF(F77="""","""",IFERROR(GOOGLEFINANCE(UPPER(F77),""price""),""""))"),"")</f>
        <v/>
      </c>
      <c r="I77" s="21"/>
      <c r="J77" s="21" t="str">
        <f t="shared" si="0"/>
        <v/>
      </c>
      <c r="K77" s="22"/>
      <c r="L77" s="21"/>
      <c r="M77" s="21"/>
      <c r="N77" s="23"/>
      <c r="O77" s="23" t="str">
        <f t="shared" si="1"/>
        <v/>
      </c>
      <c r="P77" s="24" t="str">
        <f t="shared" si="2"/>
        <v/>
      </c>
      <c r="Q77" s="22" t="str">
        <f t="shared" si="3"/>
        <v/>
      </c>
      <c r="R77" s="21" t="str">
        <f t="shared" si="4"/>
        <v/>
      </c>
      <c r="S77" s="25" t="str">
        <f t="shared" si="5"/>
        <v/>
      </c>
      <c r="T77" s="25" t="str">
        <f t="shared" si="6"/>
        <v/>
      </c>
      <c r="U77" s="25" t="str">
        <f t="shared" si="7"/>
        <v/>
      </c>
      <c r="V77" s="92"/>
      <c r="W77" s="79"/>
      <c r="X77" s="79"/>
      <c r="Y77" s="80"/>
      <c r="Z77" s="26"/>
      <c r="AA77" s="26"/>
      <c r="AB77" s="26"/>
    </row>
    <row r="78" spans="1:28" ht="18" customHeight="1" x14ac:dyDescent="0.25">
      <c r="A78" s="27"/>
      <c r="B78" s="27"/>
      <c r="C78" s="28"/>
      <c r="D78" s="28"/>
      <c r="E78" s="28"/>
      <c r="F78" s="27"/>
      <c r="G78" s="147"/>
      <c r="H78" s="29" t="str">
        <f ca="1">IFERROR(__xludf.DUMMYFUNCTION("IF(F78="""","""",IFERROR(GOOGLEFINANCE(UPPER(F78),""price""),""""))"),"")</f>
        <v/>
      </c>
      <c r="I78" s="29"/>
      <c r="J78" s="29" t="str">
        <f t="shared" si="0"/>
        <v/>
      </c>
      <c r="K78" s="30"/>
      <c r="L78" s="29"/>
      <c r="M78" s="29"/>
      <c r="N78" s="31"/>
      <c r="O78" s="31" t="str">
        <f t="shared" si="1"/>
        <v/>
      </c>
      <c r="P78" s="32" t="str">
        <f t="shared" si="2"/>
        <v/>
      </c>
      <c r="Q78" s="30" t="str">
        <f t="shared" si="3"/>
        <v/>
      </c>
      <c r="R78" s="29" t="str">
        <f t="shared" si="4"/>
        <v/>
      </c>
      <c r="S78" s="33" t="str">
        <f t="shared" si="5"/>
        <v/>
      </c>
      <c r="T78" s="33" t="str">
        <f t="shared" si="6"/>
        <v/>
      </c>
      <c r="U78" s="33" t="str">
        <f t="shared" si="7"/>
        <v/>
      </c>
      <c r="V78" s="93"/>
      <c r="W78" s="79"/>
      <c r="X78" s="79"/>
      <c r="Y78" s="80"/>
      <c r="Z78" s="34"/>
      <c r="AA78" s="34"/>
      <c r="AB78" s="34"/>
    </row>
    <row r="79" spans="1:28" ht="18" customHeight="1" x14ac:dyDescent="0.25">
      <c r="A79" s="19"/>
      <c r="B79" s="19"/>
      <c r="C79" s="20"/>
      <c r="D79" s="20"/>
      <c r="E79" s="20"/>
      <c r="F79" s="19"/>
      <c r="G79" s="146"/>
      <c r="H79" s="21" t="str">
        <f ca="1">IFERROR(__xludf.DUMMYFUNCTION("IF(F79="""","""",IFERROR(GOOGLEFINANCE(UPPER(F79),""price""),""""))"),"")</f>
        <v/>
      </c>
      <c r="I79" s="21"/>
      <c r="J79" s="21" t="str">
        <f t="shared" si="0"/>
        <v/>
      </c>
      <c r="K79" s="22"/>
      <c r="L79" s="21"/>
      <c r="M79" s="21"/>
      <c r="N79" s="23"/>
      <c r="O79" s="23" t="str">
        <f t="shared" si="1"/>
        <v/>
      </c>
      <c r="P79" s="24" t="str">
        <f t="shared" si="2"/>
        <v/>
      </c>
      <c r="Q79" s="22" t="str">
        <f t="shared" si="3"/>
        <v/>
      </c>
      <c r="R79" s="21" t="str">
        <f t="shared" si="4"/>
        <v/>
      </c>
      <c r="S79" s="25" t="str">
        <f t="shared" si="5"/>
        <v/>
      </c>
      <c r="T79" s="25" t="str">
        <f t="shared" si="6"/>
        <v/>
      </c>
      <c r="U79" s="25" t="str">
        <f t="shared" si="7"/>
        <v/>
      </c>
      <c r="V79" s="92"/>
      <c r="W79" s="79"/>
      <c r="X79" s="79"/>
      <c r="Y79" s="80"/>
      <c r="Z79" s="26"/>
      <c r="AA79" s="26"/>
      <c r="AB79" s="26"/>
    </row>
    <row r="80" spans="1:28" ht="18" customHeight="1" x14ac:dyDescent="0.25">
      <c r="A80" s="27"/>
      <c r="B80" s="27"/>
      <c r="C80" s="28"/>
      <c r="D80" s="28"/>
      <c r="E80" s="28"/>
      <c r="F80" s="27"/>
      <c r="G80" s="147"/>
      <c r="H80" s="29" t="str">
        <f ca="1">IFERROR(__xludf.DUMMYFUNCTION("IF(F80="""","""",IFERROR(GOOGLEFINANCE(UPPER(F80),""price""),""""))"),"")</f>
        <v/>
      </c>
      <c r="I80" s="29"/>
      <c r="J80" s="29" t="str">
        <f t="shared" si="0"/>
        <v/>
      </c>
      <c r="K80" s="30"/>
      <c r="L80" s="29"/>
      <c r="M80" s="29"/>
      <c r="N80" s="31"/>
      <c r="O80" s="31" t="str">
        <f t="shared" si="1"/>
        <v/>
      </c>
      <c r="P80" s="32" t="str">
        <f t="shared" si="2"/>
        <v/>
      </c>
      <c r="Q80" s="30" t="str">
        <f t="shared" si="3"/>
        <v/>
      </c>
      <c r="R80" s="29" t="str">
        <f t="shared" si="4"/>
        <v/>
      </c>
      <c r="S80" s="33" t="str">
        <f t="shared" si="5"/>
        <v/>
      </c>
      <c r="T80" s="33" t="str">
        <f t="shared" si="6"/>
        <v/>
      </c>
      <c r="U80" s="33" t="str">
        <f t="shared" si="7"/>
        <v/>
      </c>
      <c r="V80" s="93"/>
      <c r="W80" s="79"/>
      <c r="X80" s="79"/>
      <c r="Y80" s="80"/>
      <c r="Z80" s="34"/>
      <c r="AA80" s="34"/>
      <c r="AB80" s="34"/>
    </row>
    <row r="81" spans="1:28" ht="18" customHeight="1" x14ac:dyDescent="0.25">
      <c r="A81" s="19"/>
      <c r="B81" s="19"/>
      <c r="C81" s="20"/>
      <c r="D81" s="20"/>
      <c r="E81" s="20"/>
      <c r="F81" s="19"/>
      <c r="G81" s="146"/>
      <c r="H81" s="21" t="str">
        <f ca="1">IFERROR(__xludf.DUMMYFUNCTION("IF(F81="""","""",IFERROR(GOOGLEFINANCE(UPPER(F81),""price""),""""))"),"")</f>
        <v/>
      </c>
      <c r="I81" s="21"/>
      <c r="J81" s="21" t="str">
        <f t="shared" si="0"/>
        <v/>
      </c>
      <c r="K81" s="22"/>
      <c r="L81" s="21"/>
      <c r="M81" s="21"/>
      <c r="N81" s="23"/>
      <c r="O81" s="23" t="str">
        <f t="shared" si="1"/>
        <v/>
      </c>
      <c r="P81" s="24" t="str">
        <f t="shared" si="2"/>
        <v/>
      </c>
      <c r="Q81" s="22" t="str">
        <f t="shared" si="3"/>
        <v/>
      </c>
      <c r="R81" s="21" t="str">
        <f t="shared" si="4"/>
        <v/>
      </c>
      <c r="S81" s="25" t="str">
        <f t="shared" si="5"/>
        <v/>
      </c>
      <c r="T81" s="25" t="str">
        <f t="shared" si="6"/>
        <v/>
      </c>
      <c r="U81" s="25" t="str">
        <f t="shared" si="7"/>
        <v/>
      </c>
      <c r="V81" s="92"/>
      <c r="W81" s="79"/>
      <c r="X81" s="79"/>
      <c r="Y81" s="80"/>
      <c r="Z81" s="26"/>
      <c r="AA81" s="26"/>
      <c r="AB81" s="26"/>
    </row>
    <row r="82" spans="1:28" ht="18" customHeight="1" x14ac:dyDescent="0.25">
      <c r="A82" s="27"/>
      <c r="B82" s="27"/>
      <c r="C82" s="28"/>
      <c r="D82" s="28"/>
      <c r="E82" s="28"/>
      <c r="F82" s="27"/>
      <c r="G82" s="147"/>
      <c r="H82" s="29" t="str">
        <f ca="1">IFERROR(__xludf.DUMMYFUNCTION("IF(F82="""","""",IFERROR(GOOGLEFINANCE(UPPER(F82),""price""),""""))"),"")</f>
        <v/>
      </c>
      <c r="I82" s="29"/>
      <c r="J82" s="29" t="str">
        <f t="shared" si="0"/>
        <v/>
      </c>
      <c r="K82" s="30"/>
      <c r="L82" s="29"/>
      <c r="M82" s="29"/>
      <c r="N82" s="31"/>
      <c r="O82" s="31" t="str">
        <f t="shared" si="1"/>
        <v/>
      </c>
      <c r="P82" s="32" t="str">
        <f t="shared" si="2"/>
        <v/>
      </c>
      <c r="Q82" s="30" t="str">
        <f t="shared" si="3"/>
        <v/>
      </c>
      <c r="R82" s="29" t="str">
        <f t="shared" si="4"/>
        <v/>
      </c>
      <c r="S82" s="33" t="str">
        <f t="shared" si="5"/>
        <v/>
      </c>
      <c r="T82" s="33" t="str">
        <f t="shared" si="6"/>
        <v/>
      </c>
      <c r="U82" s="33" t="str">
        <f t="shared" si="7"/>
        <v/>
      </c>
      <c r="V82" s="93"/>
      <c r="W82" s="79"/>
      <c r="X82" s="79"/>
      <c r="Y82" s="80"/>
      <c r="Z82" s="34"/>
      <c r="AA82" s="34"/>
      <c r="AB82" s="34"/>
    </row>
    <row r="83" spans="1:28" ht="18" customHeight="1" x14ac:dyDescent="0.25">
      <c r="A83" s="19"/>
      <c r="B83" s="19"/>
      <c r="C83" s="20"/>
      <c r="D83" s="20"/>
      <c r="E83" s="20"/>
      <c r="F83" s="19"/>
      <c r="G83" s="146"/>
      <c r="H83" s="21" t="str">
        <f ca="1">IFERROR(__xludf.DUMMYFUNCTION("IF(F83="""","""",IFERROR(GOOGLEFINANCE(UPPER(F83),""price""),""""))"),"")</f>
        <v/>
      </c>
      <c r="I83" s="21"/>
      <c r="J83" s="21" t="str">
        <f t="shared" si="0"/>
        <v/>
      </c>
      <c r="K83" s="22"/>
      <c r="L83" s="21"/>
      <c r="M83" s="21"/>
      <c r="N83" s="23"/>
      <c r="O83" s="23" t="str">
        <f t="shared" si="1"/>
        <v/>
      </c>
      <c r="P83" s="24" t="str">
        <f t="shared" si="2"/>
        <v/>
      </c>
      <c r="Q83" s="22" t="str">
        <f t="shared" si="3"/>
        <v/>
      </c>
      <c r="R83" s="21" t="str">
        <f t="shared" si="4"/>
        <v/>
      </c>
      <c r="S83" s="25" t="str">
        <f t="shared" si="5"/>
        <v/>
      </c>
      <c r="T83" s="25" t="str">
        <f t="shared" si="6"/>
        <v/>
      </c>
      <c r="U83" s="25" t="str">
        <f t="shared" si="7"/>
        <v/>
      </c>
      <c r="V83" s="92"/>
      <c r="W83" s="79"/>
      <c r="X83" s="79"/>
      <c r="Y83" s="80"/>
      <c r="Z83" s="26"/>
      <c r="AA83" s="26"/>
      <c r="AB83" s="26"/>
    </row>
    <row r="84" spans="1:28" ht="18" customHeight="1" x14ac:dyDescent="0.25">
      <c r="A84" s="27"/>
      <c r="B84" s="27"/>
      <c r="C84" s="28"/>
      <c r="D84" s="28"/>
      <c r="E84" s="28"/>
      <c r="F84" s="27"/>
      <c r="G84" s="147"/>
      <c r="H84" s="29" t="str">
        <f ca="1">IFERROR(__xludf.DUMMYFUNCTION("IF(F84="""","""",IFERROR(GOOGLEFINANCE(UPPER(F84),""price""),""""))"),"")</f>
        <v/>
      </c>
      <c r="I84" s="29"/>
      <c r="J84" s="29" t="str">
        <f t="shared" si="0"/>
        <v/>
      </c>
      <c r="K84" s="30"/>
      <c r="L84" s="29"/>
      <c r="M84" s="29"/>
      <c r="N84" s="31"/>
      <c r="O84" s="31" t="str">
        <f t="shared" si="1"/>
        <v/>
      </c>
      <c r="P84" s="32" t="str">
        <f t="shared" si="2"/>
        <v/>
      </c>
      <c r="Q84" s="30" t="str">
        <f t="shared" si="3"/>
        <v/>
      </c>
      <c r="R84" s="29" t="str">
        <f t="shared" si="4"/>
        <v/>
      </c>
      <c r="S84" s="33" t="str">
        <f t="shared" si="5"/>
        <v/>
      </c>
      <c r="T84" s="33" t="str">
        <f t="shared" si="6"/>
        <v/>
      </c>
      <c r="U84" s="33" t="str">
        <f t="shared" si="7"/>
        <v/>
      </c>
      <c r="V84" s="93"/>
      <c r="W84" s="79"/>
      <c r="X84" s="79"/>
      <c r="Y84" s="80"/>
      <c r="Z84" s="34"/>
      <c r="AA84" s="34"/>
      <c r="AB84" s="34"/>
    </row>
    <row r="85" spans="1:28" ht="18" customHeight="1" x14ac:dyDescent="0.25">
      <c r="A85" s="19"/>
      <c r="B85" s="19"/>
      <c r="C85" s="20"/>
      <c r="D85" s="20"/>
      <c r="E85" s="20"/>
      <c r="F85" s="19"/>
      <c r="G85" s="146"/>
      <c r="H85" s="21" t="str">
        <f ca="1">IFERROR(__xludf.DUMMYFUNCTION("IF(F85="""","""",IFERROR(GOOGLEFINANCE(UPPER(F85),""price""),""""))"),"")</f>
        <v/>
      </c>
      <c r="I85" s="21"/>
      <c r="J85" s="21" t="str">
        <f t="shared" si="0"/>
        <v/>
      </c>
      <c r="K85" s="22"/>
      <c r="L85" s="21"/>
      <c r="M85" s="21"/>
      <c r="N85" s="23"/>
      <c r="O85" s="23" t="str">
        <f t="shared" si="1"/>
        <v/>
      </c>
      <c r="P85" s="24" t="str">
        <f t="shared" si="2"/>
        <v/>
      </c>
      <c r="Q85" s="22" t="str">
        <f t="shared" si="3"/>
        <v/>
      </c>
      <c r="R85" s="21" t="str">
        <f t="shared" si="4"/>
        <v/>
      </c>
      <c r="S85" s="25" t="str">
        <f t="shared" si="5"/>
        <v/>
      </c>
      <c r="T85" s="25" t="str">
        <f t="shared" si="6"/>
        <v/>
      </c>
      <c r="U85" s="25" t="str">
        <f t="shared" si="7"/>
        <v/>
      </c>
      <c r="V85" s="92"/>
      <c r="W85" s="79"/>
      <c r="X85" s="79"/>
      <c r="Y85" s="80"/>
      <c r="Z85" s="26"/>
      <c r="AA85" s="26"/>
      <c r="AB85" s="26"/>
    </row>
    <row r="86" spans="1:28" ht="18" customHeight="1" x14ac:dyDescent="0.25">
      <c r="A86" s="27"/>
      <c r="B86" s="27"/>
      <c r="C86" s="28"/>
      <c r="D86" s="28"/>
      <c r="E86" s="28"/>
      <c r="F86" s="27"/>
      <c r="G86" s="147"/>
      <c r="H86" s="29" t="str">
        <f ca="1">IFERROR(__xludf.DUMMYFUNCTION("IF(F86="""","""",IFERROR(GOOGLEFINANCE(UPPER(F86),""price""),""""))"),"")</f>
        <v/>
      </c>
      <c r="I86" s="29"/>
      <c r="J86" s="29" t="str">
        <f t="shared" si="0"/>
        <v/>
      </c>
      <c r="K86" s="30"/>
      <c r="L86" s="29"/>
      <c r="M86" s="29"/>
      <c r="N86" s="31"/>
      <c r="O86" s="31" t="str">
        <f t="shared" si="1"/>
        <v/>
      </c>
      <c r="P86" s="32" t="str">
        <f t="shared" si="2"/>
        <v/>
      </c>
      <c r="Q86" s="30" t="str">
        <f t="shared" si="3"/>
        <v/>
      </c>
      <c r="R86" s="29" t="str">
        <f t="shared" si="4"/>
        <v/>
      </c>
      <c r="S86" s="33" t="str">
        <f t="shared" si="5"/>
        <v/>
      </c>
      <c r="T86" s="33" t="str">
        <f t="shared" si="6"/>
        <v/>
      </c>
      <c r="U86" s="33" t="str">
        <f t="shared" si="7"/>
        <v/>
      </c>
      <c r="V86" s="93"/>
      <c r="W86" s="79"/>
      <c r="X86" s="79"/>
      <c r="Y86" s="80"/>
      <c r="Z86" s="34"/>
      <c r="AA86" s="34"/>
      <c r="AB86" s="34"/>
    </row>
    <row r="87" spans="1:28" ht="18" customHeight="1" x14ac:dyDescent="0.25">
      <c r="A87" s="19"/>
      <c r="B87" s="19"/>
      <c r="C87" s="20"/>
      <c r="D87" s="20"/>
      <c r="E87" s="20"/>
      <c r="F87" s="19"/>
      <c r="G87" s="146"/>
      <c r="H87" s="21" t="str">
        <f ca="1">IFERROR(__xludf.DUMMYFUNCTION("IF(F87="""","""",IFERROR(GOOGLEFINANCE(UPPER(F87),""price""),""""))"),"")</f>
        <v/>
      </c>
      <c r="I87" s="21"/>
      <c r="J87" s="21" t="str">
        <f t="shared" si="0"/>
        <v/>
      </c>
      <c r="K87" s="22"/>
      <c r="L87" s="21"/>
      <c r="M87" s="21"/>
      <c r="N87" s="23"/>
      <c r="O87" s="23" t="str">
        <f t="shared" si="1"/>
        <v/>
      </c>
      <c r="P87" s="24" t="str">
        <f t="shared" si="2"/>
        <v/>
      </c>
      <c r="Q87" s="22" t="str">
        <f t="shared" si="3"/>
        <v/>
      </c>
      <c r="R87" s="21" t="str">
        <f t="shared" si="4"/>
        <v/>
      </c>
      <c r="S87" s="25" t="str">
        <f t="shared" si="5"/>
        <v/>
      </c>
      <c r="T87" s="25" t="str">
        <f t="shared" si="6"/>
        <v/>
      </c>
      <c r="U87" s="25" t="str">
        <f t="shared" si="7"/>
        <v/>
      </c>
      <c r="V87" s="92"/>
      <c r="W87" s="79"/>
      <c r="X87" s="79"/>
      <c r="Y87" s="80"/>
      <c r="Z87" s="26"/>
      <c r="AA87" s="26"/>
      <c r="AB87" s="26"/>
    </row>
    <row r="88" spans="1:28" ht="18" customHeight="1" x14ac:dyDescent="0.25">
      <c r="A88" s="27"/>
      <c r="B88" s="27"/>
      <c r="C88" s="28"/>
      <c r="D88" s="28"/>
      <c r="E88" s="28"/>
      <c r="F88" s="27"/>
      <c r="G88" s="147"/>
      <c r="H88" s="29" t="str">
        <f ca="1">IFERROR(__xludf.DUMMYFUNCTION("IF(F88="""","""",IFERROR(GOOGLEFINANCE(UPPER(F88),""price""),""""))"),"")</f>
        <v/>
      </c>
      <c r="I88" s="29"/>
      <c r="J88" s="29" t="str">
        <f t="shared" si="0"/>
        <v/>
      </c>
      <c r="K88" s="30"/>
      <c r="L88" s="29"/>
      <c r="M88" s="29"/>
      <c r="N88" s="31"/>
      <c r="O88" s="31" t="str">
        <f t="shared" si="1"/>
        <v/>
      </c>
      <c r="P88" s="32" t="str">
        <f t="shared" si="2"/>
        <v/>
      </c>
      <c r="Q88" s="30" t="str">
        <f t="shared" si="3"/>
        <v/>
      </c>
      <c r="R88" s="29" t="str">
        <f t="shared" si="4"/>
        <v/>
      </c>
      <c r="S88" s="33" t="str">
        <f t="shared" si="5"/>
        <v/>
      </c>
      <c r="T88" s="33" t="str">
        <f t="shared" si="6"/>
        <v/>
      </c>
      <c r="U88" s="33" t="str">
        <f t="shared" si="7"/>
        <v/>
      </c>
      <c r="V88" s="93"/>
      <c r="W88" s="79"/>
      <c r="X88" s="79"/>
      <c r="Y88" s="80"/>
      <c r="Z88" s="34"/>
      <c r="AA88" s="34"/>
      <c r="AB88" s="34"/>
    </row>
    <row r="89" spans="1:28" ht="18" customHeight="1" x14ac:dyDescent="0.25">
      <c r="A89" s="19"/>
      <c r="B89" s="19"/>
      <c r="C89" s="20"/>
      <c r="D89" s="20"/>
      <c r="E89" s="20"/>
      <c r="F89" s="19"/>
      <c r="G89" s="146"/>
      <c r="H89" s="21" t="str">
        <f ca="1">IFERROR(__xludf.DUMMYFUNCTION("IF(F89="""","""",IFERROR(GOOGLEFINANCE(UPPER(F89),""price""),""""))"),"")</f>
        <v/>
      </c>
      <c r="I89" s="21"/>
      <c r="J89" s="21" t="str">
        <f t="shared" si="0"/>
        <v/>
      </c>
      <c r="K89" s="22"/>
      <c r="L89" s="21"/>
      <c r="M89" s="21"/>
      <c r="N89" s="23"/>
      <c r="O89" s="23" t="str">
        <f t="shared" si="1"/>
        <v/>
      </c>
      <c r="P89" s="24" t="str">
        <f t="shared" si="2"/>
        <v/>
      </c>
      <c r="Q89" s="22" t="str">
        <f t="shared" si="3"/>
        <v/>
      </c>
      <c r="R89" s="21" t="str">
        <f t="shared" si="4"/>
        <v/>
      </c>
      <c r="S89" s="25" t="str">
        <f t="shared" si="5"/>
        <v/>
      </c>
      <c r="T89" s="25" t="str">
        <f t="shared" si="6"/>
        <v/>
      </c>
      <c r="U89" s="25" t="str">
        <f t="shared" si="7"/>
        <v/>
      </c>
      <c r="V89" s="92"/>
      <c r="W89" s="79"/>
      <c r="X89" s="79"/>
      <c r="Y89" s="80"/>
      <c r="Z89" s="26"/>
      <c r="AA89" s="26"/>
      <c r="AB89" s="26"/>
    </row>
    <row r="90" spans="1:28" ht="18" customHeight="1" x14ac:dyDescent="0.25">
      <c r="A90" s="27"/>
      <c r="B90" s="27"/>
      <c r="C90" s="28"/>
      <c r="D90" s="28"/>
      <c r="E90" s="28"/>
      <c r="F90" s="27"/>
      <c r="G90" s="147"/>
      <c r="H90" s="29" t="str">
        <f ca="1">IFERROR(__xludf.DUMMYFUNCTION("IF(F90="""","""",IFERROR(GOOGLEFINANCE(UPPER(F90),""price""),""""))"),"")</f>
        <v/>
      </c>
      <c r="I90" s="29"/>
      <c r="J90" s="29" t="str">
        <f t="shared" si="0"/>
        <v/>
      </c>
      <c r="K90" s="30"/>
      <c r="L90" s="29"/>
      <c r="M90" s="29"/>
      <c r="N90" s="31"/>
      <c r="O90" s="31" t="str">
        <f t="shared" si="1"/>
        <v/>
      </c>
      <c r="P90" s="32" t="str">
        <f t="shared" si="2"/>
        <v/>
      </c>
      <c r="Q90" s="30" t="str">
        <f t="shared" si="3"/>
        <v/>
      </c>
      <c r="R90" s="29" t="str">
        <f t="shared" si="4"/>
        <v/>
      </c>
      <c r="S90" s="33" t="str">
        <f t="shared" si="5"/>
        <v/>
      </c>
      <c r="T90" s="33" t="str">
        <f t="shared" si="6"/>
        <v/>
      </c>
      <c r="U90" s="33" t="str">
        <f t="shared" si="7"/>
        <v/>
      </c>
      <c r="V90" s="93"/>
      <c r="W90" s="79"/>
      <c r="X90" s="79"/>
      <c r="Y90" s="80"/>
      <c r="Z90" s="34"/>
      <c r="AA90" s="34"/>
      <c r="AB90" s="34"/>
    </row>
    <row r="91" spans="1:28" ht="18" customHeight="1" x14ac:dyDescent="0.25">
      <c r="A91" s="19"/>
      <c r="B91" s="19"/>
      <c r="C91" s="20"/>
      <c r="D91" s="20"/>
      <c r="E91" s="20"/>
      <c r="F91" s="19"/>
      <c r="G91" s="146"/>
      <c r="H91" s="21" t="str">
        <f ca="1">IFERROR(__xludf.DUMMYFUNCTION("IF(F91="""","""",IFERROR(GOOGLEFINANCE(UPPER(F91),""price""),""""))"),"")</f>
        <v/>
      </c>
      <c r="I91" s="21"/>
      <c r="J91" s="21" t="str">
        <f t="shared" si="0"/>
        <v/>
      </c>
      <c r="K91" s="22"/>
      <c r="L91" s="21"/>
      <c r="M91" s="21"/>
      <c r="N91" s="23"/>
      <c r="O91" s="23" t="str">
        <f t="shared" si="1"/>
        <v/>
      </c>
      <c r="P91" s="24" t="str">
        <f t="shared" si="2"/>
        <v/>
      </c>
      <c r="Q91" s="22" t="str">
        <f t="shared" si="3"/>
        <v/>
      </c>
      <c r="R91" s="21" t="str">
        <f t="shared" si="4"/>
        <v/>
      </c>
      <c r="S91" s="25" t="str">
        <f t="shared" si="5"/>
        <v/>
      </c>
      <c r="T91" s="25" t="str">
        <f t="shared" si="6"/>
        <v/>
      </c>
      <c r="U91" s="25" t="str">
        <f t="shared" si="7"/>
        <v/>
      </c>
      <c r="V91" s="92"/>
      <c r="W91" s="79"/>
      <c r="X91" s="79"/>
      <c r="Y91" s="80"/>
      <c r="Z91" s="26"/>
      <c r="AA91" s="26"/>
      <c r="AB91" s="26"/>
    </row>
    <row r="92" spans="1:28" ht="18" customHeight="1" x14ac:dyDescent="0.25">
      <c r="A92" s="27"/>
      <c r="B92" s="27"/>
      <c r="C92" s="28"/>
      <c r="D92" s="28"/>
      <c r="E92" s="28"/>
      <c r="F92" s="27"/>
      <c r="G92" s="147"/>
      <c r="H92" s="29" t="str">
        <f ca="1">IFERROR(__xludf.DUMMYFUNCTION("IF(F92="""","""",IFERROR(GOOGLEFINANCE(UPPER(F92),""price""),""""))"),"")</f>
        <v/>
      </c>
      <c r="I92" s="29"/>
      <c r="J92" s="29" t="str">
        <f t="shared" si="0"/>
        <v/>
      </c>
      <c r="K92" s="30"/>
      <c r="L92" s="29"/>
      <c r="M92" s="29"/>
      <c r="N92" s="31"/>
      <c r="O92" s="31" t="str">
        <f t="shared" si="1"/>
        <v/>
      </c>
      <c r="P92" s="32" t="str">
        <f t="shared" si="2"/>
        <v/>
      </c>
      <c r="Q92" s="30" t="str">
        <f t="shared" si="3"/>
        <v/>
      </c>
      <c r="R92" s="29" t="str">
        <f t="shared" si="4"/>
        <v/>
      </c>
      <c r="S92" s="33" t="str">
        <f t="shared" si="5"/>
        <v/>
      </c>
      <c r="T92" s="33" t="str">
        <f t="shared" si="6"/>
        <v/>
      </c>
      <c r="U92" s="33" t="str">
        <f t="shared" si="7"/>
        <v/>
      </c>
      <c r="V92" s="93"/>
      <c r="W92" s="79"/>
      <c r="X92" s="79"/>
      <c r="Y92" s="80"/>
      <c r="Z92" s="34"/>
      <c r="AA92" s="34"/>
      <c r="AB92" s="34"/>
    </row>
    <row r="93" spans="1:28" ht="18" customHeight="1" x14ac:dyDescent="0.25">
      <c r="A93" s="19"/>
      <c r="B93" s="19"/>
      <c r="C93" s="20"/>
      <c r="D93" s="20"/>
      <c r="E93" s="20"/>
      <c r="F93" s="19"/>
      <c r="G93" s="146"/>
      <c r="H93" s="21" t="str">
        <f ca="1">IFERROR(__xludf.DUMMYFUNCTION("IF(F93="""","""",IFERROR(GOOGLEFINANCE(UPPER(F93),""price""),""""))"),"")</f>
        <v/>
      </c>
      <c r="I93" s="21"/>
      <c r="J93" s="21" t="str">
        <f t="shared" si="0"/>
        <v/>
      </c>
      <c r="K93" s="22"/>
      <c r="L93" s="21"/>
      <c r="M93" s="21"/>
      <c r="N93" s="23"/>
      <c r="O93" s="23" t="str">
        <f t="shared" si="1"/>
        <v/>
      </c>
      <c r="P93" s="24" t="str">
        <f t="shared" si="2"/>
        <v/>
      </c>
      <c r="Q93" s="22" t="str">
        <f t="shared" si="3"/>
        <v/>
      </c>
      <c r="R93" s="21" t="str">
        <f t="shared" si="4"/>
        <v/>
      </c>
      <c r="S93" s="25" t="str">
        <f t="shared" si="5"/>
        <v/>
      </c>
      <c r="T93" s="25" t="str">
        <f t="shared" si="6"/>
        <v/>
      </c>
      <c r="U93" s="25" t="str">
        <f t="shared" si="7"/>
        <v/>
      </c>
      <c r="V93" s="92"/>
      <c r="W93" s="79"/>
      <c r="X93" s="79"/>
      <c r="Y93" s="80"/>
      <c r="Z93" s="26"/>
      <c r="AA93" s="26"/>
      <c r="AB93" s="26"/>
    </row>
    <row r="94" spans="1:28" ht="18" customHeight="1" x14ac:dyDescent="0.25">
      <c r="A94" s="27"/>
      <c r="B94" s="27"/>
      <c r="C94" s="28"/>
      <c r="D94" s="28"/>
      <c r="E94" s="28"/>
      <c r="F94" s="27"/>
      <c r="G94" s="147"/>
      <c r="H94" s="29" t="str">
        <f ca="1">IFERROR(__xludf.DUMMYFUNCTION("IF(F94="""","""",IFERROR(GOOGLEFINANCE(UPPER(F94),""price""),""""))"),"")</f>
        <v/>
      </c>
      <c r="I94" s="29"/>
      <c r="J94" s="29" t="str">
        <f t="shared" si="0"/>
        <v/>
      </c>
      <c r="K94" s="30"/>
      <c r="L94" s="29"/>
      <c r="M94" s="29"/>
      <c r="N94" s="31"/>
      <c r="O94" s="31" t="str">
        <f t="shared" si="1"/>
        <v/>
      </c>
      <c r="P94" s="32" t="str">
        <f t="shared" si="2"/>
        <v/>
      </c>
      <c r="Q94" s="30" t="str">
        <f t="shared" si="3"/>
        <v/>
      </c>
      <c r="R94" s="29" t="str">
        <f t="shared" si="4"/>
        <v/>
      </c>
      <c r="S94" s="33" t="str">
        <f t="shared" si="5"/>
        <v/>
      </c>
      <c r="T94" s="33" t="str">
        <f t="shared" si="6"/>
        <v/>
      </c>
      <c r="U94" s="33" t="str">
        <f t="shared" si="7"/>
        <v/>
      </c>
      <c r="V94" s="93"/>
      <c r="W94" s="79"/>
      <c r="X94" s="79"/>
      <c r="Y94" s="80"/>
      <c r="Z94" s="34"/>
      <c r="AA94" s="34"/>
      <c r="AB94" s="34"/>
    </row>
    <row r="95" spans="1:28" ht="18" customHeight="1" x14ac:dyDescent="0.25">
      <c r="A95" s="19"/>
      <c r="B95" s="19"/>
      <c r="C95" s="20"/>
      <c r="D95" s="20"/>
      <c r="E95" s="20"/>
      <c r="F95" s="19"/>
      <c r="G95" s="146"/>
      <c r="H95" s="21" t="str">
        <f ca="1">IFERROR(__xludf.DUMMYFUNCTION("IF(F95="""","""",IFERROR(GOOGLEFINANCE(UPPER(F95),""price""),""""))"),"")</f>
        <v/>
      </c>
      <c r="I95" s="21"/>
      <c r="J95" s="21" t="str">
        <f t="shared" si="0"/>
        <v/>
      </c>
      <c r="K95" s="22"/>
      <c r="L95" s="21"/>
      <c r="M95" s="21"/>
      <c r="N95" s="23"/>
      <c r="O95" s="23" t="str">
        <f t="shared" si="1"/>
        <v/>
      </c>
      <c r="P95" s="24" t="str">
        <f t="shared" si="2"/>
        <v/>
      </c>
      <c r="Q95" s="22" t="str">
        <f t="shared" si="3"/>
        <v/>
      </c>
      <c r="R95" s="21" t="str">
        <f t="shared" si="4"/>
        <v/>
      </c>
      <c r="S95" s="25" t="str">
        <f t="shared" si="5"/>
        <v/>
      </c>
      <c r="T95" s="25" t="str">
        <f t="shared" si="6"/>
        <v/>
      </c>
      <c r="U95" s="25" t="str">
        <f t="shared" si="7"/>
        <v/>
      </c>
      <c r="V95" s="92"/>
      <c r="W95" s="79"/>
      <c r="X95" s="79"/>
      <c r="Y95" s="80"/>
      <c r="Z95" s="26"/>
      <c r="AA95" s="26"/>
      <c r="AB95" s="26"/>
    </row>
    <row r="96" spans="1:28" ht="18" customHeight="1" x14ac:dyDescent="0.25">
      <c r="A96" s="27"/>
      <c r="B96" s="27"/>
      <c r="C96" s="28"/>
      <c r="D96" s="28"/>
      <c r="E96" s="28"/>
      <c r="F96" s="27"/>
      <c r="G96" s="147"/>
      <c r="H96" s="29" t="str">
        <f ca="1">IFERROR(__xludf.DUMMYFUNCTION("IF(F96="""","""",IFERROR(GOOGLEFINANCE(UPPER(F96),""price""),""""))"),"")</f>
        <v/>
      </c>
      <c r="I96" s="29"/>
      <c r="J96" s="29" t="str">
        <f t="shared" si="0"/>
        <v/>
      </c>
      <c r="K96" s="30"/>
      <c r="L96" s="29"/>
      <c r="M96" s="29"/>
      <c r="N96" s="31"/>
      <c r="O96" s="31" t="str">
        <f t="shared" si="1"/>
        <v/>
      </c>
      <c r="P96" s="32" t="str">
        <f t="shared" si="2"/>
        <v/>
      </c>
      <c r="Q96" s="30" t="str">
        <f t="shared" si="3"/>
        <v/>
      </c>
      <c r="R96" s="29" t="str">
        <f t="shared" si="4"/>
        <v/>
      </c>
      <c r="S96" s="33" t="str">
        <f t="shared" si="5"/>
        <v/>
      </c>
      <c r="T96" s="33" t="str">
        <f t="shared" si="6"/>
        <v/>
      </c>
      <c r="U96" s="33" t="str">
        <f t="shared" si="7"/>
        <v/>
      </c>
      <c r="V96" s="93"/>
      <c r="W96" s="79"/>
      <c r="X96" s="79"/>
      <c r="Y96" s="80"/>
      <c r="Z96" s="34"/>
      <c r="AA96" s="34"/>
      <c r="AB96" s="34"/>
    </row>
    <row r="97" spans="1:28" ht="18" customHeight="1" x14ac:dyDescent="0.25">
      <c r="A97" s="19"/>
      <c r="B97" s="19"/>
      <c r="C97" s="20"/>
      <c r="D97" s="20"/>
      <c r="E97" s="20"/>
      <c r="F97" s="19"/>
      <c r="G97" s="146"/>
      <c r="H97" s="21" t="str">
        <f ca="1">IFERROR(__xludf.DUMMYFUNCTION("IF(F97="""","""",IFERROR(GOOGLEFINANCE(UPPER(F97),""price""),""""))"),"")</f>
        <v/>
      </c>
      <c r="I97" s="21"/>
      <c r="J97" s="21" t="str">
        <f t="shared" si="0"/>
        <v/>
      </c>
      <c r="K97" s="22"/>
      <c r="L97" s="21"/>
      <c r="M97" s="21"/>
      <c r="N97" s="23"/>
      <c r="O97" s="23" t="str">
        <f t="shared" si="1"/>
        <v/>
      </c>
      <c r="P97" s="24" t="str">
        <f t="shared" si="2"/>
        <v/>
      </c>
      <c r="Q97" s="22" t="str">
        <f t="shared" si="3"/>
        <v/>
      </c>
      <c r="R97" s="21" t="str">
        <f t="shared" si="4"/>
        <v/>
      </c>
      <c r="S97" s="25" t="str">
        <f t="shared" si="5"/>
        <v/>
      </c>
      <c r="T97" s="25" t="str">
        <f t="shared" si="6"/>
        <v/>
      </c>
      <c r="U97" s="25" t="str">
        <f t="shared" si="7"/>
        <v/>
      </c>
      <c r="V97" s="92"/>
      <c r="W97" s="79"/>
      <c r="X97" s="79"/>
      <c r="Y97" s="80"/>
      <c r="Z97" s="26"/>
      <c r="AA97" s="26"/>
      <c r="AB97" s="26"/>
    </row>
    <row r="98" spans="1:28" ht="18" customHeight="1" x14ac:dyDescent="0.25">
      <c r="A98" s="27"/>
      <c r="B98" s="27"/>
      <c r="C98" s="28"/>
      <c r="D98" s="28"/>
      <c r="E98" s="28"/>
      <c r="F98" s="27"/>
      <c r="G98" s="147"/>
      <c r="H98" s="29" t="str">
        <f ca="1">IFERROR(__xludf.DUMMYFUNCTION("IF(F98="""","""",IFERROR(GOOGLEFINANCE(UPPER(F98),""price""),""""))"),"")</f>
        <v/>
      </c>
      <c r="I98" s="29"/>
      <c r="J98" s="29" t="str">
        <f t="shared" si="0"/>
        <v/>
      </c>
      <c r="K98" s="30"/>
      <c r="L98" s="29"/>
      <c r="M98" s="29"/>
      <c r="N98" s="31"/>
      <c r="O98" s="31" t="str">
        <f t="shared" si="1"/>
        <v/>
      </c>
      <c r="P98" s="32" t="str">
        <f t="shared" si="2"/>
        <v/>
      </c>
      <c r="Q98" s="30" t="str">
        <f t="shared" si="3"/>
        <v/>
      </c>
      <c r="R98" s="29" t="str">
        <f t="shared" si="4"/>
        <v/>
      </c>
      <c r="S98" s="33" t="str">
        <f t="shared" si="5"/>
        <v/>
      </c>
      <c r="T98" s="33" t="str">
        <f t="shared" si="6"/>
        <v/>
      </c>
      <c r="U98" s="33" t="str">
        <f t="shared" si="7"/>
        <v/>
      </c>
      <c r="V98" s="93"/>
      <c r="W98" s="79"/>
      <c r="X98" s="79"/>
      <c r="Y98" s="80"/>
      <c r="Z98" s="34"/>
      <c r="AA98" s="34"/>
      <c r="AB98" s="34"/>
    </row>
    <row r="99" spans="1:28" ht="18" customHeight="1" x14ac:dyDescent="0.25">
      <c r="A99" s="19"/>
      <c r="B99" s="19"/>
      <c r="C99" s="20"/>
      <c r="D99" s="20"/>
      <c r="E99" s="20"/>
      <c r="F99" s="19"/>
      <c r="G99" s="146"/>
      <c r="H99" s="21" t="str">
        <f ca="1">IFERROR(__xludf.DUMMYFUNCTION("IF(F99="""","""",IFERROR(GOOGLEFINANCE(UPPER(F99),""price""),""""))"),"")</f>
        <v/>
      </c>
      <c r="I99" s="21"/>
      <c r="J99" s="21" t="str">
        <f t="shared" si="0"/>
        <v/>
      </c>
      <c r="K99" s="22"/>
      <c r="L99" s="21"/>
      <c r="M99" s="21"/>
      <c r="N99" s="23"/>
      <c r="O99" s="23" t="str">
        <f t="shared" si="1"/>
        <v/>
      </c>
      <c r="P99" s="24" t="str">
        <f t="shared" si="2"/>
        <v/>
      </c>
      <c r="Q99" s="22" t="str">
        <f t="shared" si="3"/>
        <v/>
      </c>
      <c r="R99" s="21" t="str">
        <f t="shared" si="4"/>
        <v/>
      </c>
      <c r="S99" s="25" t="str">
        <f t="shared" si="5"/>
        <v/>
      </c>
      <c r="T99" s="25" t="str">
        <f t="shared" si="6"/>
        <v/>
      </c>
      <c r="U99" s="25" t="str">
        <f t="shared" si="7"/>
        <v/>
      </c>
      <c r="V99" s="92"/>
      <c r="W99" s="79"/>
      <c r="X99" s="79"/>
      <c r="Y99" s="80"/>
      <c r="Z99" s="26"/>
      <c r="AA99" s="26"/>
      <c r="AB99" s="26"/>
    </row>
    <row r="100" spans="1:28" ht="18" customHeight="1" x14ac:dyDescent="0.25">
      <c r="A100" s="27"/>
      <c r="B100" s="27"/>
      <c r="C100" s="28"/>
      <c r="D100" s="28"/>
      <c r="E100" s="28"/>
      <c r="F100" s="27"/>
      <c r="G100" s="147"/>
      <c r="H100" s="29" t="str">
        <f ca="1">IFERROR(__xludf.DUMMYFUNCTION("IF(F100="""","""",IFERROR(GOOGLEFINANCE(UPPER(F100),""price""),""""))"),"")</f>
        <v/>
      </c>
      <c r="I100" s="29"/>
      <c r="J100" s="29" t="str">
        <f t="shared" si="0"/>
        <v/>
      </c>
      <c r="K100" s="30"/>
      <c r="L100" s="29"/>
      <c r="M100" s="29"/>
      <c r="N100" s="31"/>
      <c r="O100" s="31" t="str">
        <f t="shared" si="1"/>
        <v/>
      </c>
      <c r="P100" s="32" t="str">
        <f t="shared" si="2"/>
        <v/>
      </c>
      <c r="Q100" s="30" t="str">
        <f t="shared" si="3"/>
        <v/>
      </c>
      <c r="R100" s="29" t="str">
        <f t="shared" si="4"/>
        <v/>
      </c>
      <c r="S100" s="33" t="str">
        <f t="shared" si="5"/>
        <v/>
      </c>
      <c r="T100" s="33" t="str">
        <f t="shared" si="6"/>
        <v/>
      </c>
      <c r="U100" s="33" t="str">
        <f t="shared" si="7"/>
        <v/>
      </c>
      <c r="V100" s="93"/>
      <c r="W100" s="79"/>
      <c r="X100" s="79"/>
      <c r="Y100" s="80"/>
      <c r="Z100" s="34"/>
      <c r="AA100" s="34"/>
      <c r="AB100" s="34"/>
    </row>
    <row r="101" spans="1:28" ht="18" customHeight="1" x14ac:dyDescent="0.25">
      <c r="A101" s="19"/>
      <c r="B101" s="19"/>
      <c r="C101" s="20"/>
      <c r="D101" s="20"/>
      <c r="E101" s="20"/>
      <c r="F101" s="19"/>
      <c r="G101" s="146"/>
      <c r="H101" s="21" t="str">
        <f ca="1">IFERROR(__xludf.DUMMYFUNCTION("IF(F101="""","""",IFERROR(GOOGLEFINANCE(UPPER(F101),""price""),""""))"),"")</f>
        <v/>
      </c>
      <c r="I101" s="21"/>
      <c r="J101" s="21" t="str">
        <f t="shared" si="0"/>
        <v/>
      </c>
      <c r="K101" s="22"/>
      <c r="L101" s="21"/>
      <c r="M101" s="21"/>
      <c r="N101" s="23"/>
      <c r="O101" s="23" t="str">
        <f t="shared" si="1"/>
        <v/>
      </c>
      <c r="P101" s="24" t="str">
        <f t="shared" si="2"/>
        <v/>
      </c>
      <c r="Q101" s="22" t="str">
        <f t="shared" si="3"/>
        <v/>
      </c>
      <c r="R101" s="21" t="str">
        <f t="shared" si="4"/>
        <v/>
      </c>
      <c r="S101" s="25" t="str">
        <f t="shared" si="5"/>
        <v/>
      </c>
      <c r="T101" s="25" t="str">
        <f t="shared" si="6"/>
        <v/>
      </c>
      <c r="U101" s="25" t="str">
        <f t="shared" si="7"/>
        <v/>
      </c>
      <c r="V101" s="92"/>
      <c r="W101" s="79"/>
      <c r="X101" s="79"/>
      <c r="Y101" s="80"/>
      <c r="Z101" s="26"/>
      <c r="AA101" s="26"/>
      <c r="AB101" s="26"/>
    </row>
    <row r="102" spans="1:28" ht="18" customHeight="1" x14ac:dyDescent="0.25">
      <c r="A102" s="27"/>
      <c r="B102" s="27"/>
      <c r="C102" s="28"/>
      <c r="D102" s="28"/>
      <c r="E102" s="28"/>
      <c r="F102" s="27"/>
      <c r="G102" s="147"/>
      <c r="H102" s="29" t="str">
        <f ca="1">IFERROR(__xludf.DUMMYFUNCTION("IF(F102="""","""",IFERROR(GOOGLEFINANCE(UPPER(F102),""price""),""""))"),"")</f>
        <v/>
      </c>
      <c r="I102" s="29"/>
      <c r="J102" s="29" t="str">
        <f t="shared" si="0"/>
        <v/>
      </c>
      <c r="K102" s="30"/>
      <c r="L102" s="29"/>
      <c r="M102" s="29"/>
      <c r="N102" s="31"/>
      <c r="O102" s="31" t="str">
        <f t="shared" si="1"/>
        <v/>
      </c>
      <c r="P102" s="32" t="str">
        <f t="shared" si="2"/>
        <v/>
      </c>
      <c r="Q102" s="30" t="str">
        <f t="shared" si="3"/>
        <v/>
      </c>
      <c r="R102" s="29" t="str">
        <f t="shared" si="4"/>
        <v/>
      </c>
      <c r="S102" s="33" t="str">
        <f t="shared" si="5"/>
        <v/>
      </c>
      <c r="T102" s="33" t="str">
        <f t="shared" si="6"/>
        <v/>
      </c>
      <c r="U102" s="33" t="str">
        <f t="shared" si="7"/>
        <v/>
      </c>
      <c r="V102" s="93"/>
      <c r="W102" s="79"/>
      <c r="X102" s="79"/>
      <c r="Y102" s="80"/>
      <c r="Z102" s="34"/>
      <c r="AA102" s="34"/>
      <c r="AB102" s="34"/>
    </row>
    <row r="103" spans="1:28" ht="18" customHeight="1" x14ac:dyDescent="0.25">
      <c r="A103" s="19"/>
      <c r="B103" s="19"/>
      <c r="C103" s="20"/>
      <c r="D103" s="20"/>
      <c r="E103" s="20"/>
      <c r="F103" s="19"/>
      <c r="G103" s="146"/>
      <c r="H103" s="21" t="str">
        <f ca="1">IFERROR(__xludf.DUMMYFUNCTION("IF(F103="""","""",IFERROR(GOOGLEFINANCE(UPPER(F103),""price""),""""))"),"")</f>
        <v/>
      </c>
      <c r="I103" s="21"/>
      <c r="J103" s="21" t="str">
        <f t="shared" si="0"/>
        <v/>
      </c>
      <c r="K103" s="22"/>
      <c r="L103" s="21"/>
      <c r="M103" s="21"/>
      <c r="N103" s="23"/>
      <c r="O103" s="23" t="str">
        <f t="shared" si="1"/>
        <v/>
      </c>
      <c r="P103" s="24" t="str">
        <f t="shared" si="2"/>
        <v/>
      </c>
      <c r="Q103" s="22" t="str">
        <f t="shared" si="3"/>
        <v/>
      </c>
      <c r="R103" s="21" t="str">
        <f t="shared" si="4"/>
        <v/>
      </c>
      <c r="S103" s="25" t="str">
        <f t="shared" si="5"/>
        <v/>
      </c>
      <c r="T103" s="25" t="str">
        <f t="shared" si="6"/>
        <v/>
      </c>
      <c r="U103" s="25" t="str">
        <f t="shared" si="7"/>
        <v/>
      </c>
      <c r="V103" s="92"/>
      <c r="W103" s="79"/>
      <c r="X103" s="79"/>
      <c r="Y103" s="80"/>
      <c r="Z103" s="26"/>
      <c r="AA103" s="26"/>
      <c r="AB103" s="26"/>
    </row>
    <row r="104" spans="1:28" ht="18" customHeight="1" x14ac:dyDescent="0.25">
      <c r="A104" s="27"/>
      <c r="B104" s="27"/>
      <c r="C104" s="28"/>
      <c r="D104" s="28"/>
      <c r="E104" s="28"/>
      <c r="F104" s="27"/>
      <c r="G104" s="147"/>
      <c r="H104" s="29" t="str">
        <f ca="1">IFERROR(__xludf.DUMMYFUNCTION("IF(F104="""","""",IFERROR(GOOGLEFINANCE(UPPER(F104),""price""),""""))"),"")</f>
        <v/>
      </c>
      <c r="I104" s="29"/>
      <c r="J104" s="29" t="str">
        <f t="shared" si="0"/>
        <v/>
      </c>
      <c r="K104" s="30"/>
      <c r="L104" s="29"/>
      <c r="M104" s="29"/>
      <c r="N104" s="31"/>
      <c r="O104" s="31" t="str">
        <f t="shared" si="1"/>
        <v/>
      </c>
      <c r="P104" s="32" t="str">
        <f t="shared" si="2"/>
        <v/>
      </c>
      <c r="Q104" s="30" t="str">
        <f t="shared" si="3"/>
        <v/>
      </c>
      <c r="R104" s="29" t="str">
        <f t="shared" si="4"/>
        <v/>
      </c>
      <c r="S104" s="33" t="str">
        <f t="shared" si="5"/>
        <v/>
      </c>
      <c r="T104" s="33" t="str">
        <f t="shared" si="6"/>
        <v/>
      </c>
      <c r="U104" s="33" t="str">
        <f t="shared" si="7"/>
        <v/>
      </c>
      <c r="V104" s="93"/>
      <c r="W104" s="79"/>
      <c r="X104" s="79"/>
      <c r="Y104" s="80"/>
      <c r="Z104" s="34"/>
      <c r="AA104" s="34"/>
      <c r="AB104" s="34"/>
    </row>
    <row r="105" spans="1:28" ht="18" customHeight="1" x14ac:dyDescent="0.25">
      <c r="A105" s="19"/>
      <c r="B105" s="19"/>
      <c r="C105" s="20"/>
      <c r="D105" s="20"/>
      <c r="E105" s="20"/>
      <c r="F105" s="19"/>
      <c r="G105" s="146"/>
      <c r="H105" s="21" t="str">
        <f ca="1">IFERROR(__xludf.DUMMYFUNCTION("IF(F105="""","""",IFERROR(GOOGLEFINANCE(UPPER(F105),""price""),""""))"),"")</f>
        <v/>
      </c>
      <c r="I105" s="21"/>
      <c r="J105" s="21" t="str">
        <f t="shared" si="0"/>
        <v/>
      </c>
      <c r="K105" s="22"/>
      <c r="L105" s="21"/>
      <c r="M105" s="21"/>
      <c r="N105" s="23"/>
      <c r="O105" s="23" t="str">
        <f t="shared" si="1"/>
        <v/>
      </c>
      <c r="P105" s="24" t="str">
        <f t="shared" si="2"/>
        <v/>
      </c>
      <c r="Q105" s="22" t="str">
        <f t="shared" si="3"/>
        <v/>
      </c>
      <c r="R105" s="21" t="str">
        <f t="shared" si="4"/>
        <v/>
      </c>
      <c r="S105" s="25" t="str">
        <f t="shared" si="5"/>
        <v/>
      </c>
      <c r="T105" s="25" t="str">
        <f t="shared" si="6"/>
        <v/>
      </c>
      <c r="U105" s="25" t="str">
        <f t="shared" si="7"/>
        <v/>
      </c>
      <c r="V105" s="92"/>
      <c r="W105" s="79"/>
      <c r="X105" s="79"/>
      <c r="Y105" s="80"/>
      <c r="Z105" s="26"/>
      <c r="AA105" s="26"/>
      <c r="AB105" s="26"/>
    </row>
    <row r="106" spans="1:28" ht="18" customHeight="1" x14ac:dyDescent="0.25">
      <c r="A106" s="27"/>
      <c r="B106" s="27"/>
      <c r="C106" s="28"/>
      <c r="D106" s="28"/>
      <c r="E106" s="28"/>
      <c r="F106" s="27"/>
      <c r="G106" s="147"/>
      <c r="H106" s="29" t="str">
        <f ca="1">IFERROR(__xludf.DUMMYFUNCTION("IF(F106="""","""",IFERROR(GOOGLEFINANCE(UPPER(F106),""price""),""""))"),"")</f>
        <v/>
      </c>
      <c r="I106" s="29"/>
      <c r="J106" s="29" t="str">
        <f t="shared" si="0"/>
        <v/>
      </c>
      <c r="K106" s="30"/>
      <c r="L106" s="29"/>
      <c r="M106" s="29"/>
      <c r="N106" s="31"/>
      <c r="O106" s="31" t="str">
        <f t="shared" si="1"/>
        <v/>
      </c>
      <c r="P106" s="32" t="str">
        <f t="shared" si="2"/>
        <v/>
      </c>
      <c r="Q106" s="30" t="str">
        <f t="shared" si="3"/>
        <v/>
      </c>
      <c r="R106" s="29" t="str">
        <f t="shared" si="4"/>
        <v/>
      </c>
      <c r="S106" s="33" t="str">
        <f t="shared" si="5"/>
        <v/>
      </c>
      <c r="T106" s="33" t="str">
        <f t="shared" si="6"/>
        <v/>
      </c>
      <c r="U106" s="33" t="str">
        <f t="shared" si="7"/>
        <v/>
      </c>
      <c r="V106" s="93"/>
      <c r="W106" s="79"/>
      <c r="X106" s="79"/>
      <c r="Y106" s="80"/>
      <c r="Z106" s="34"/>
      <c r="AA106" s="34"/>
      <c r="AB106" s="34"/>
    </row>
    <row r="107" spans="1:28" ht="18" customHeight="1" x14ac:dyDescent="0.25">
      <c r="A107" s="19"/>
      <c r="B107" s="19"/>
      <c r="C107" s="20"/>
      <c r="D107" s="20"/>
      <c r="E107" s="20"/>
      <c r="F107" s="19"/>
      <c r="G107" s="146"/>
      <c r="H107" s="21" t="str">
        <f ca="1">IFERROR(__xludf.DUMMYFUNCTION("IF(F107="""","""",IFERROR(GOOGLEFINANCE(UPPER(F107),""price""),""""))"),"")</f>
        <v/>
      </c>
      <c r="I107" s="21"/>
      <c r="J107" s="21" t="str">
        <f t="shared" si="0"/>
        <v/>
      </c>
      <c r="K107" s="22"/>
      <c r="L107" s="21"/>
      <c r="M107" s="21"/>
      <c r="N107" s="23"/>
      <c r="O107" s="23" t="str">
        <f t="shared" si="1"/>
        <v/>
      </c>
      <c r="P107" s="24" t="str">
        <f t="shared" si="2"/>
        <v/>
      </c>
      <c r="Q107" s="22" t="str">
        <f t="shared" si="3"/>
        <v/>
      </c>
      <c r="R107" s="21" t="str">
        <f t="shared" si="4"/>
        <v/>
      </c>
      <c r="S107" s="25" t="str">
        <f t="shared" si="5"/>
        <v/>
      </c>
      <c r="T107" s="25" t="str">
        <f t="shared" si="6"/>
        <v/>
      </c>
      <c r="U107" s="25" t="str">
        <f t="shared" si="7"/>
        <v/>
      </c>
      <c r="V107" s="92"/>
      <c r="W107" s="79"/>
      <c r="X107" s="79"/>
      <c r="Y107" s="80"/>
      <c r="Z107" s="26"/>
      <c r="AA107" s="26"/>
      <c r="AB107" s="26"/>
    </row>
    <row r="108" spans="1:28" ht="18" customHeight="1" x14ac:dyDescent="0.25">
      <c r="A108" s="27"/>
      <c r="B108" s="27"/>
      <c r="C108" s="28"/>
      <c r="D108" s="28"/>
      <c r="E108" s="28"/>
      <c r="F108" s="27"/>
      <c r="G108" s="147"/>
      <c r="H108" s="29" t="str">
        <f ca="1">IFERROR(__xludf.DUMMYFUNCTION("IF(F108="""","""",IFERROR(GOOGLEFINANCE(UPPER(F108),""price""),""""))"),"")</f>
        <v/>
      </c>
      <c r="I108" s="29"/>
      <c r="J108" s="29" t="str">
        <f t="shared" si="0"/>
        <v/>
      </c>
      <c r="K108" s="30"/>
      <c r="L108" s="29"/>
      <c r="M108" s="29"/>
      <c r="N108" s="31"/>
      <c r="O108" s="31" t="str">
        <f t="shared" si="1"/>
        <v/>
      </c>
      <c r="P108" s="32" t="str">
        <f t="shared" si="2"/>
        <v/>
      </c>
      <c r="Q108" s="30" t="str">
        <f t="shared" si="3"/>
        <v/>
      </c>
      <c r="R108" s="29" t="str">
        <f t="shared" si="4"/>
        <v/>
      </c>
      <c r="S108" s="33" t="str">
        <f t="shared" si="5"/>
        <v/>
      </c>
      <c r="T108" s="33" t="str">
        <f t="shared" si="6"/>
        <v/>
      </c>
      <c r="U108" s="33" t="str">
        <f t="shared" si="7"/>
        <v/>
      </c>
      <c r="V108" s="93"/>
      <c r="W108" s="79"/>
      <c r="X108" s="79"/>
      <c r="Y108" s="80"/>
      <c r="Z108" s="34"/>
      <c r="AA108" s="34"/>
      <c r="AB108" s="34"/>
    </row>
    <row r="109" spans="1:28" ht="18" customHeight="1" x14ac:dyDescent="0.25">
      <c r="A109" s="19"/>
      <c r="B109" s="19"/>
      <c r="C109" s="20"/>
      <c r="D109" s="20"/>
      <c r="E109" s="20"/>
      <c r="F109" s="19"/>
      <c r="G109" s="146"/>
      <c r="H109" s="21" t="str">
        <f ca="1">IFERROR(__xludf.DUMMYFUNCTION("IF(F109="""","""",IFERROR(GOOGLEFINANCE(UPPER(F109),""price""),""""))"),"")</f>
        <v/>
      </c>
      <c r="I109" s="21"/>
      <c r="J109" s="21" t="str">
        <f t="shared" si="0"/>
        <v/>
      </c>
      <c r="K109" s="22"/>
      <c r="L109" s="21"/>
      <c r="M109" s="21"/>
      <c r="N109" s="23"/>
      <c r="O109" s="23" t="str">
        <f t="shared" si="1"/>
        <v/>
      </c>
      <c r="P109" s="24" t="str">
        <f t="shared" si="2"/>
        <v/>
      </c>
      <c r="Q109" s="22" t="str">
        <f t="shared" si="3"/>
        <v/>
      </c>
      <c r="R109" s="21" t="str">
        <f t="shared" si="4"/>
        <v/>
      </c>
      <c r="S109" s="25" t="str">
        <f t="shared" si="5"/>
        <v/>
      </c>
      <c r="T109" s="25" t="str">
        <f t="shared" si="6"/>
        <v/>
      </c>
      <c r="U109" s="25" t="str">
        <f t="shared" si="7"/>
        <v/>
      </c>
      <c r="V109" s="92"/>
      <c r="W109" s="79"/>
      <c r="X109" s="79"/>
      <c r="Y109" s="80"/>
      <c r="Z109" s="26"/>
      <c r="AA109" s="26"/>
      <c r="AB109" s="26"/>
    </row>
    <row r="110" spans="1:28" ht="18" customHeight="1" x14ac:dyDescent="0.25">
      <c r="A110" s="27"/>
      <c r="B110" s="27"/>
      <c r="C110" s="28"/>
      <c r="D110" s="28"/>
      <c r="E110" s="28"/>
      <c r="F110" s="27"/>
      <c r="G110" s="147"/>
      <c r="H110" s="29" t="str">
        <f ca="1">IFERROR(__xludf.DUMMYFUNCTION("IF(F110="""","""",IFERROR(GOOGLEFINANCE(UPPER(F110),""price""),""""))"),"")</f>
        <v/>
      </c>
      <c r="I110" s="29"/>
      <c r="J110" s="29" t="str">
        <f t="shared" si="0"/>
        <v/>
      </c>
      <c r="K110" s="30"/>
      <c r="L110" s="29"/>
      <c r="M110" s="29"/>
      <c r="N110" s="31"/>
      <c r="O110" s="31" t="str">
        <f t="shared" si="1"/>
        <v/>
      </c>
      <c r="P110" s="32" t="str">
        <f t="shared" si="2"/>
        <v/>
      </c>
      <c r="Q110" s="30" t="str">
        <f t="shared" si="3"/>
        <v/>
      </c>
      <c r="R110" s="29" t="str">
        <f t="shared" si="4"/>
        <v/>
      </c>
      <c r="S110" s="33" t="str">
        <f t="shared" si="5"/>
        <v/>
      </c>
      <c r="T110" s="33" t="str">
        <f t="shared" si="6"/>
        <v/>
      </c>
      <c r="U110" s="33" t="str">
        <f t="shared" si="7"/>
        <v/>
      </c>
      <c r="V110" s="93"/>
      <c r="W110" s="79"/>
      <c r="X110" s="79"/>
      <c r="Y110" s="80"/>
      <c r="Z110" s="34"/>
      <c r="AA110" s="34"/>
      <c r="AB110" s="34"/>
    </row>
    <row r="111" spans="1:28" ht="18" customHeight="1" x14ac:dyDescent="0.25">
      <c r="A111" s="19"/>
      <c r="B111" s="19"/>
      <c r="C111" s="20"/>
      <c r="D111" s="20"/>
      <c r="E111" s="20"/>
      <c r="F111" s="19"/>
      <c r="G111" s="146"/>
      <c r="H111" s="21" t="str">
        <f ca="1">IFERROR(__xludf.DUMMYFUNCTION("IF(F111="""","""",IFERROR(GOOGLEFINANCE(UPPER(F111),""price""),""""))"),"")</f>
        <v/>
      </c>
      <c r="I111" s="21"/>
      <c r="J111" s="21" t="str">
        <f t="shared" si="0"/>
        <v/>
      </c>
      <c r="K111" s="22"/>
      <c r="L111" s="21"/>
      <c r="M111" s="21"/>
      <c r="N111" s="23"/>
      <c r="O111" s="23" t="str">
        <f t="shared" si="1"/>
        <v/>
      </c>
      <c r="P111" s="24" t="str">
        <f t="shared" si="2"/>
        <v/>
      </c>
      <c r="Q111" s="22" t="str">
        <f t="shared" si="3"/>
        <v/>
      </c>
      <c r="R111" s="21" t="str">
        <f t="shared" si="4"/>
        <v/>
      </c>
      <c r="S111" s="25" t="str">
        <f t="shared" si="5"/>
        <v/>
      </c>
      <c r="T111" s="25" t="str">
        <f t="shared" si="6"/>
        <v/>
      </c>
      <c r="U111" s="25" t="str">
        <f t="shared" si="7"/>
        <v/>
      </c>
      <c r="V111" s="92"/>
      <c r="W111" s="79"/>
      <c r="X111" s="79"/>
      <c r="Y111" s="80"/>
      <c r="Z111" s="26"/>
      <c r="AA111" s="26"/>
      <c r="AB111" s="26"/>
    </row>
    <row r="112" spans="1:28" ht="18" customHeight="1" x14ac:dyDescent="0.25">
      <c r="A112" s="27"/>
      <c r="B112" s="27"/>
      <c r="C112" s="28"/>
      <c r="D112" s="28"/>
      <c r="E112" s="28"/>
      <c r="F112" s="27"/>
      <c r="G112" s="147"/>
      <c r="H112" s="29" t="str">
        <f ca="1">IFERROR(__xludf.DUMMYFUNCTION("IF(F112="""","""",IFERROR(GOOGLEFINANCE(UPPER(F112),""price""),""""))"),"")</f>
        <v/>
      </c>
      <c r="I112" s="29"/>
      <c r="J112" s="29" t="str">
        <f t="shared" si="0"/>
        <v/>
      </c>
      <c r="K112" s="30"/>
      <c r="L112" s="29"/>
      <c r="M112" s="29"/>
      <c r="N112" s="31"/>
      <c r="O112" s="31" t="str">
        <f t="shared" si="1"/>
        <v/>
      </c>
      <c r="P112" s="32" t="str">
        <f t="shared" si="2"/>
        <v/>
      </c>
      <c r="Q112" s="30" t="str">
        <f t="shared" si="3"/>
        <v/>
      </c>
      <c r="R112" s="29" t="str">
        <f t="shared" si="4"/>
        <v/>
      </c>
      <c r="S112" s="33" t="str">
        <f t="shared" si="5"/>
        <v/>
      </c>
      <c r="T112" s="33" t="str">
        <f t="shared" si="6"/>
        <v/>
      </c>
      <c r="U112" s="33" t="str">
        <f t="shared" si="7"/>
        <v/>
      </c>
      <c r="V112" s="93"/>
      <c r="W112" s="79"/>
      <c r="X112" s="79"/>
      <c r="Y112" s="80"/>
      <c r="Z112" s="34"/>
      <c r="AA112" s="34"/>
      <c r="AB112" s="34"/>
    </row>
    <row r="113" spans="1:28" ht="18" customHeight="1" x14ac:dyDescent="0.25">
      <c r="A113" s="19"/>
      <c r="B113" s="19"/>
      <c r="C113" s="20"/>
      <c r="D113" s="20"/>
      <c r="E113" s="20"/>
      <c r="F113" s="19"/>
      <c r="G113" s="146"/>
      <c r="H113" s="21" t="str">
        <f ca="1">IFERROR(__xludf.DUMMYFUNCTION("IF(F113="""","""",IFERROR(GOOGLEFINANCE(UPPER(F113),""price""),""""))"),"")</f>
        <v/>
      </c>
      <c r="I113" s="21"/>
      <c r="J113" s="21" t="str">
        <f t="shared" si="0"/>
        <v/>
      </c>
      <c r="K113" s="22"/>
      <c r="L113" s="21"/>
      <c r="M113" s="21"/>
      <c r="N113" s="23"/>
      <c r="O113" s="23" t="str">
        <f t="shared" si="1"/>
        <v/>
      </c>
      <c r="P113" s="24" t="str">
        <f t="shared" si="2"/>
        <v/>
      </c>
      <c r="Q113" s="22" t="str">
        <f t="shared" si="3"/>
        <v/>
      </c>
      <c r="R113" s="21" t="str">
        <f t="shared" si="4"/>
        <v/>
      </c>
      <c r="S113" s="25" t="str">
        <f t="shared" si="5"/>
        <v/>
      </c>
      <c r="T113" s="25" t="str">
        <f t="shared" si="6"/>
        <v/>
      </c>
      <c r="U113" s="25" t="str">
        <f t="shared" si="7"/>
        <v/>
      </c>
      <c r="V113" s="92"/>
      <c r="W113" s="79"/>
      <c r="X113" s="79"/>
      <c r="Y113" s="80"/>
      <c r="Z113" s="26"/>
      <c r="AA113" s="26"/>
      <c r="AB113" s="26"/>
    </row>
    <row r="114" spans="1:28" ht="18" customHeight="1" x14ac:dyDescent="0.25">
      <c r="A114" s="27"/>
      <c r="B114" s="27"/>
      <c r="C114" s="28"/>
      <c r="D114" s="28"/>
      <c r="E114" s="28"/>
      <c r="F114" s="27"/>
      <c r="G114" s="147"/>
      <c r="H114" s="29" t="str">
        <f ca="1">IFERROR(__xludf.DUMMYFUNCTION("IF(F114="""","""",IFERROR(GOOGLEFINANCE(UPPER(F114),""price""),""""))"),"")</f>
        <v/>
      </c>
      <c r="I114" s="29"/>
      <c r="J114" s="29" t="str">
        <f t="shared" si="0"/>
        <v/>
      </c>
      <c r="K114" s="30"/>
      <c r="L114" s="29"/>
      <c r="M114" s="29"/>
      <c r="N114" s="31"/>
      <c r="O114" s="31" t="str">
        <f t="shared" si="1"/>
        <v/>
      </c>
      <c r="P114" s="32" t="str">
        <f t="shared" si="2"/>
        <v/>
      </c>
      <c r="Q114" s="30" t="str">
        <f t="shared" si="3"/>
        <v/>
      </c>
      <c r="R114" s="29" t="str">
        <f t="shared" si="4"/>
        <v/>
      </c>
      <c r="S114" s="33" t="str">
        <f t="shared" si="5"/>
        <v/>
      </c>
      <c r="T114" s="33" t="str">
        <f t="shared" si="6"/>
        <v/>
      </c>
      <c r="U114" s="33" t="str">
        <f t="shared" si="7"/>
        <v/>
      </c>
      <c r="V114" s="93"/>
      <c r="W114" s="79"/>
      <c r="X114" s="79"/>
      <c r="Y114" s="80"/>
      <c r="Z114" s="34"/>
      <c r="AA114" s="34"/>
      <c r="AB114" s="34"/>
    </row>
    <row r="115" spans="1:28" ht="18" customHeight="1" x14ac:dyDescent="0.25">
      <c r="A115" s="19"/>
      <c r="B115" s="19"/>
      <c r="C115" s="20"/>
      <c r="D115" s="20"/>
      <c r="E115" s="20"/>
      <c r="F115" s="19"/>
      <c r="G115" s="146"/>
      <c r="H115" s="21" t="str">
        <f ca="1">IFERROR(__xludf.DUMMYFUNCTION("IF(F115="""","""",IFERROR(GOOGLEFINANCE(UPPER(F115),""price""),""""))"),"")</f>
        <v/>
      </c>
      <c r="I115" s="21"/>
      <c r="J115" s="21" t="str">
        <f t="shared" si="0"/>
        <v/>
      </c>
      <c r="K115" s="22"/>
      <c r="L115" s="21"/>
      <c r="M115" s="21"/>
      <c r="N115" s="23"/>
      <c r="O115" s="23" t="str">
        <f t="shared" si="1"/>
        <v/>
      </c>
      <c r="P115" s="24" t="str">
        <f t="shared" si="2"/>
        <v/>
      </c>
      <c r="Q115" s="22" t="str">
        <f t="shared" si="3"/>
        <v/>
      </c>
      <c r="R115" s="21" t="str">
        <f t="shared" si="4"/>
        <v/>
      </c>
      <c r="S115" s="25" t="str">
        <f t="shared" si="5"/>
        <v/>
      </c>
      <c r="T115" s="25" t="str">
        <f t="shared" si="6"/>
        <v/>
      </c>
      <c r="U115" s="25" t="str">
        <f t="shared" si="7"/>
        <v/>
      </c>
      <c r="V115" s="92"/>
      <c r="W115" s="79"/>
      <c r="X115" s="79"/>
      <c r="Y115" s="80"/>
      <c r="Z115" s="26"/>
      <c r="AA115" s="26"/>
      <c r="AB115" s="26"/>
    </row>
    <row r="116" spans="1:28" ht="18" customHeight="1" x14ac:dyDescent="0.25">
      <c r="A116" s="27"/>
      <c r="B116" s="27"/>
      <c r="C116" s="28"/>
      <c r="D116" s="28"/>
      <c r="E116" s="28"/>
      <c r="F116" s="27"/>
      <c r="G116" s="147"/>
      <c r="H116" s="29" t="str">
        <f ca="1">IFERROR(__xludf.DUMMYFUNCTION("IF(F116="""","""",IFERROR(GOOGLEFINANCE(UPPER(F116),""price""),""""))"),"")</f>
        <v/>
      </c>
      <c r="I116" s="29"/>
      <c r="J116" s="29" t="str">
        <f t="shared" si="0"/>
        <v/>
      </c>
      <c r="K116" s="30"/>
      <c r="L116" s="29"/>
      <c r="M116" s="29"/>
      <c r="N116" s="31"/>
      <c r="O116" s="31" t="str">
        <f t="shared" si="1"/>
        <v/>
      </c>
      <c r="P116" s="32" t="str">
        <f t="shared" si="2"/>
        <v/>
      </c>
      <c r="Q116" s="30" t="str">
        <f t="shared" si="3"/>
        <v/>
      </c>
      <c r="R116" s="29" t="str">
        <f t="shared" si="4"/>
        <v/>
      </c>
      <c r="S116" s="33" t="str">
        <f t="shared" si="5"/>
        <v/>
      </c>
      <c r="T116" s="33" t="str">
        <f t="shared" si="6"/>
        <v/>
      </c>
      <c r="U116" s="33" t="str">
        <f t="shared" si="7"/>
        <v/>
      </c>
      <c r="V116" s="93"/>
      <c r="W116" s="79"/>
      <c r="X116" s="79"/>
      <c r="Y116" s="80"/>
      <c r="Z116" s="34"/>
      <c r="AA116" s="34"/>
      <c r="AB116" s="34"/>
    </row>
    <row r="117" spans="1:28" ht="18" customHeight="1" x14ac:dyDescent="0.25">
      <c r="A117" s="19"/>
      <c r="B117" s="19"/>
      <c r="C117" s="20"/>
      <c r="D117" s="20"/>
      <c r="E117" s="20"/>
      <c r="F117" s="19"/>
      <c r="G117" s="146"/>
      <c r="H117" s="21" t="str">
        <f ca="1">IFERROR(__xludf.DUMMYFUNCTION("IF(F117="""","""",IFERROR(GOOGLEFINANCE(UPPER(F117),""price""),""""))"),"")</f>
        <v/>
      </c>
      <c r="I117" s="21"/>
      <c r="J117" s="21" t="str">
        <f t="shared" si="0"/>
        <v/>
      </c>
      <c r="K117" s="22"/>
      <c r="L117" s="21"/>
      <c r="M117" s="21"/>
      <c r="N117" s="23"/>
      <c r="O117" s="23" t="str">
        <f t="shared" si="1"/>
        <v/>
      </c>
      <c r="P117" s="24" t="str">
        <f t="shared" si="2"/>
        <v/>
      </c>
      <c r="Q117" s="22" t="str">
        <f t="shared" si="3"/>
        <v/>
      </c>
      <c r="R117" s="21" t="str">
        <f t="shared" si="4"/>
        <v/>
      </c>
      <c r="S117" s="25" t="str">
        <f t="shared" si="5"/>
        <v/>
      </c>
      <c r="T117" s="25" t="str">
        <f t="shared" si="6"/>
        <v/>
      </c>
      <c r="U117" s="25" t="str">
        <f t="shared" si="7"/>
        <v/>
      </c>
      <c r="V117" s="92"/>
      <c r="W117" s="79"/>
      <c r="X117" s="79"/>
      <c r="Y117" s="80"/>
      <c r="Z117" s="26"/>
      <c r="AA117" s="26"/>
      <c r="AB117" s="26"/>
    </row>
    <row r="118" spans="1:28" ht="18" customHeight="1" x14ac:dyDescent="0.25">
      <c r="A118" s="27"/>
      <c r="B118" s="27"/>
      <c r="C118" s="28"/>
      <c r="D118" s="28"/>
      <c r="E118" s="28"/>
      <c r="F118" s="27"/>
      <c r="G118" s="147"/>
      <c r="H118" s="29" t="str">
        <f ca="1">IFERROR(__xludf.DUMMYFUNCTION("IF(F118="""","""",IFERROR(GOOGLEFINANCE(UPPER(F118),""price""),""""))"),"")</f>
        <v/>
      </c>
      <c r="I118" s="29"/>
      <c r="J118" s="29" t="str">
        <f t="shared" si="0"/>
        <v/>
      </c>
      <c r="K118" s="30"/>
      <c r="L118" s="29"/>
      <c r="M118" s="29"/>
      <c r="N118" s="31"/>
      <c r="O118" s="31" t="str">
        <f t="shared" si="1"/>
        <v/>
      </c>
      <c r="P118" s="32" t="str">
        <f t="shared" si="2"/>
        <v/>
      </c>
      <c r="Q118" s="30" t="str">
        <f t="shared" si="3"/>
        <v/>
      </c>
      <c r="R118" s="29" t="str">
        <f t="shared" si="4"/>
        <v/>
      </c>
      <c r="S118" s="33" t="str">
        <f t="shared" si="5"/>
        <v/>
      </c>
      <c r="T118" s="33" t="str">
        <f t="shared" si="6"/>
        <v/>
      </c>
      <c r="U118" s="33" t="str">
        <f t="shared" si="7"/>
        <v/>
      </c>
      <c r="V118" s="93"/>
      <c r="W118" s="79"/>
      <c r="X118" s="79"/>
      <c r="Y118" s="80"/>
      <c r="Z118" s="34"/>
      <c r="AA118" s="34"/>
      <c r="AB118" s="34"/>
    </row>
    <row r="119" spans="1:28" ht="18" customHeight="1" x14ac:dyDescent="0.25">
      <c r="A119" s="19"/>
      <c r="B119" s="19"/>
      <c r="C119" s="20"/>
      <c r="D119" s="20"/>
      <c r="E119" s="20"/>
      <c r="F119" s="19"/>
      <c r="G119" s="146"/>
      <c r="H119" s="21" t="str">
        <f ca="1">IFERROR(__xludf.DUMMYFUNCTION("IF(F119="""","""",IFERROR(GOOGLEFINANCE(UPPER(F119),""price""),""""))"),"")</f>
        <v/>
      </c>
      <c r="I119" s="21"/>
      <c r="J119" s="21" t="str">
        <f t="shared" si="0"/>
        <v/>
      </c>
      <c r="K119" s="22"/>
      <c r="L119" s="21"/>
      <c r="M119" s="21"/>
      <c r="N119" s="23"/>
      <c r="O119" s="23" t="str">
        <f t="shared" si="1"/>
        <v/>
      </c>
      <c r="P119" s="24" t="str">
        <f t="shared" si="2"/>
        <v/>
      </c>
      <c r="Q119" s="22" t="str">
        <f t="shared" si="3"/>
        <v/>
      </c>
      <c r="R119" s="21" t="str">
        <f t="shared" si="4"/>
        <v/>
      </c>
      <c r="S119" s="25" t="str">
        <f t="shared" si="5"/>
        <v/>
      </c>
      <c r="T119" s="25" t="str">
        <f t="shared" si="6"/>
        <v/>
      </c>
      <c r="U119" s="25" t="str">
        <f t="shared" si="7"/>
        <v/>
      </c>
      <c r="V119" s="92"/>
      <c r="W119" s="79"/>
      <c r="X119" s="79"/>
      <c r="Y119" s="80"/>
      <c r="Z119" s="26"/>
      <c r="AA119" s="26"/>
      <c r="AB119" s="26"/>
    </row>
    <row r="120" spans="1:28" ht="18" customHeight="1" x14ac:dyDescent="0.25">
      <c r="A120" s="27"/>
      <c r="B120" s="27"/>
      <c r="C120" s="28"/>
      <c r="D120" s="28"/>
      <c r="E120" s="28"/>
      <c r="F120" s="27"/>
      <c r="G120" s="147"/>
      <c r="H120" s="29" t="str">
        <f ca="1">IFERROR(__xludf.DUMMYFUNCTION("IF(F120="""","""",IFERROR(GOOGLEFINANCE(UPPER(F120),""price""),""""))"),"")</f>
        <v/>
      </c>
      <c r="I120" s="29"/>
      <c r="J120" s="29" t="str">
        <f t="shared" si="0"/>
        <v/>
      </c>
      <c r="K120" s="30"/>
      <c r="L120" s="29"/>
      <c r="M120" s="29"/>
      <c r="N120" s="31"/>
      <c r="O120" s="31" t="str">
        <f t="shared" si="1"/>
        <v/>
      </c>
      <c r="P120" s="32" t="str">
        <f t="shared" si="2"/>
        <v/>
      </c>
      <c r="Q120" s="30" t="str">
        <f t="shared" si="3"/>
        <v/>
      </c>
      <c r="R120" s="29" t="str">
        <f t="shared" si="4"/>
        <v/>
      </c>
      <c r="S120" s="33" t="str">
        <f t="shared" si="5"/>
        <v/>
      </c>
      <c r="T120" s="33" t="str">
        <f t="shared" si="6"/>
        <v/>
      </c>
      <c r="U120" s="33" t="str">
        <f t="shared" si="7"/>
        <v/>
      </c>
      <c r="V120" s="93"/>
      <c r="W120" s="79"/>
      <c r="X120" s="79"/>
      <c r="Y120" s="80"/>
      <c r="Z120" s="34"/>
      <c r="AA120" s="34"/>
      <c r="AB120" s="34"/>
    </row>
    <row r="121" spans="1:28" ht="18" customHeight="1" x14ac:dyDescent="0.25">
      <c r="A121" s="19"/>
      <c r="B121" s="19"/>
      <c r="C121" s="20"/>
      <c r="D121" s="20"/>
      <c r="E121" s="20"/>
      <c r="F121" s="19"/>
      <c r="G121" s="146"/>
      <c r="H121" s="21" t="str">
        <f ca="1">IFERROR(__xludf.DUMMYFUNCTION("IF(F121="""","""",IFERROR(GOOGLEFINANCE(UPPER(F121),""price""),""""))"),"")</f>
        <v/>
      </c>
      <c r="I121" s="21"/>
      <c r="J121" s="21" t="str">
        <f t="shared" si="0"/>
        <v/>
      </c>
      <c r="K121" s="22"/>
      <c r="L121" s="21"/>
      <c r="M121" s="21"/>
      <c r="N121" s="23"/>
      <c r="O121" s="23" t="str">
        <f t="shared" si="1"/>
        <v/>
      </c>
      <c r="P121" s="24" t="str">
        <f t="shared" si="2"/>
        <v/>
      </c>
      <c r="Q121" s="22" t="str">
        <f t="shared" si="3"/>
        <v/>
      </c>
      <c r="R121" s="21" t="str">
        <f t="shared" si="4"/>
        <v/>
      </c>
      <c r="S121" s="25" t="str">
        <f t="shared" si="5"/>
        <v/>
      </c>
      <c r="T121" s="25" t="str">
        <f t="shared" si="6"/>
        <v/>
      </c>
      <c r="U121" s="25" t="str">
        <f t="shared" si="7"/>
        <v/>
      </c>
      <c r="V121" s="92"/>
      <c r="W121" s="79"/>
      <c r="X121" s="79"/>
      <c r="Y121" s="80"/>
      <c r="Z121" s="26"/>
      <c r="AA121" s="26"/>
      <c r="AB121" s="26"/>
    </row>
    <row r="122" spans="1:28" ht="18" customHeight="1" x14ac:dyDescent="0.25">
      <c r="A122" s="27"/>
      <c r="B122" s="27"/>
      <c r="C122" s="28"/>
      <c r="D122" s="28"/>
      <c r="E122" s="28"/>
      <c r="F122" s="27"/>
      <c r="G122" s="147"/>
      <c r="H122" s="29" t="str">
        <f ca="1">IFERROR(__xludf.DUMMYFUNCTION("IF(F122="""","""",IFERROR(GOOGLEFINANCE(UPPER(F122),""price""),""""))"),"")</f>
        <v/>
      </c>
      <c r="I122" s="29"/>
      <c r="J122" s="29" t="str">
        <f t="shared" si="0"/>
        <v/>
      </c>
      <c r="K122" s="30"/>
      <c r="L122" s="29"/>
      <c r="M122" s="29"/>
      <c r="N122" s="31"/>
      <c r="O122" s="31" t="str">
        <f t="shared" si="1"/>
        <v/>
      </c>
      <c r="P122" s="32" t="str">
        <f t="shared" si="2"/>
        <v/>
      </c>
      <c r="Q122" s="30" t="str">
        <f t="shared" si="3"/>
        <v/>
      </c>
      <c r="R122" s="29" t="str">
        <f t="shared" si="4"/>
        <v/>
      </c>
      <c r="S122" s="33" t="str">
        <f t="shared" si="5"/>
        <v/>
      </c>
      <c r="T122" s="33" t="str">
        <f t="shared" si="6"/>
        <v/>
      </c>
      <c r="U122" s="33" t="str">
        <f t="shared" si="7"/>
        <v/>
      </c>
      <c r="V122" s="93"/>
      <c r="W122" s="79"/>
      <c r="X122" s="79"/>
      <c r="Y122" s="80"/>
      <c r="Z122" s="34"/>
      <c r="AA122" s="34"/>
      <c r="AB122" s="34"/>
    </row>
    <row r="123" spans="1:28" ht="18" customHeight="1" x14ac:dyDescent="0.25">
      <c r="A123" s="19"/>
      <c r="B123" s="19"/>
      <c r="C123" s="20"/>
      <c r="D123" s="20"/>
      <c r="E123" s="20"/>
      <c r="F123" s="19"/>
      <c r="G123" s="146"/>
      <c r="H123" s="21" t="str">
        <f ca="1">IFERROR(__xludf.DUMMYFUNCTION("IF(F123="""","""",IFERROR(GOOGLEFINANCE(UPPER(F123),""price""),""""))"),"")</f>
        <v/>
      </c>
      <c r="I123" s="21"/>
      <c r="J123" s="21" t="str">
        <f t="shared" si="0"/>
        <v/>
      </c>
      <c r="K123" s="22"/>
      <c r="L123" s="21"/>
      <c r="M123" s="21"/>
      <c r="N123" s="23"/>
      <c r="O123" s="23" t="str">
        <f t="shared" si="1"/>
        <v/>
      </c>
      <c r="P123" s="24" t="str">
        <f t="shared" si="2"/>
        <v/>
      </c>
      <c r="Q123" s="22" t="str">
        <f t="shared" si="3"/>
        <v/>
      </c>
      <c r="R123" s="21" t="str">
        <f t="shared" si="4"/>
        <v/>
      </c>
      <c r="S123" s="25" t="str">
        <f t="shared" si="5"/>
        <v/>
      </c>
      <c r="T123" s="25" t="str">
        <f t="shared" si="6"/>
        <v/>
      </c>
      <c r="U123" s="25" t="str">
        <f t="shared" si="7"/>
        <v/>
      </c>
      <c r="V123" s="92"/>
      <c r="W123" s="79"/>
      <c r="X123" s="79"/>
      <c r="Y123" s="80"/>
      <c r="Z123" s="26"/>
      <c r="AA123" s="26"/>
      <c r="AB123" s="26"/>
    </row>
    <row r="124" spans="1:28" ht="18" customHeight="1" x14ac:dyDescent="0.25">
      <c r="A124" s="27"/>
      <c r="B124" s="27"/>
      <c r="C124" s="28"/>
      <c r="D124" s="28"/>
      <c r="E124" s="28"/>
      <c r="F124" s="27"/>
      <c r="G124" s="147"/>
      <c r="H124" s="29" t="str">
        <f ca="1">IFERROR(__xludf.DUMMYFUNCTION("IF(F124="""","""",IFERROR(GOOGLEFINANCE(UPPER(F124),""price""),""""))"),"")</f>
        <v/>
      </c>
      <c r="I124" s="29"/>
      <c r="J124" s="29" t="str">
        <f t="shared" si="0"/>
        <v/>
      </c>
      <c r="K124" s="30"/>
      <c r="L124" s="29"/>
      <c r="M124" s="29"/>
      <c r="N124" s="31"/>
      <c r="O124" s="31" t="str">
        <f t="shared" si="1"/>
        <v/>
      </c>
      <c r="P124" s="32" t="str">
        <f t="shared" si="2"/>
        <v/>
      </c>
      <c r="Q124" s="30" t="str">
        <f t="shared" si="3"/>
        <v/>
      </c>
      <c r="R124" s="29" t="str">
        <f t="shared" si="4"/>
        <v/>
      </c>
      <c r="S124" s="33" t="str">
        <f t="shared" si="5"/>
        <v/>
      </c>
      <c r="T124" s="33" t="str">
        <f t="shared" si="6"/>
        <v/>
      </c>
      <c r="U124" s="33" t="str">
        <f t="shared" si="7"/>
        <v/>
      </c>
      <c r="V124" s="93"/>
      <c r="W124" s="79"/>
      <c r="X124" s="79"/>
      <c r="Y124" s="80"/>
      <c r="Z124" s="34"/>
      <c r="AA124" s="34"/>
      <c r="AB124" s="34"/>
    </row>
    <row r="125" spans="1:28" ht="18" customHeight="1" x14ac:dyDescent="0.25">
      <c r="A125" s="19"/>
      <c r="B125" s="19"/>
      <c r="C125" s="20"/>
      <c r="D125" s="20"/>
      <c r="E125" s="20"/>
      <c r="F125" s="19"/>
      <c r="G125" s="146"/>
      <c r="H125" s="21" t="str">
        <f ca="1">IFERROR(__xludf.DUMMYFUNCTION("IF(F125="""","""",IFERROR(GOOGLEFINANCE(UPPER(F125),""price""),""""))"),"")</f>
        <v/>
      </c>
      <c r="I125" s="21"/>
      <c r="J125" s="21" t="str">
        <f t="shared" si="0"/>
        <v/>
      </c>
      <c r="K125" s="22"/>
      <c r="L125" s="21"/>
      <c r="M125" s="21"/>
      <c r="N125" s="23"/>
      <c r="O125" s="23" t="str">
        <f t="shared" si="1"/>
        <v/>
      </c>
      <c r="P125" s="24" t="str">
        <f t="shared" si="2"/>
        <v/>
      </c>
      <c r="Q125" s="22" t="str">
        <f t="shared" si="3"/>
        <v/>
      </c>
      <c r="R125" s="21" t="str">
        <f t="shared" si="4"/>
        <v/>
      </c>
      <c r="S125" s="25" t="str">
        <f t="shared" si="5"/>
        <v/>
      </c>
      <c r="T125" s="25" t="str">
        <f t="shared" si="6"/>
        <v/>
      </c>
      <c r="U125" s="25" t="str">
        <f t="shared" si="7"/>
        <v/>
      </c>
      <c r="V125" s="92"/>
      <c r="W125" s="79"/>
      <c r="X125" s="79"/>
      <c r="Y125" s="80"/>
      <c r="Z125" s="26"/>
      <c r="AA125" s="26"/>
      <c r="AB125" s="26"/>
    </row>
    <row r="126" spans="1:28" ht="18" customHeight="1" x14ac:dyDescent="0.25">
      <c r="A126" s="27"/>
      <c r="B126" s="27"/>
      <c r="C126" s="28"/>
      <c r="D126" s="28"/>
      <c r="E126" s="28"/>
      <c r="F126" s="27"/>
      <c r="G126" s="147"/>
      <c r="H126" s="29" t="str">
        <f ca="1">IFERROR(__xludf.DUMMYFUNCTION("IF(F126="""","""",IFERROR(GOOGLEFINANCE(UPPER(F126),""price""),""""))"),"")</f>
        <v/>
      </c>
      <c r="I126" s="29"/>
      <c r="J126" s="29" t="str">
        <f t="shared" si="0"/>
        <v/>
      </c>
      <c r="K126" s="30"/>
      <c r="L126" s="29"/>
      <c r="M126" s="29"/>
      <c r="N126" s="31"/>
      <c r="O126" s="31" t="str">
        <f t="shared" si="1"/>
        <v/>
      </c>
      <c r="P126" s="32" t="str">
        <f t="shared" si="2"/>
        <v/>
      </c>
      <c r="Q126" s="30" t="str">
        <f t="shared" si="3"/>
        <v/>
      </c>
      <c r="R126" s="29" t="str">
        <f t="shared" si="4"/>
        <v/>
      </c>
      <c r="S126" s="33" t="str">
        <f t="shared" si="5"/>
        <v/>
      </c>
      <c r="T126" s="33" t="str">
        <f t="shared" si="6"/>
        <v/>
      </c>
      <c r="U126" s="33" t="str">
        <f t="shared" si="7"/>
        <v/>
      </c>
      <c r="V126" s="93"/>
      <c r="W126" s="79"/>
      <c r="X126" s="79"/>
      <c r="Y126" s="80"/>
      <c r="Z126" s="34"/>
      <c r="AA126" s="34"/>
      <c r="AB126" s="34"/>
    </row>
    <row r="127" spans="1:28" ht="18" customHeight="1" x14ac:dyDescent="0.25">
      <c r="A127" s="19"/>
      <c r="B127" s="19"/>
      <c r="C127" s="20"/>
      <c r="D127" s="20"/>
      <c r="E127" s="20"/>
      <c r="F127" s="19"/>
      <c r="G127" s="146"/>
      <c r="H127" s="21" t="str">
        <f ca="1">IFERROR(__xludf.DUMMYFUNCTION("IF(F127="""","""",IFERROR(GOOGLEFINANCE(UPPER(F127),""price""),""""))"),"")</f>
        <v/>
      </c>
      <c r="I127" s="21"/>
      <c r="J127" s="21" t="str">
        <f t="shared" si="0"/>
        <v/>
      </c>
      <c r="K127" s="22"/>
      <c r="L127" s="21"/>
      <c r="M127" s="21"/>
      <c r="N127" s="23"/>
      <c r="O127" s="23" t="str">
        <f t="shared" si="1"/>
        <v/>
      </c>
      <c r="P127" s="24" t="str">
        <f t="shared" si="2"/>
        <v/>
      </c>
      <c r="Q127" s="22" t="str">
        <f t="shared" si="3"/>
        <v/>
      </c>
      <c r="R127" s="21" t="str">
        <f t="shared" si="4"/>
        <v/>
      </c>
      <c r="S127" s="25" t="str">
        <f t="shared" si="5"/>
        <v/>
      </c>
      <c r="T127" s="25" t="str">
        <f t="shared" si="6"/>
        <v/>
      </c>
      <c r="U127" s="25" t="str">
        <f t="shared" si="7"/>
        <v/>
      </c>
      <c r="V127" s="92"/>
      <c r="W127" s="79"/>
      <c r="X127" s="79"/>
      <c r="Y127" s="80"/>
      <c r="Z127" s="26"/>
      <c r="AA127" s="26"/>
      <c r="AB127" s="26"/>
    </row>
    <row r="128" spans="1:28" ht="18" customHeight="1" x14ac:dyDescent="0.25">
      <c r="A128" s="27"/>
      <c r="B128" s="27"/>
      <c r="C128" s="28"/>
      <c r="D128" s="28"/>
      <c r="E128" s="28"/>
      <c r="F128" s="27"/>
      <c r="G128" s="147"/>
      <c r="H128" s="29" t="str">
        <f ca="1">IFERROR(__xludf.DUMMYFUNCTION("IF(F128="""","""",IFERROR(GOOGLEFINANCE(UPPER(F128),""price""),""""))"),"")</f>
        <v/>
      </c>
      <c r="I128" s="29"/>
      <c r="J128" s="29" t="str">
        <f t="shared" si="0"/>
        <v/>
      </c>
      <c r="K128" s="30"/>
      <c r="L128" s="29"/>
      <c r="M128" s="29"/>
      <c r="N128" s="31"/>
      <c r="O128" s="31" t="str">
        <f t="shared" si="1"/>
        <v/>
      </c>
      <c r="P128" s="32" t="str">
        <f t="shared" si="2"/>
        <v/>
      </c>
      <c r="Q128" s="30" t="str">
        <f t="shared" si="3"/>
        <v/>
      </c>
      <c r="R128" s="29" t="str">
        <f t="shared" si="4"/>
        <v/>
      </c>
      <c r="S128" s="33" t="str">
        <f t="shared" si="5"/>
        <v/>
      </c>
      <c r="T128" s="33" t="str">
        <f t="shared" si="6"/>
        <v/>
      </c>
      <c r="U128" s="33" t="str">
        <f t="shared" si="7"/>
        <v/>
      </c>
      <c r="V128" s="93"/>
      <c r="W128" s="79"/>
      <c r="X128" s="79"/>
      <c r="Y128" s="80"/>
      <c r="Z128" s="34"/>
      <c r="AA128" s="34"/>
      <c r="AB128" s="34"/>
    </row>
    <row r="129" spans="1:28" ht="18" customHeight="1" x14ac:dyDescent="0.25">
      <c r="A129" s="19"/>
      <c r="B129" s="19"/>
      <c r="C129" s="20"/>
      <c r="D129" s="20"/>
      <c r="E129" s="20"/>
      <c r="F129" s="19"/>
      <c r="G129" s="146"/>
      <c r="H129" s="21" t="str">
        <f ca="1">IFERROR(__xludf.DUMMYFUNCTION("IF(F129="""","""",IFERROR(GOOGLEFINANCE(UPPER(F129),""price""),""""))"),"")</f>
        <v/>
      </c>
      <c r="I129" s="21"/>
      <c r="J129" s="21" t="str">
        <f t="shared" si="0"/>
        <v/>
      </c>
      <c r="K129" s="22"/>
      <c r="L129" s="21"/>
      <c r="M129" s="21"/>
      <c r="N129" s="23"/>
      <c r="O129" s="23" t="str">
        <f t="shared" si="1"/>
        <v/>
      </c>
      <c r="P129" s="24" t="str">
        <f t="shared" si="2"/>
        <v/>
      </c>
      <c r="Q129" s="22" t="str">
        <f t="shared" si="3"/>
        <v/>
      </c>
      <c r="R129" s="21" t="str">
        <f t="shared" si="4"/>
        <v/>
      </c>
      <c r="S129" s="25" t="str">
        <f t="shared" si="5"/>
        <v/>
      </c>
      <c r="T129" s="25" t="str">
        <f t="shared" si="6"/>
        <v/>
      </c>
      <c r="U129" s="25" t="str">
        <f t="shared" si="7"/>
        <v/>
      </c>
      <c r="V129" s="92"/>
      <c r="W129" s="79"/>
      <c r="X129" s="79"/>
      <c r="Y129" s="80"/>
      <c r="Z129" s="26"/>
      <c r="AA129" s="26"/>
      <c r="AB129" s="26"/>
    </row>
    <row r="130" spans="1:28" ht="18" customHeight="1" x14ac:dyDescent="0.25">
      <c r="A130" s="27"/>
      <c r="B130" s="27"/>
      <c r="C130" s="28"/>
      <c r="D130" s="28"/>
      <c r="E130" s="28"/>
      <c r="F130" s="27"/>
      <c r="G130" s="147"/>
      <c r="H130" s="29" t="str">
        <f ca="1">IFERROR(__xludf.DUMMYFUNCTION("IF(F130="""","""",IFERROR(GOOGLEFINANCE(UPPER(F130),""price""),""""))"),"")</f>
        <v/>
      </c>
      <c r="I130" s="29"/>
      <c r="J130" s="29" t="str">
        <f t="shared" si="0"/>
        <v/>
      </c>
      <c r="K130" s="30"/>
      <c r="L130" s="29"/>
      <c r="M130" s="29"/>
      <c r="N130" s="31"/>
      <c r="O130" s="31" t="str">
        <f t="shared" si="1"/>
        <v/>
      </c>
      <c r="P130" s="32" t="str">
        <f t="shared" si="2"/>
        <v/>
      </c>
      <c r="Q130" s="30" t="str">
        <f t="shared" si="3"/>
        <v/>
      </c>
      <c r="R130" s="29" t="str">
        <f t="shared" si="4"/>
        <v/>
      </c>
      <c r="S130" s="33" t="str">
        <f t="shared" si="5"/>
        <v/>
      </c>
      <c r="T130" s="33" t="str">
        <f t="shared" si="6"/>
        <v/>
      </c>
      <c r="U130" s="33" t="str">
        <f t="shared" si="7"/>
        <v/>
      </c>
      <c r="V130" s="93"/>
      <c r="W130" s="79"/>
      <c r="X130" s="79"/>
      <c r="Y130" s="80"/>
      <c r="Z130" s="34"/>
      <c r="AA130" s="34"/>
      <c r="AB130" s="34"/>
    </row>
    <row r="131" spans="1:28" ht="18" customHeight="1" x14ac:dyDescent="0.25">
      <c r="A131" s="19"/>
      <c r="B131" s="19"/>
      <c r="C131" s="20"/>
      <c r="D131" s="20"/>
      <c r="E131" s="20"/>
      <c r="F131" s="19"/>
      <c r="G131" s="146"/>
      <c r="H131" s="21" t="str">
        <f ca="1">IFERROR(__xludf.DUMMYFUNCTION("IF(F131="""","""",IFERROR(GOOGLEFINANCE(UPPER(F131),""price""),""""))"),"")</f>
        <v/>
      </c>
      <c r="I131" s="21"/>
      <c r="J131" s="21" t="str">
        <f t="shared" si="0"/>
        <v/>
      </c>
      <c r="K131" s="22"/>
      <c r="L131" s="21"/>
      <c r="M131" s="21"/>
      <c r="N131" s="23"/>
      <c r="O131" s="23" t="str">
        <f t="shared" si="1"/>
        <v/>
      </c>
      <c r="P131" s="24" t="str">
        <f t="shared" si="2"/>
        <v/>
      </c>
      <c r="Q131" s="22" t="str">
        <f t="shared" si="3"/>
        <v/>
      </c>
      <c r="R131" s="21" t="str">
        <f t="shared" si="4"/>
        <v/>
      </c>
      <c r="S131" s="25" t="str">
        <f t="shared" si="5"/>
        <v/>
      </c>
      <c r="T131" s="25" t="str">
        <f t="shared" si="6"/>
        <v/>
      </c>
      <c r="U131" s="25" t="str">
        <f t="shared" si="7"/>
        <v/>
      </c>
      <c r="V131" s="92"/>
      <c r="W131" s="79"/>
      <c r="X131" s="79"/>
      <c r="Y131" s="80"/>
      <c r="Z131" s="26"/>
      <c r="AA131" s="26"/>
      <c r="AB131" s="26"/>
    </row>
    <row r="132" spans="1:28" ht="18" customHeight="1" x14ac:dyDescent="0.25">
      <c r="A132" s="27"/>
      <c r="B132" s="27"/>
      <c r="C132" s="28"/>
      <c r="D132" s="28"/>
      <c r="E132" s="28"/>
      <c r="F132" s="27"/>
      <c r="G132" s="147"/>
      <c r="H132" s="29" t="str">
        <f ca="1">IFERROR(__xludf.DUMMYFUNCTION("IF(F132="""","""",IFERROR(GOOGLEFINANCE(UPPER(F132),""price""),""""))"),"")</f>
        <v/>
      </c>
      <c r="I132" s="29"/>
      <c r="J132" s="29" t="str">
        <f t="shared" si="0"/>
        <v/>
      </c>
      <c r="K132" s="30"/>
      <c r="L132" s="29"/>
      <c r="M132" s="29"/>
      <c r="N132" s="31"/>
      <c r="O132" s="31" t="str">
        <f t="shared" si="1"/>
        <v/>
      </c>
      <c r="P132" s="32" t="str">
        <f t="shared" si="2"/>
        <v/>
      </c>
      <c r="Q132" s="30" t="str">
        <f t="shared" si="3"/>
        <v/>
      </c>
      <c r="R132" s="29" t="str">
        <f t="shared" si="4"/>
        <v/>
      </c>
      <c r="S132" s="33" t="str">
        <f t="shared" si="5"/>
        <v/>
      </c>
      <c r="T132" s="33" t="str">
        <f t="shared" si="6"/>
        <v/>
      </c>
      <c r="U132" s="33" t="str">
        <f t="shared" si="7"/>
        <v/>
      </c>
      <c r="V132" s="93"/>
      <c r="W132" s="79"/>
      <c r="X132" s="79"/>
      <c r="Y132" s="80"/>
      <c r="Z132" s="34"/>
      <c r="AA132" s="34"/>
      <c r="AB132" s="34"/>
    </row>
    <row r="133" spans="1:28" ht="18" customHeight="1" x14ac:dyDescent="0.25">
      <c r="A133" s="19"/>
      <c r="B133" s="19"/>
      <c r="C133" s="20"/>
      <c r="D133" s="20"/>
      <c r="E133" s="20"/>
      <c r="F133" s="19"/>
      <c r="G133" s="146"/>
      <c r="H133" s="21" t="str">
        <f ca="1">IFERROR(__xludf.DUMMYFUNCTION("IF(F133="""","""",IFERROR(GOOGLEFINANCE(UPPER(F133),""price""),""""))"),"")</f>
        <v/>
      </c>
      <c r="I133" s="21"/>
      <c r="J133" s="21" t="str">
        <f t="shared" si="0"/>
        <v/>
      </c>
      <c r="K133" s="22"/>
      <c r="L133" s="21"/>
      <c r="M133" s="21"/>
      <c r="N133" s="23"/>
      <c r="O133" s="23" t="str">
        <f t="shared" si="1"/>
        <v/>
      </c>
      <c r="P133" s="24" t="str">
        <f t="shared" si="2"/>
        <v/>
      </c>
      <c r="Q133" s="22" t="str">
        <f t="shared" si="3"/>
        <v/>
      </c>
      <c r="R133" s="21" t="str">
        <f t="shared" si="4"/>
        <v/>
      </c>
      <c r="S133" s="25" t="str">
        <f t="shared" si="5"/>
        <v/>
      </c>
      <c r="T133" s="25" t="str">
        <f t="shared" si="6"/>
        <v/>
      </c>
      <c r="U133" s="25" t="str">
        <f t="shared" si="7"/>
        <v/>
      </c>
      <c r="V133" s="92"/>
      <c r="W133" s="79"/>
      <c r="X133" s="79"/>
      <c r="Y133" s="80"/>
      <c r="Z133" s="26"/>
      <c r="AA133" s="26"/>
      <c r="AB133" s="26"/>
    </row>
    <row r="134" spans="1:28" ht="18" customHeight="1" x14ac:dyDescent="0.25">
      <c r="A134" s="27"/>
      <c r="B134" s="27"/>
      <c r="C134" s="28"/>
      <c r="D134" s="28"/>
      <c r="E134" s="28"/>
      <c r="F134" s="27"/>
      <c r="G134" s="147"/>
      <c r="H134" s="29" t="str">
        <f ca="1">IFERROR(__xludf.DUMMYFUNCTION("IF(F134="""","""",IFERROR(GOOGLEFINANCE(UPPER(F134),""price""),""""))"),"")</f>
        <v/>
      </c>
      <c r="I134" s="29"/>
      <c r="J134" s="29" t="str">
        <f t="shared" si="0"/>
        <v/>
      </c>
      <c r="K134" s="30"/>
      <c r="L134" s="29"/>
      <c r="M134" s="29"/>
      <c r="N134" s="31"/>
      <c r="O134" s="31" t="str">
        <f t="shared" si="1"/>
        <v/>
      </c>
      <c r="P134" s="32" t="str">
        <f t="shared" si="2"/>
        <v/>
      </c>
      <c r="Q134" s="30" t="str">
        <f t="shared" si="3"/>
        <v/>
      </c>
      <c r="R134" s="29" t="str">
        <f t="shared" si="4"/>
        <v/>
      </c>
      <c r="S134" s="33" t="str">
        <f t="shared" si="5"/>
        <v/>
      </c>
      <c r="T134" s="33" t="str">
        <f t="shared" si="6"/>
        <v/>
      </c>
      <c r="U134" s="33" t="str">
        <f t="shared" si="7"/>
        <v/>
      </c>
      <c r="V134" s="93"/>
      <c r="W134" s="79"/>
      <c r="X134" s="79"/>
      <c r="Y134" s="80"/>
      <c r="Z134" s="34"/>
      <c r="AA134" s="34"/>
      <c r="AB134" s="34"/>
    </row>
    <row r="135" spans="1:28" ht="18" customHeight="1" x14ac:dyDescent="0.25">
      <c r="A135" s="19"/>
      <c r="B135" s="19"/>
      <c r="C135" s="20"/>
      <c r="D135" s="20"/>
      <c r="E135" s="20"/>
      <c r="F135" s="19"/>
      <c r="G135" s="146"/>
      <c r="H135" s="21" t="str">
        <f ca="1">IFERROR(__xludf.DUMMYFUNCTION("IF(F135="""","""",IFERROR(GOOGLEFINANCE(UPPER(F135),""price""),""""))"),"")</f>
        <v/>
      </c>
      <c r="I135" s="21"/>
      <c r="J135" s="21" t="str">
        <f t="shared" si="0"/>
        <v/>
      </c>
      <c r="K135" s="22"/>
      <c r="L135" s="21"/>
      <c r="M135" s="21"/>
      <c r="N135" s="23"/>
      <c r="O135" s="23" t="str">
        <f t="shared" si="1"/>
        <v/>
      </c>
      <c r="P135" s="24" t="str">
        <f t="shared" si="2"/>
        <v/>
      </c>
      <c r="Q135" s="22" t="str">
        <f t="shared" si="3"/>
        <v/>
      </c>
      <c r="R135" s="21" t="str">
        <f t="shared" si="4"/>
        <v/>
      </c>
      <c r="S135" s="25" t="str">
        <f t="shared" si="5"/>
        <v/>
      </c>
      <c r="T135" s="25" t="str">
        <f t="shared" si="6"/>
        <v/>
      </c>
      <c r="U135" s="25" t="str">
        <f t="shared" si="7"/>
        <v/>
      </c>
      <c r="V135" s="92"/>
      <c r="W135" s="79"/>
      <c r="X135" s="79"/>
      <c r="Y135" s="80"/>
      <c r="Z135" s="26"/>
      <c r="AA135" s="26"/>
      <c r="AB135" s="26"/>
    </row>
    <row r="136" spans="1:28" ht="18" customHeight="1" x14ac:dyDescent="0.25">
      <c r="A136" s="27"/>
      <c r="B136" s="27"/>
      <c r="C136" s="28"/>
      <c r="D136" s="28"/>
      <c r="E136" s="28"/>
      <c r="F136" s="27"/>
      <c r="G136" s="147"/>
      <c r="H136" s="29" t="str">
        <f ca="1">IFERROR(__xludf.DUMMYFUNCTION("IF(F136="""","""",IFERROR(GOOGLEFINANCE(UPPER(F136),""price""),""""))"),"")</f>
        <v/>
      </c>
      <c r="I136" s="29"/>
      <c r="J136" s="29" t="str">
        <f t="shared" si="0"/>
        <v/>
      </c>
      <c r="K136" s="30"/>
      <c r="L136" s="29"/>
      <c r="M136" s="29"/>
      <c r="N136" s="31"/>
      <c r="O136" s="31" t="str">
        <f t="shared" si="1"/>
        <v/>
      </c>
      <c r="P136" s="32" t="str">
        <f t="shared" si="2"/>
        <v/>
      </c>
      <c r="Q136" s="30" t="str">
        <f t="shared" si="3"/>
        <v/>
      </c>
      <c r="R136" s="29" t="str">
        <f t="shared" si="4"/>
        <v/>
      </c>
      <c r="S136" s="33" t="str">
        <f t="shared" si="5"/>
        <v/>
      </c>
      <c r="T136" s="33" t="str">
        <f t="shared" si="6"/>
        <v/>
      </c>
      <c r="U136" s="33" t="str">
        <f t="shared" si="7"/>
        <v/>
      </c>
      <c r="V136" s="93"/>
      <c r="W136" s="79"/>
      <c r="X136" s="79"/>
      <c r="Y136" s="80"/>
      <c r="Z136" s="34"/>
      <c r="AA136" s="34"/>
      <c r="AB136" s="34"/>
    </row>
    <row r="137" spans="1:28" ht="18" customHeight="1" x14ac:dyDescent="0.25">
      <c r="A137" s="19"/>
      <c r="B137" s="19"/>
      <c r="C137" s="20"/>
      <c r="D137" s="20"/>
      <c r="E137" s="20"/>
      <c r="F137" s="19"/>
      <c r="G137" s="146"/>
      <c r="H137" s="21" t="str">
        <f ca="1">IFERROR(__xludf.DUMMYFUNCTION("IF(F137="""","""",IFERROR(GOOGLEFINANCE(UPPER(F137),""price""),""""))"),"")</f>
        <v/>
      </c>
      <c r="I137" s="21"/>
      <c r="J137" s="21" t="str">
        <f t="shared" si="0"/>
        <v/>
      </c>
      <c r="K137" s="22"/>
      <c r="L137" s="21"/>
      <c r="M137" s="21"/>
      <c r="N137" s="23"/>
      <c r="O137" s="23" t="str">
        <f t="shared" si="1"/>
        <v/>
      </c>
      <c r="P137" s="24" t="str">
        <f t="shared" si="2"/>
        <v/>
      </c>
      <c r="Q137" s="22" t="str">
        <f t="shared" si="3"/>
        <v/>
      </c>
      <c r="R137" s="21" t="str">
        <f t="shared" si="4"/>
        <v/>
      </c>
      <c r="S137" s="25" t="str">
        <f t="shared" si="5"/>
        <v/>
      </c>
      <c r="T137" s="25" t="str">
        <f t="shared" si="6"/>
        <v/>
      </c>
      <c r="U137" s="25" t="str">
        <f t="shared" si="7"/>
        <v/>
      </c>
      <c r="V137" s="92"/>
      <c r="W137" s="79"/>
      <c r="X137" s="79"/>
      <c r="Y137" s="80"/>
      <c r="Z137" s="26"/>
      <c r="AA137" s="26"/>
      <c r="AB137" s="26"/>
    </row>
    <row r="138" spans="1:28" ht="18" customHeight="1" x14ac:dyDescent="0.25">
      <c r="A138" s="27"/>
      <c r="B138" s="27"/>
      <c r="C138" s="28"/>
      <c r="D138" s="28"/>
      <c r="E138" s="28"/>
      <c r="F138" s="27"/>
      <c r="G138" s="147"/>
      <c r="H138" s="29" t="str">
        <f ca="1">IFERROR(__xludf.DUMMYFUNCTION("IF(F138="""","""",IFERROR(GOOGLEFINANCE(UPPER(F138),""price""),""""))"),"")</f>
        <v/>
      </c>
      <c r="I138" s="29"/>
      <c r="J138" s="29" t="str">
        <f t="shared" si="0"/>
        <v/>
      </c>
      <c r="K138" s="30"/>
      <c r="L138" s="29"/>
      <c r="M138" s="29"/>
      <c r="N138" s="31"/>
      <c r="O138" s="31" t="str">
        <f t="shared" si="1"/>
        <v/>
      </c>
      <c r="P138" s="32" t="str">
        <f t="shared" si="2"/>
        <v/>
      </c>
      <c r="Q138" s="30" t="str">
        <f t="shared" si="3"/>
        <v/>
      </c>
      <c r="R138" s="29" t="str">
        <f t="shared" si="4"/>
        <v/>
      </c>
      <c r="S138" s="33" t="str">
        <f t="shared" si="5"/>
        <v/>
      </c>
      <c r="T138" s="33" t="str">
        <f t="shared" si="6"/>
        <v/>
      </c>
      <c r="U138" s="33" t="str">
        <f t="shared" si="7"/>
        <v/>
      </c>
      <c r="V138" s="93"/>
      <c r="W138" s="79"/>
      <c r="X138" s="79"/>
      <c r="Y138" s="80"/>
      <c r="Z138" s="34"/>
      <c r="AA138" s="34"/>
      <c r="AB138" s="34"/>
    </row>
    <row r="139" spans="1:28" ht="18" customHeight="1" x14ac:dyDescent="0.25">
      <c r="A139" s="19"/>
      <c r="B139" s="19"/>
      <c r="C139" s="20"/>
      <c r="D139" s="20"/>
      <c r="E139" s="20"/>
      <c r="F139" s="19"/>
      <c r="G139" s="146"/>
      <c r="H139" s="21" t="str">
        <f ca="1">IFERROR(__xludf.DUMMYFUNCTION("IF(F139="""","""",IFERROR(GOOGLEFINANCE(UPPER(F139),""price""),""""))"),"")</f>
        <v/>
      </c>
      <c r="I139" s="21"/>
      <c r="J139" s="21" t="str">
        <f t="shared" si="0"/>
        <v/>
      </c>
      <c r="K139" s="22"/>
      <c r="L139" s="21"/>
      <c r="M139" s="21"/>
      <c r="N139" s="23"/>
      <c r="O139" s="23" t="str">
        <f t="shared" si="1"/>
        <v/>
      </c>
      <c r="P139" s="24" t="str">
        <f t="shared" si="2"/>
        <v/>
      </c>
      <c r="Q139" s="22" t="str">
        <f t="shared" si="3"/>
        <v/>
      </c>
      <c r="R139" s="21" t="str">
        <f t="shared" si="4"/>
        <v/>
      </c>
      <c r="S139" s="25" t="str">
        <f t="shared" si="5"/>
        <v/>
      </c>
      <c r="T139" s="25" t="str">
        <f t="shared" si="6"/>
        <v/>
      </c>
      <c r="U139" s="25" t="str">
        <f t="shared" si="7"/>
        <v/>
      </c>
      <c r="V139" s="92"/>
      <c r="W139" s="79"/>
      <c r="X139" s="79"/>
      <c r="Y139" s="80"/>
      <c r="Z139" s="26"/>
      <c r="AA139" s="26"/>
      <c r="AB139" s="26"/>
    </row>
    <row r="140" spans="1:28" ht="18" customHeight="1" x14ac:dyDescent="0.25">
      <c r="A140" s="27"/>
      <c r="B140" s="27"/>
      <c r="C140" s="28"/>
      <c r="D140" s="28"/>
      <c r="E140" s="28"/>
      <c r="F140" s="27"/>
      <c r="G140" s="147"/>
      <c r="H140" s="29" t="str">
        <f ca="1">IFERROR(__xludf.DUMMYFUNCTION("IF(F140="""","""",IFERROR(GOOGLEFINANCE(UPPER(F140),""price""),""""))"),"")</f>
        <v/>
      </c>
      <c r="I140" s="29"/>
      <c r="J140" s="29" t="str">
        <f t="shared" si="0"/>
        <v/>
      </c>
      <c r="K140" s="30"/>
      <c r="L140" s="29"/>
      <c r="M140" s="29"/>
      <c r="N140" s="31"/>
      <c r="O140" s="31" t="str">
        <f t="shared" si="1"/>
        <v/>
      </c>
      <c r="P140" s="32" t="str">
        <f t="shared" si="2"/>
        <v/>
      </c>
      <c r="Q140" s="30" t="str">
        <f t="shared" si="3"/>
        <v/>
      </c>
      <c r="R140" s="29" t="str">
        <f t="shared" si="4"/>
        <v/>
      </c>
      <c r="S140" s="33" t="str">
        <f t="shared" si="5"/>
        <v/>
      </c>
      <c r="T140" s="33" t="str">
        <f t="shared" si="6"/>
        <v/>
      </c>
      <c r="U140" s="33" t="str">
        <f t="shared" si="7"/>
        <v/>
      </c>
      <c r="V140" s="93"/>
      <c r="W140" s="79"/>
      <c r="X140" s="79"/>
      <c r="Y140" s="80"/>
      <c r="Z140" s="34"/>
      <c r="AA140" s="34"/>
      <c r="AB140" s="34"/>
    </row>
    <row r="141" spans="1:28" ht="18" customHeight="1" x14ac:dyDescent="0.25">
      <c r="A141" s="19"/>
      <c r="B141" s="19"/>
      <c r="C141" s="20"/>
      <c r="D141" s="20"/>
      <c r="E141" s="20"/>
      <c r="F141" s="19"/>
      <c r="G141" s="146"/>
      <c r="H141" s="21" t="str">
        <f ca="1">IFERROR(__xludf.DUMMYFUNCTION("IF(F141="""","""",IFERROR(GOOGLEFINANCE(UPPER(F141),""price""),""""))"),"")</f>
        <v/>
      </c>
      <c r="I141" s="21"/>
      <c r="J141" s="21" t="str">
        <f t="shared" si="0"/>
        <v/>
      </c>
      <c r="K141" s="22"/>
      <c r="L141" s="21"/>
      <c r="M141" s="21"/>
      <c r="N141" s="23"/>
      <c r="O141" s="23" t="str">
        <f t="shared" si="1"/>
        <v/>
      </c>
      <c r="P141" s="24" t="str">
        <f t="shared" si="2"/>
        <v/>
      </c>
      <c r="Q141" s="22" t="str">
        <f t="shared" si="3"/>
        <v/>
      </c>
      <c r="R141" s="21" t="str">
        <f t="shared" si="4"/>
        <v/>
      </c>
      <c r="S141" s="25" t="str">
        <f t="shared" si="5"/>
        <v/>
      </c>
      <c r="T141" s="25" t="str">
        <f t="shared" si="6"/>
        <v/>
      </c>
      <c r="U141" s="25" t="str">
        <f t="shared" si="7"/>
        <v/>
      </c>
      <c r="V141" s="92"/>
      <c r="W141" s="79"/>
      <c r="X141" s="79"/>
      <c r="Y141" s="80"/>
      <c r="Z141" s="26"/>
      <c r="AA141" s="26"/>
      <c r="AB141" s="26"/>
    </row>
    <row r="142" spans="1:28" ht="18" customHeight="1" x14ac:dyDescent="0.25">
      <c r="A142" s="27"/>
      <c r="B142" s="27"/>
      <c r="C142" s="28"/>
      <c r="D142" s="28"/>
      <c r="E142" s="28"/>
      <c r="F142" s="27"/>
      <c r="G142" s="147"/>
      <c r="H142" s="29" t="str">
        <f ca="1">IFERROR(__xludf.DUMMYFUNCTION("IF(F142="""","""",IFERROR(GOOGLEFINANCE(UPPER(F142),""price""),""""))"),"")</f>
        <v/>
      </c>
      <c r="I142" s="29"/>
      <c r="J142" s="29" t="str">
        <f t="shared" si="0"/>
        <v/>
      </c>
      <c r="K142" s="30"/>
      <c r="L142" s="29"/>
      <c r="M142" s="29"/>
      <c r="N142" s="31"/>
      <c r="O142" s="31" t="str">
        <f t="shared" si="1"/>
        <v/>
      </c>
      <c r="P142" s="32" t="str">
        <f t="shared" si="2"/>
        <v/>
      </c>
      <c r="Q142" s="30" t="str">
        <f t="shared" si="3"/>
        <v/>
      </c>
      <c r="R142" s="29" t="str">
        <f t="shared" si="4"/>
        <v/>
      </c>
      <c r="S142" s="33" t="str">
        <f t="shared" si="5"/>
        <v/>
      </c>
      <c r="T142" s="33" t="str">
        <f t="shared" si="6"/>
        <v/>
      </c>
      <c r="U142" s="33" t="str">
        <f t="shared" si="7"/>
        <v/>
      </c>
      <c r="V142" s="93"/>
      <c r="W142" s="79"/>
      <c r="X142" s="79"/>
      <c r="Y142" s="80"/>
      <c r="Z142" s="34"/>
      <c r="AA142" s="34"/>
      <c r="AB142" s="34"/>
    </row>
    <row r="143" spans="1:28" ht="18" customHeight="1" x14ac:dyDescent="0.25">
      <c r="A143" s="19"/>
      <c r="B143" s="19"/>
      <c r="C143" s="20"/>
      <c r="D143" s="20"/>
      <c r="E143" s="20"/>
      <c r="F143" s="19"/>
      <c r="G143" s="146"/>
      <c r="H143" s="21" t="str">
        <f ca="1">IFERROR(__xludf.DUMMYFUNCTION("IF(F143="""","""",IFERROR(GOOGLEFINANCE(UPPER(F143),""price""),""""))"),"")</f>
        <v/>
      </c>
      <c r="I143" s="21"/>
      <c r="J143" s="21" t="str">
        <f t="shared" si="0"/>
        <v/>
      </c>
      <c r="K143" s="22"/>
      <c r="L143" s="21"/>
      <c r="M143" s="21"/>
      <c r="N143" s="23"/>
      <c r="O143" s="23" t="str">
        <f t="shared" si="1"/>
        <v/>
      </c>
      <c r="P143" s="24" t="str">
        <f t="shared" si="2"/>
        <v/>
      </c>
      <c r="Q143" s="22" t="str">
        <f t="shared" si="3"/>
        <v/>
      </c>
      <c r="R143" s="21" t="str">
        <f t="shared" si="4"/>
        <v/>
      </c>
      <c r="S143" s="25" t="str">
        <f t="shared" si="5"/>
        <v/>
      </c>
      <c r="T143" s="25" t="str">
        <f t="shared" si="6"/>
        <v/>
      </c>
      <c r="U143" s="25" t="str">
        <f t="shared" si="7"/>
        <v/>
      </c>
      <c r="V143" s="92"/>
      <c r="W143" s="79"/>
      <c r="X143" s="79"/>
      <c r="Y143" s="80"/>
      <c r="Z143" s="26"/>
      <c r="AA143" s="26"/>
      <c r="AB143" s="26"/>
    </row>
    <row r="144" spans="1:28" ht="18" customHeight="1" x14ac:dyDescent="0.25">
      <c r="A144" s="27"/>
      <c r="B144" s="27"/>
      <c r="C144" s="28"/>
      <c r="D144" s="28"/>
      <c r="E144" s="28"/>
      <c r="F144" s="27"/>
      <c r="G144" s="147"/>
      <c r="H144" s="29" t="str">
        <f ca="1">IFERROR(__xludf.DUMMYFUNCTION("IF(F144="""","""",IFERROR(GOOGLEFINANCE(UPPER(F144),""price""),""""))"),"")</f>
        <v/>
      </c>
      <c r="I144" s="29"/>
      <c r="J144" s="29" t="str">
        <f t="shared" si="0"/>
        <v/>
      </c>
      <c r="K144" s="30"/>
      <c r="L144" s="29"/>
      <c r="M144" s="29"/>
      <c r="N144" s="31"/>
      <c r="O144" s="31" t="str">
        <f t="shared" si="1"/>
        <v/>
      </c>
      <c r="P144" s="32" t="str">
        <f t="shared" si="2"/>
        <v/>
      </c>
      <c r="Q144" s="30" t="str">
        <f t="shared" si="3"/>
        <v/>
      </c>
      <c r="R144" s="29" t="str">
        <f t="shared" si="4"/>
        <v/>
      </c>
      <c r="S144" s="33" t="str">
        <f t="shared" si="5"/>
        <v/>
      </c>
      <c r="T144" s="33" t="str">
        <f t="shared" si="6"/>
        <v/>
      </c>
      <c r="U144" s="33" t="str">
        <f t="shared" si="7"/>
        <v/>
      </c>
      <c r="V144" s="93"/>
      <c r="W144" s="79"/>
      <c r="X144" s="79"/>
      <c r="Y144" s="80"/>
      <c r="Z144" s="34"/>
      <c r="AA144" s="34"/>
      <c r="AB144" s="34"/>
    </row>
    <row r="145" spans="1:28" ht="18" customHeight="1" x14ac:dyDescent="0.25">
      <c r="A145" s="19"/>
      <c r="B145" s="19"/>
      <c r="C145" s="20"/>
      <c r="D145" s="20"/>
      <c r="E145" s="20"/>
      <c r="F145" s="19"/>
      <c r="G145" s="146"/>
      <c r="H145" s="21" t="str">
        <f ca="1">IFERROR(__xludf.DUMMYFUNCTION("IF(F145="""","""",IFERROR(GOOGLEFINANCE(UPPER(F145),""price""),""""))"),"")</f>
        <v/>
      </c>
      <c r="I145" s="21"/>
      <c r="J145" s="21" t="str">
        <f t="shared" si="0"/>
        <v/>
      </c>
      <c r="K145" s="22"/>
      <c r="L145" s="21"/>
      <c r="M145" s="21"/>
      <c r="N145" s="23"/>
      <c r="O145" s="23" t="str">
        <f t="shared" si="1"/>
        <v/>
      </c>
      <c r="P145" s="24" t="str">
        <f t="shared" si="2"/>
        <v/>
      </c>
      <c r="Q145" s="22" t="str">
        <f t="shared" si="3"/>
        <v/>
      </c>
      <c r="R145" s="21" t="str">
        <f t="shared" si="4"/>
        <v/>
      </c>
      <c r="S145" s="25" t="str">
        <f t="shared" si="5"/>
        <v/>
      </c>
      <c r="T145" s="25" t="str">
        <f t="shared" si="6"/>
        <v/>
      </c>
      <c r="U145" s="25" t="str">
        <f t="shared" si="7"/>
        <v/>
      </c>
      <c r="V145" s="92"/>
      <c r="W145" s="79"/>
      <c r="X145" s="79"/>
      <c r="Y145" s="80"/>
      <c r="Z145" s="26"/>
      <c r="AA145" s="26"/>
      <c r="AB145" s="26"/>
    </row>
    <row r="146" spans="1:28" ht="18" customHeight="1" x14ac:dyDescent="0.25">
      <c r="A146" s="27"/>
      <c r="B146" s="27"/>
      <c r="C146" s="28"/>
      <c r="D146" s="28"/>
      <c r="E146" s="28"/>
      <c r="F146" s="27"/>
      <c r="G146" s="147"/>
      <c r="H146" s="29" t="str">
        <f ca="1">IFERROR(__xludf.DUMMYFUNCTION("IF(F146="""","""",IFERROR(GOOGLEFINANCE(UPPER(F146),""price""),""""))"),"")</f>
        <v/>
      </c>
      <c r="I146" s="29"/>
      <c r="J146" s="29" t="str">
        <f t="shared" si="0"/>
        <v/>
      </c>
      <c r="K146" s="30"/>
      <c r="L146" s="29"/>
      <c r="M146" s="29"/>
      <c r="N146" s="31"/>
      <c r="O146" s="31" t="str">
        <f t="shared" si="1"/>
        <v/>
      </c>
      <c r="P146" s="32" t="str">
        <f t="shared" si="2"/>
        <v/>
      </c>
      <c r="Q146" s="30" t="str">
        <f t="shared" si="3"/>
        <v/>
      </c>
      <c r="R146" s="29" t="str">
        <f t="shared" si="4"/>
        <v/>
      </c>
      <c r="S146" s="33" t="str">
        <f t="shared" si="5"/>
        <v/>
      </c>
      <c r="T146" s="33" t="str">
        <f t="shared" si="6"/>
        <v/>
      </c>
      <c r="U146" s="33" t="str">
        <f t="shared" si="7"/>
        <v/>
      </c>
      <c r="V146" s="93"/>
      <c r="W146" s="79"/>
      <c r="X146" s="79"/>
      <c r="Y146" s="80"/>
      <c r="Z146" s="34"/>
      <c r="AA146" s="34"/>
      <c r="AB146" s="34"/>
    </row>
    <row r="147" spans="1:28" ht="18" customHeight="1" x14ac:dyDescent="0.25">
      <c r="A147" s="19"/>
      <c r="B147" s="19"/>
      <c r="C147" s="20"/>
      <c r="D147" s="20"/>
      <c r="E147" s="20"/>
      <c r="F147" s="19"/>
      <c r="G147" s="146"/>
      <c r="H147" s="21" t="str">
        <f ca="1">IFERROR(__xludf.DUMMYFUNCTION("IF(F147="""","""",IFERROR(GOOGLEFINANCE(UPPER(F147),""price""),""""))"),"")</f>
        <v/>
      </c>
      <c r="I147" s="21"/>
      <c r="J147" s="21" t="str">
        <f t="shared" si="0"/>
        <v/>
      </c>
      <c r="K147" s="22"/>
      <c r="L147" s="21"/>
      <c r="M147" s="21"/>
      <c r="N147" s="23"/>
      <c r="O147" s="23" t="str">
        <f t="shared" si="1"/>
        <v/>
      </c>
      <c r="P147" s="24" t="str">
        <f t="shared" si="2"/>
        <v/>
      </c>
      <c r="Q147" s="22" t="str">
        <f t="shared" si="3"/>
        <v/>
      </c>
      <c r="R147" s="21" t="str">
        <f t="shared" si="4"/>
        <v/>
      </c>
      <c r="S147" s="25" t="str">
        <f t="shared" si="5"/>
        <v/>
      </c>
      <c r="T147" s="25" t="str">
        <f t="shared" si="6"/>
        <v/>
      </c>
      <c r="U147" s="25" t="str">
        <f t="shared" si="7"/>
        <v/>
      </c>
      <c r="V147" s="92"/>
      <c r="W147" s="79"/>
      <c r="X147" s="79"/>
      <c r="Y147" s="80"/>
      <c r="Z147" s="26"/>
      <c r="AA147" s="26"/>
      <c r="AB147" s="26"/>
    </row>
    <row r="148" spans="1:28" ht="18" customHeight="1" x14ac:dyDescent="0.25">
      <c r="A148" s="27"/>
      <c r="B148" s="27"/>
      <c r="C148" s="28"/>
      <c r="D148" s="28"/>
      <c r="E148" s="28"/>
      <c r="F148" s="27"/>
      <c r="G148" s="147"/>
      <c r="H148" s="29" t="str">
        <f ca="1">IFERROR(__xludf.DUMMYFUNCTION("IF(F148="""","""",IFERROR(GOOGLEFINANCE(UPPER(F148),""price""),""""))"),"")</f>
        <v/>
      </c>
      <c r="I148" s="29"/>
      <c r="J148" s="29" t="str">
        <f t="shared" si="0"/>
        <v/>
      </c>
      <c r="K148" s="30"/>
      <c r="L148" s="29"/>
      <c r="M148" s="29"/>
      <c r="N148" s="31"/>
      <c r="O148" s="31" t="str">
        <f t="shared" si="1"/>
        <v/>
      </c>
      <c r="P148" s="32" t="str">
        <f t="shared" si="2"/>
        <v/>
      </c>
      <c r="Q148" s="30" t="str">
        <f t="shared" si="3"/>
        <v/>
      </c>
      <c r="R148" s="29" t="str">
        <f t="shared" si="4"/>
        <v/>
      </c>
      <c r="S148" s="33" t="str">
        <f t="shared" si="5"/>
        <v/>
      </c>
      <c r="T148" s="33" t="str">
        <f t="shared" si="6"/>
        <v/>
      </c>
      <c r="U148" s="33" t="str">
        <f t="shared" si="7"/>
        <v/>
      </c>
      <c r="V148" s="93"/>
      <c r="W148" s="79"/>
      <c r="X148" s="79"/>
      <c r="Y148" s="80"/>
      <c r="Z148" s="34"/>
      <c r="AA148" s="34"/>
      <c r="AB148" s="34"/>
    </row>
    <row r="149" spans="1:28" ht="18" customHeight="1" x14ac:dyDescent="0.25">
      <c r="A149" s="19"/>
      <c r="B149" s="19"/>
      <c r="C149" s="20"/>
      <c r="D149" s="20"/>
      <c r="E149" s="20"/>
      <c r="F149" s="19"/>
      <c r="G149" s="146"/>
      <c r="H149" s="21" t="str">
        <f ca="1">IFERROR(__xludf.DUMMYFUNCTION("IF(F149="""","""",IFERROR(GOOGLEFINANCE(UPPER(F149),""price""),""""))"),"")</f>
        <v/>
      </c>
      <c r="I149" s="21"/>
      <c r="J149" s="21" t="str">
        <f t="shared" si="0"/>
        <v/>
      </c>
      <c r="K149" s="22"/>
      <c r="L149" s="21"/>
      <c r="M149" s="21"/>
      <c r="N149" s="23"/>
      <c r="O149" s="23" t="str">
        <f t="shared" si="1"/>
        <v/>
      </c>
      <c r="P149" s="24" t="str">
        <f t="shared" si="2"/>
        <v/>
      </c>
      <c r="Q149" s="22" t="str">
        <f t="shared" si="3"/>
        <v/>
      </c>
      <c r="R149" s="21" t="str">
        <f t="shared" si="4"/>
        <v/>
      </c>
      <c r="S149" s="25" t="str">
        <f t="shared" si="5"/>
        <v/>
      </c>
      <c r="T149" s="25" t="str">
        <f t="shared" si="6"/>
        <v/>
      </c>
      <c r="U149" s="25" t="str">
        <f t="shared" si="7"/>
        <v/>
      </c>
      <c r="V149" s="92"/>
      <c r="W149" s="79"/>
      <c r="X149" s="79"/>
      <c r="Y149" s="80"/>
      <c r="Z149" s="26"/>
      <c r="AA149" s="26"/>
      <c r="AB149" s="26"/>
    </row>
    <row r="150" spans="1:28" ht="18" customHeight="1" x14ac:dyDescent="0.25">
      <c r="A150" s="27"/>
      <c r="B150" s="27"/>
      <c r="C150" s="28"/>
      <c r="D150" s="28"/>
      <c r="E150" s="28"/>
      <c r="F150" s="27"/>
      <c r="G150" s="147"/>
      <c r="H150" s="29" t="str">
        <f ca="1">IFERROR(__xludf.DUMMYFUNCTION("IF(F150="""","""",IFERROR(GOOGLEFINANCE(UPPER(F150),""price""),""""))"),"")</f>
        <v/>
      </c>
      <c r="I150" s="29"/>
      <c r="J150" s="29" t="str">
        <f t="shared" si="0"/>
        <v/>
      </c>
      <c r="K150" s="30"/>
      <c r="L150" s="29"/>
      <c r="M150" s="29"/>
      <c r="N150" s="31"/>
      <c r="O150" s="31" t="str">
        <f t="shared" si="1"/>
        <v/>
      </c>
      <c r="P150" s="32" t="str">
        <f t="shared" si="2"/>
        <v/>
      </c>
      <c r="Q150" s="30" t="str">
        <f t="shared" si="3"/>
        <v/>
      </c>
      <c r="R150" s="29" t="str">
        <f t="shared" si="4"/>
        <v/>
      </c>
      <c r="S150" s="33" t="str">
        <f t="shared" si="5"/>
        <v/>
      </c>
      <c r="T150" s="33" t="str">
        <f t="shared" si="6"/>
        <v/>
      </c>
      <c r="U150" s="33" t="str">
        <f t="shared" si="7"/>
        <v/>
      </c>
      <c r="V150" s="93"/>
      <c r="W150" s="79"/>
      <c r="X150" s="79"/>
      <c r="Y150" s="80"/>
      <c r="Z150" s="34"/>
      <c r="AA150" s="34"/>
      <c r="AB150" s="34"/>
    </row>
    <row r="151" spans="1:28" ht="18" customHeight="1" x14ac:dyDescent="0.25">
      <c r="A151" s="19"/>
      <c r="B151" s="19"/>
      <c r="C151" s="20"/>
      <c r="D151" s="20"/>
      <c r="E151" s="20"/>
      <c r="F151" s="19"/>
      <c r="G151" s="146"/>
      <c r="H151" s="21" t="str">
        <f ca="1">IFERROR(__xludf.DUMMYFUNCTION("IF(F151="""","""",IFERROR(GOOGLEFINANCE(UPPER(F151),""price""),""""))"),"")</f>
        <v/>
      </c>
      <c r="I151" s="21"/>
      <c r="J151" s="21" t="str">
        <f t="shared" si="0"/>
        <v/>
      </c>
      <c r="K151" s="22"/>
      <c r="L151" s="21"/>
      <c r="M151" s="21"/>
      <c r="N151" s="23"/>
      <c r="O151" s="23" t="str">
        <f t="shared" si="1"/>
        <v/>
      </c>
      <c r="P151" s="24" t="str">
        <f t="shared" si="2"/>
        <v/>
      </c>
      <c r="Q151" s="22" t="str">
        <f t="shared" si="3"/>
        <v/>
      </c>
      <c r="R151" s="21" t="str">
        <f t="shared" si="4"/>
        <v/>
      </c>
      <c r="S151" s="25" t="str">
        <f t="shared" si="5"/>
        <v/>
      </c>
      <c r="T151" s="25" t="str">
        <f t="shared" si="6"/>
        <v/>
      </c>
      <c r="U151" s="25" t="str">
        <f t="shared" si="7"/>
        <v/>
      </c>
      <c r="V151" s="92"/>
      <c r="W151" s="79"/>
      <c r="X151" s="79"/>
      <c r="Y151" s="80"/>
      <c r="Z151" s="26"/>
      <c r="AA151" s="26"/>
      <c r="AB151" s="26"/>
    </row>
    <row r="152" spans="1:28" ht="18" customHeight="1" x14ac:dyDescent="0.25">
      <c r="A152" s="27"/>
      <c r="B152" s="27"/>
      <c r="C152" s="28"/>
      <c r="D152" s="28"/>
      <c r="E152" s="28"/>
      <c r="F152" s="27"/>
      <c r="G152" s="147"/>
      <c r="H152" s="29" t="str">
        <f ca="1">IFERROR(__xludf.DUMMYFUNCTION("IF(F152="""","""",IFERROR(GOOGLEFINANCE(UPPER(F152),""price""),""""))"),"")</f>
        <v/>
      </c>
      <c r="I152" s="29"/>
      <c r="J152" s="29" t="str">
        <f t="shared" si="0"/>
        <v/>
      </c>
      <c r="K152" s="30"/>
      <c r="L152" s="29"/>
      <c r="M152" s="29"/>
      <c r="N152" s="31"/>
      <c r="O152" s="31" t="str">
        <f t="shared" si="1"/>
        <v/>
      </c>
      <c r="P152" s="32" t="str">
        <f t="shared" si="2"/>
        <v/>
      </c>
      <c r="Q152" s="30" t="str">
        <f t="shared" si="3"/>
        <v/>
      </c>
      <c r="R152" s="29" t="str">
        <f t="shared" si="4"/>
        <v/>
      </c>
      <c r="S152" s="33" t="str">
        <f t="shared" si="5"/>
        <v/>
      </c>
      <c r="T152" s="33" t="str">
        <f t="shared" si="6"/>
        <v/>
      </c>
      <c r="U152" s="33" t="str">
        <f t="shared" si="7"/>
        <v/>
      </c>
      <c r="V152" s="93"/>
      <c r="W152" s="79"/>
      <c r="X152" s="79"/>
      <c r="Y152" s="80"/>
      <c r="Z152" s="34"/>
      <c r="AA152" s="34"/>
      <c r="AB152" s="34"/>
    </row>
    <row r="153" spans="1:28" ht="18" customHeight="1" x14ac:dyDescent="0.25">
      <c r="A153" s="19"/>
      <c r="B153" s="19"/>
      <c r="C153" s="20"/>
      <c r="D153" s="20"/>
      <c r="E153" s="20"/>
      <c r="F153" s="19"/>
      <c r="G153" s="146"/>
      <c r="H153" s="21" t="str">
        <f ca="1">IFERROR(__xludf.DUMMYFUNCTION("IF(F153="""","""",IFERROR(GOOGLEFINANCE(UPPER(F153),""price""),""""))"),"")</f>
        <v/>
      </c>
      <c r="I153" s="21"/>
      <c r="J153" s="21" t="str">
        <f t="shared" si="0"/>
        <v/>
      </c>
      <c r="K153" s="22"/>
      <c r="L153" s="21"/>
      <c r="M153" s="21"/>
      <c r="N153" s="23"/>
      <c r="O153" s="23" t="str">
        <f t="shared" si="1"/>
        <v/>
      </c>
      <c r="P153" s="24" t="str">
        <f t="shared" si="2"/>
        <v/>
      </c>
      <c r="Q153" s="22" t="str">
        <f t="shared" si="3"/>
        <v/>
      </c>
      <c r="R153" s="21" t="str">
        <f t="shared" si="4"/>
        <v/>
      </c>
      <c r="S153" s="25" t="str">
        <f t="shared" si="5"/>
        <v/>
      </c>
      <c r="T153" s="25" t="str">
        <f t="shared" si="6"/>
        <v/>
      </c>
      <c r="U153" s="25" t="str">
        <f t="shared" si="7"/>
        <v/>
      </c>
      <c r="V153" s="92"/>
      <c r="W153" s="79"/>
      <c r="X153" s="79"/>
      <c r="Y153" s="80"/>
      <c r="Z153" s="26"/>
      <c r="AA153" s="26"/>
      <c r="AB153" s="26"/>
    </row>
    <row r="154" spans="1:28" ht="18" customHeight="1" x14ac:dyDescent="0.25">
      <c r="A154" s="27"/>
      <c r="B154" s="27"/>
      <c r="C154" s="28"/>
      <c r="D154" s="28"/>
      <c r="E154" s="28"/>
      <c r="F154" s="27"/>
      <c r="G154" s="147"/>
      <c r="H154" s="29" t="str">
        <f ca="1">IFERROR(__xludf.DUMMYFUNCTION("IF(F154="""","""",IFERROR(GOOGLEFINANCE(UPPER(F154),""price""),""""))"),"")</f>
        <v/>
      </c>
      <c r="I154" s="29"/>
      <c r="J154" s="29" t="str">
        <f t="shared" si="0"/>
        <v/>
      </c>
      <c r="K154" s="30"/>
      <c r="L154" s="29"/>
      <c r="M154" s="29"/>
      <c r="N154" s="31"/>
      <c r="O154" s="31" t="str">
        <f t="shared" si="1"/>
        <v/>
      </c>
      <c r="P154" s="32" t="str">
        <f t="shared" si="2"/>
        <v/>
      </c>
      <c r="Q154" s="30" t="str">
        <f t="shared" si="3"/>
        <v/>
      </c>
      <c r="R154" s="29" t="str">
        <f t="shared" si="4"/>
        <v/>
      </c>
      <c r="S154" s="33" t="str">
        <f t="shared" si="5"/>
        <v/>
      </c>
      <c r="T154" s="33" t="str">
        <f t="shared" si="6"/>
        <v/>
      </c>
      <c r="U154" s="33" t="str">
        <f t="shared" si="7"/>
        <v/>
      </c>
      <c r="V154" s="93"/>
      <c r="W154" s="79"/>
      <c r="X154" s="79"/>
      <c r="Y154" s="80"/>
      <c r="Z154" s="34"/>
      <c r="AA154" s="34"/>
      <c r="AB154" s="34"/>
    </row>
    <row r="155" spans="1:28" ht="18" customHeight="1" x14ac:dyDescent="0.25">
      <c r="A155" s="19"/>
      <c r="B155" s="19"/>
      <c r="C155" s="20"/>
      <c r="D155" s="20"/>
      <c r="E155" s="20"/>
      <c r="F155" s="19"/>
      <c r="G155" s="146"/>
      <c r="H155" s="21" t="str">
        <f ca="1">IFERROR(__xludf.DUMMYFUNCTION("IF(F155="""","""",IFERROR(GOOGLEFINANCE(UPPER(F155),""price""),""""))"),"")</f>
        <v/>
      </c>
      <c r="I155" s="21"/>
      <c r="J155" s="21" t="str">
        <f t="shared" si="0"/>
        <v/>
      </c>
      <c r="K155" s="22"/>
      <c r="L155" s="21"/>
      <c r="M155" s="21"/>
      <c r="N155" s="23"/>
      <c r="O155" s="23" t="str">
        <f t="shared" si="1"/>
        <v/>
      </c>
      <c r="P155" s="24" t="str">
        <f t="shared" si="2"/>
        <v/>
      </c>
      <c r="Q155" s="22" t="str">
        <f t="shared" si="3"/>
        <v/>
      </c>
      <c r="R155" s="21" t="str">
        <f t="shared" si="4"/>
        <v/>
      </c>
      <c r="S155" s="25" t="str">
        <f t="shared" si="5"/>
        <v/>
      </c>
      <c r="T155" s="25" t="str">
        <f t="shared" si="6"/>
        <v/>
      </c>
      <c r="U155" s="25" t="str">
        <f t="shared" si="7"/>
        <v/>
      </c>
      <c r="V155" s="92"/>
      <c r="W155" s="79"/>
      <c r="X155" s="79"/>
      <c r="Y155" s="80"/>
      <c r="Z155" s="26"/>
      <c r="AA155" s="26"/>
      <c r="AB155" s="26"/>
    </row>
    <row r="156" spans="1:28" ht="18" customHeight="1" x14ac:dyDescent="0.25">
      <c r="A156" s="27"/>
      <c r="B156" s="27"/>
      <c r="C156" s="28"/>
      <c r="D156" s="28"/>
      <c r="E156" s="28"/>
      <c r="F156" s="27"/>
      <c r="G156" s="147"/>
      <c r="H156" s="29" t="str">
        <f ca="1">IFERROR(__xludf.DUMMYFUNCTION("IF(F156="""","""",IFERROR(GOOGLEFINANCE(UPPER(F156),""price""),""""))"),"")</f>
        <v/>
      </c>
      <c r="I156" s="29"/>
      <c r="J156" s="29" t="str">
        <f t="shared" si="0"/>
        <v/>
      </c>
      <c r="K156" s="30"/>
      <c r="L156" s="29"/>
      <c r="M156" s="29"/>
      <c r="N156" s="31"/>
      <c r="O156" s="31" t="str">
        <f t="shared" si="1"/>
        <v/>
      </c>
      <c r="P156" s="32" t="str">
        <f t="shared" si="2"/>
        <v/>
      </c>
      <c r="Q156" s="30" t="str">
        <f t="shared" si="3"/>
        <v/>
      </c>
      <c r="R156" s="29" t="str">
        <f t="shared" si="4"/>
        <v/>
      </c>
      <c r="S156" s="33" t="str">
        <f t="shared" si="5"/>
        <v/>
      </c>
      <c r="T156" s="33" t="str">
        <f t="shared" si="6"/>
        <v/>
      </c>
      <c r="U156" s="33" t="str">
        <f t="shared" si="7"/>
        <v/>
      </c>
      <c r="V156" s="93"/>
      <c r="W156" s="79"/>
      <c r="X156" s="79"/>
      <c r="Y156" s="80"/>
      <c r="Z156" s="34"/>
      <c r="AA156" s="34"/>
      <c r="AB156" s="34"/>
    </row>
    <row r="157" spans="1:28" ht="18" customHeight="1" x14ac:dyDescent="0.25">
      <c r="A157" s="19"/>
      <c r="B157" s="19"/>
      <c r="C157" s="20"/>
      <c r="D157" s="20"/>
      <c r="E157" s="20"/>
      <c r="F157" s="19"/>
      <c r="G157" s="146"/>
      <c r="H157" s="21" t="str">
        <f ca="1">IFERROR(__xludf.DUMMYFUNCTION("IF(F157="""","""",IFERROR(GOOGLEFINANCE(UPPER(F157),""price""),""""))"),"")</f>
        <v/>
      </c>
      <c r="I157" s="21"/>
      <c r="J157" s="21" t="str">
        <f t="shared" si="0"/>
        <v/>
      </c>
      <c r="K157" s="22"/>
      <c r="L157" s="21"/>
      <c r="M157" s="21"/>
      <c r="N157" s="23"/>
      <c r="O157" s="23" t="str">
        <f t="shared" si="1"/>
        <v/>
      </c>
      <c r="P157" s="24" t="str">
        <f t="shared" si="2"/>
        <v/>
      </c>
      <c r="Q157" s="22" t="str">
        <f t="shared" si="3"/>
        <v/>
      </c>
      <c r="R157" s="21" t="str">
        <f t="shared" si="4"/>
        <v/>
      </c>
      <c r="S157" s="25" t="str">
        <f t="shared" si="5"/>
        <v/>
      </c>
      <c r="T157" s="25" t="str">
        <f t="shared" si="6"/>
        <v/>
      </c>
      <c r="U157" s="25" t="str">
        <f t="shared" si="7"/>
        <v/>
      </c>
      <c r="V157" s="92"/>
      <c r="W157" s="79"/>
      <c r="X157" s="79"/>
      <c r="Y157" s="80"/>
      <c r="Z157" s="26"/>
      <c r="AA157" s="26"/>
      <c r="AB157" s="26"/>
    </row>
    <row r="158" spans="1:28" ht="18" customHeight="1" x14ac:dyDescent="0.25">
      <c r="A158" s="27"/>
      <c r="B158" s="27"/>
      <c r="C158" s="28"/>
      <c r="D158" s="28"/>
      <c r="E158" s="28"/>
      <c r="F158" s="27"/>
      <c r="G158" s="147"/>
      <c r="H158" s="29" t="str">
        <f ca="1">IFERROR(__xludf.DUMMYFUNCTION("IF(F158="""","""",IFERROR(GOOGLEFINANCE(UPPER(F158),""price""),""""))"),"")</f>
        <v/>
      </c>
      <c r="I158" s="29"/>
      <c r="J158" s="29" t="str">
        <f t="shared" si="0"/>
        <v/>
      </c>
      <c r="K158" s="30"/>
      <c r="L158" s="29"/>
      <c r="M158" s="29"/>
      <c r="N158" s="31"/>
      <c r="O158" s="31" t="str">
        <f t="shared" si="1"/>
        <v/>
      </c>
      <c r="P158" s="32" t="str">
        <f t="shared" si="2"/>
        <v/>
      </c>
      <c r="Q158" s="30" t="str">
        <f t="shared" si="3"/>
        <v/>
      </c>
      <c r="R158" s="29" t="str">
        <f t="shared" si="4"/>
        <v/>
      </c>
      <c r="S158" s="33" t="str">
        <f t="shared" si="5"/>
        <v/>
      </c>
      <c r="T158" s="33" t="str">
        <f t="shared" si="6"/>
        <v/>
      </c>
      <c r="U158" s="33" t="str">
        <f t="shared" si="7"/>
        <v/>
      </c>
      <c r="V158" s="93"/>
      <c r="W158" s="79"/>
      <c r="X158" s="79"/>
      <c r="Y158" s="80"/>
      <c r="Z158" s="34"/>
      <c r="AA158" s="34"/>
      <c r="AB158" s="34"/>
    </row>
    <row r="159" spans="1:28" ht="18" customHeight="1" x14ac:dyDescent="0.25">
      <c r="A159" s="19"/>
      <c r="B159" s="19"/>
      <c r="C159" s="20"/>
      <c r="D159" s="20"/>
      <c r="E159" s="20"/>
      <c r="F159" s="19"/>
      <c r="G159" s="146"/>
      <c r="H159" s="21" t="str">
        <f ca="1">IFERROR(__xludf.DUMMYFUNCTION("IF(F159="""","""",IFERROR(GOOGLEFINANCE(UPPER(F159),""price""),""""))"),"")</f>
        <v/>
      </c>
      <c r="I159" s="21"/>
      <c r="J159" s="21" t="str">
        <f t="shared" si="0"/>
        <v/>
      </c>
      <c r="K159" s="22"/>
      <c r="L159" s="21"/>
      <c r="M159" s="21"/>
      <c r="N159" s="23"/>
      <c r="O159" s="23" t="str">
        <f t="shared" si="1"/>
        <v/>
      </c>
      <c r="P159" s="24" t="str">
        <f t="shared" si="2"/>
        <v/>
      </c>
      <c r="Q159" s="22" t="str">
        <f t="shared" si="3"/>
        <v/>
      </c>
      <c r="R159" s="21" t="str">
        <f t="shared" si="4"/>
        <v/>
      </c>
      <c r="S159" s="25" t="str">
        <f t="shared" si="5"/>
        <v/>
      </c>
      <c r="T159" s="25" t="str">
        <f t="shared" si="6"/>
        <v/>
      </c>
      <c r="U159" s="25" t="str">
        <f t="shared" si="7"/>
        <v/>
      </c>
      <c r="V159" s="92"/>
      <c r="W159" s="79"/>
      <c r="X159" s="79"/>
      <c r="Y159" s="80"/>
      <c r="Z159" s="26"/>
      <c r="AA159" s="26"/>
      <c r="AB159" s="26"/>
    </row>
    <row r="160" spans="1:28" ht="18" customHeight="1" x14ac:dyDescent="0.25">
      <c r="A160" s="27"/>
      <c r="B160" s="27"/>
      <c r="C160" s="28"/>
      <c r="D160" s="28"/>
      <c r="E160" s="28"/>
      <c r="F160" s="27"/>
      <c r="G160" s="147"/>
      <c r="H160" s="29" t="str">
        <f ca="1">IFERROR(__xludf.DUMMYFUNCTION("IF(F160="""","""",IFERROR(GOOGLEFINANCE(UPPER(F160),""price""),""""))"),"")</f>
        <v/>
      </c>
      <c r="I160" s="29"/>
      <c r="J160" s="29" t="str">
        <f t="shared" si="0"/>
        <v/>
      </c>
      <c r="K160" s="30"/>
      <c r="L160" s="29"/>
      <c r="M160" s="29"/>
      <c r="N160" s="31"/>
      <c r="O160" s="31" t="str">
        <f t="shared" si="1"/>
        <v/>
      </c>
      <c r="P160" s="32" t="str">
        <f t="shared" si="2"/>
        <v/>
      </c>
      <c r="Q160" s="30" t="str">
        <f t="shared" si="3"/>
        <v/>
      </c>
      <c r="R160" s="29" t="str">
        <f t="shared" si="4"/>
        <v/>
      </c>
      <c r="S160" s="33" t="str">
        <f t="shared" si="5"/>
        <v/>
      </c>
      <c r="T160" s="33" t="str">
        <f t="shared" si="6"/>
        <v/>
      </c>
      <c r="U160" s="33" t="str">
        <f t="shared" si="7"/>
        <v/>
      </c>
      <c r="V160" s="93"/>
      <c r="W160" s="79"/>
      <c r="X160" s="79"/>
      <c r="Y160" s="80"/>
      <c r="Z160" s="34"/>
      <c r="AA160" s="34"/>
      <c r="AB160" s="34"/>
    </row>
    <row r="161" spans="1:28" ht="18" customHeight="1" x14ac:dyDescent="0.25">
      <c r="A161" s="19"/>
      <c r="B161" s="19"/>
      <c r="C161" s="20"/>
      <c r="D161" s="20"/>
      <c r="E161" s="20"/>
      <c r="F161" s="19"/>
      <c r="G161" s="146"/>
      <c r="H161" s="21" t="str">
        <f ca="1">IFERROR(__xludf.DUMMYFUNCTION("IF(F161="""","""",IFERROR(GOOGLEFINANCE(UPPER(F161),""price""),""""))"),"")</f>
        <v/>
      </c>
      <c r="I161" s="21"/>
      <c r="J161" s="21" t="str">
        <f t="shared" si="0"/>
        <v/>
      </c>
      <c r="K161" s="22"/>
      <c r="L161" s="21"/>
      <c r="M161" s="21"/>
      <c r="N161" s="23"/>
      <c r="O161" s="23" t="str">
        <f t="shared" si="1"/>
        <v/>
      </c>
      <c r="P161" s="24" t="str">
        <f t="shared" si="2"/>
        <v/>
      </c>
      <c r="Q161" s="22" t="str">
        <f t="shared" si="3"/>
        <v/>
      </c>
      <c r="R161" s="21" t="str">
        <f t="shared" si="4"/>
        <v/>
      </c>
      <c r="S161" s="25" t="str">
        <f t="shared" si="5"/>
        <v/>
      </c>
      <c r="T161" s="25" t="str">
        <f t="shared" si="6"/>
        <v/>
      </c>
      <c r="U161" s="25" t="str">
        <f t="shared" si="7"/>
        <v/>
      </c>
      <c r="V161" s="92"/>
      <c r="W161" s="79"/>
      <c r="X161" s="79"/>
      <c r="Y161" s="80"/>
      <c r="Z161" s="26"/>
      <c r="AA161" s="26"/>
      <c r="AB161" s="26"/>
    </row>
    <row r="162" spans="1:28" ht="18" customHeight="1" x14ac:dyDescent="0.25">
      <c r="A162" s="27"/>
      <c r="B162" s="27"/>
      <c r="C162" s="28"/>
      <c r="D162" s="28"/>
      <c r="E162" s="28"/>
      <c r="F162" s="27"/>
      <c r="G162" s="147"/>
      <c r="H162" s="29" t="str">
        <f ca="1">IFERROR(__xludf.DUMMYFUNCTION("IF(F162="""","""",IFERROR(GOOGLEFINANCE(UPPER(F162),""price""),""""))"),"")</f>
        <v/>
      </c>
      <c r="I162" s="29"/>
      <c r="J162" s="29" t="str">
        <f t="shared" si="0"/>
        <v/>
      </c>
      <c r="K162" s="30"/>
      <c r="L162" s="29"/>
      <c r="M162" s="29"/>
      <c r="N162" s="31"/>
      <c r="O162" s="31" t="str">
        <f t="shared" si="1"/>
        <v/>
      </c>
      <c r="P162" s="32" t="str">
        <f t="shared" si="2"/>
        <v/>
      </c>
      <c r="Q162" s="30" t="str">
        <f t="shared" si="3"/>
        <v/>
      </c>
      <c r="R162" s="29" t="str">
        <f t="shared" si="4"/>
        <v/>
      </c>
      <c r="S162" s="33" t="str">
        <f t="shared" si="5"/>
        <v/>
      </c>
      <c r="T162" s="33" t="str">
        <f t="shared" si="6"/>
        <v/>
      </c>
      <c r="U162" s="33" t="str">
        <f t="shared" si="7"/>
        <v/>
      </c>
      <c r="V162" s="93"/>
      <c r="W162" s="79"/>
      <c r="X162" s="79"/>
      <c r="Y162" s="80"/>
      <c r="Z162" s="34"/>
      <c r="AA162" s="34"/>
      <c r="AB162" s="34"/>
    </row>
    <row r="163" spans="1:28" ht="18" customHeight="1" x14ac:dyDescent="0.25">
      <c r="A163" s="19"/>
      <c r="B163" s="19"/>
      <c r="C163" s="20"/>
      <c r="D163" s="20"/>
      <c r="E163" s="20"/>
      <c r="F163" s="19"/>
      <c r="G163" s="146"/>
      <c r="H163" s="21" t="str">
        <f ca="1">IFERROR(__xludf.DUMMYFUNCTION("IF(F163="""","""",IFERROR(GOOGLEFINANCE(UPPER(F163),""price""),""""))"),"")</f>
        <v/>
      </c>
      <c r="I163" s="21"/>
      <c r="J163" s="21" t="str">
        <f t="shared" si="0"/>
        <v/>
      </c>
      <c r="K163" s="22"/>
      <c r="L163" s="21"/>
      <c r="M163" s="21"/>
      <c r="N163" s="23"/>
      <c r="O163" s="23" t="str">
        <f t="shared" si="1"/>
        <v/>
      </c>
      <c r="P163" s="24" t="str">
        <f t="shared" si="2"/>
        <v/>
      </c>
      <c r="Q163" s="22" t="str">
        <f t="shared" si="3"/>
        <v/>
      </c>
      <c r="R163" s="21" t="str">
        <f t="shared" si="4"/>
        <v/>
      </c>
      <c r="S163" s="25" t="str">
        <f t="shared" si="5"/>
        <v/>
      </c>
      <c r="T163" s="25" t="str">
        <f t="shared" si="6"/>
        <v/>
      </c>
      <c r="U163" s="25" t="str">
        <f t="shared" si="7"/>
        <v/>
      </c>
      <c r="V163" s="92"/>
      <c r="W163" s="79"/>
      <c r="X163" s="79"/>
      <c r="Y163" s="80"/>
      <c r="Z163" s="26"/>
      <c r="AA163" s="26"/>
      <c r="AB163" s="26"/>
    </row>
    <row r="164" spans="1:28" ht="18" customHeight="1" x14ac:dyDescent="0.25">
      <c r="A164" s="27"/>
      <c r="B164" s="27"/>
      <c r="C164" s="28"/>
      <c r="D164" s="28"/>
      <c r="E164" s="28"/>
      <c r="F164" s="27"/>
      <c r="G164" s="147"/>
      <c r="H164" s="29" t="str">
        <f ca="1">IFERROR(__xludf.DUMMYFUNCTION("IF(F164="""","""",IFERROR(GOOGLEFINANCE(UPPER(F164),""price""),""""))"),"")</f>
        <v/>
      </c>
      <c r="I164" s="29"/>
      <c r="J164" s="29" t="str">
        <f t="shared" si="0"/>
        <v/>
      </c>
      <c r="K164" s="30"/>
      <c r="L164" s="29"/>
      <c r="M164" s="29"/>
      <c r="N164" s="31"/>
      <c r="O164" s="31" t="str">
        <f t="shared" si="1"/>
        <v/>
      </c>
      <c r="P164" s="32" t="str">
        <f t="shared" si="2"/>
        <v/>
      </c>
      <c r="Q164" s="30" t="str">
        <f t="shared" si="3"/>
        <v/>
      </c>
      <c r="R164" s="29" t="str">
        <f t="shared" si="4"/>
        <v/>
      </c>
      <c r="S164" s="33" t="str">
        <f t="shared" si="5"/>
        <v/>
      </c>
      <c r="T164" s="33" t="str">
        <f t="shared" si="6"/>
        <v/>
      </c>
      <c r="U164" s="33" t="str">
        <f t="shared" si="7"/>
        <v/>
      </c>
      <c r="V164" s="93"/>
      <c r="W164" s="79"/>
      <c r="X164" s="79"/>
      <c r="Y164" s="80"/>
      <c r="Z164" s="34"/>
      <c r="AA164" s="34"/>
      <c r="AB164" s="34"/>
    </row>
    <row r="165" spans="1:28" ht="18" customHeight="1" x14ac:dyDescent="0.25">
      <c r="A165" s="19"/>
      <c r="B165" s="19"/>
      <c r="C165" s="20"/>
      <c r="D165" s="20"/>
      <c r="E165" s="20"/>
      <c r="F165" s="19"/>
      <c r="G165" s="146"/>
      <c r="H165" s="21" t="str">
        <f ca="1">IFERROR(__xludf.DUMMYFUNCTION("IF(F165="""","""",IFERROR(GOOGLEFINANCE(UPPER(F165),""price""),""""))"),"")</f>
        <v/>
      </c>
      <c r="I165" s="21"/>
      <c r="J165" s="21" t="str">
        <f t="shared" si="0"/>
        <v/>
      </c>
      <c r="K165" s="22"/>
      <c r="L165" s="21"/>
      <c r="M165" s="21"/>
      <c r="N165" s="23"/>
      <c r="O165" s="23" t="str">
        <f t="shared" si="1"/>
        <v/>
      </c>
      <c r="P165" s="24" t="str">
        <f t="shared" si="2"/>
        <v/>
      </c>
      <c r="Q165" s="22" t="str">
        <f t="shared" si="3"/>
        <v/>
      </c>
      <c r="R165" s="21" t="str">
        <f t="shared" si="4"/>
        <v/>
      </c>
      <c r="S165" s="25" t="str">
        <f t="shared" si="5"/>
        <v/>
      </c>
      <c r="T165" s="25" t="str">
        <f t="shared" si="6"/>
        <v/>
      </c>
      <c r="U165" s="25" t="str">
        <f t="shared" si="7"/>
        <v/>
      </c>
      <c r="V165" s="92"/>
      <c r="W165" s="79"/>
      <c r="X165" s="79"/>
      <c r="Y165" s="80"/>
      <c r="Z165" s="26"/>
      <c r="AA165" s="26"/>
      <c r="AB165" s="26"/>
    </row>
    <row r="166" spans="1:28" ht="18" customHeight="1" x14ac:dyDescent="0.25">
      <c r="A166" s="27"/>
      <c r="B166" s="27"/>
      <c r="C166" s="28"/>
      <c r="D166" s="28"/>
      <c r="E166" s="28"/>
      <c r="F166" s="27"/>
      <c r="G166" s="147"/>
      <c r="H166" s="29" t="str">
        <f ca="1">IFERROR(__xludf.DUMMYFUNCTION("IF(F166="""","""",IFERROR(GOOGLEFINANCE(UPPER(F166),""price""),""""))"),"")</f>
        <v/>
      </c>
      <c r="I166" s="29"/>
      <c r="J166" s="29" t="str">
        <f t="shared" si="0"/>
        <v/>
      </c>
      <c r="K166" s="30"/>
      <c r="L166" s="29"/>
      <c r="M166" s="29"/>
      <c r="N166" s="31"/>
      <c r="O166" s="31" t="str">
        <f t="shared" si="1"/>
        <v/>
      </c>
      <c r="P166" s="32" t="str">
        <f t="shared" si="2"/>
        <v/>
      </c>
      <c r="Q166" s="30" t="str">
        <f t="shared" si="3"/>
        <v/>
      </c>
      <c r="R166" s="29" t="str">
        <f t="shared" si="4"/>
        <v/>
      </c>
      <c r="S166" s="33" t="str">
        <f t="shared" si="5"/>
        <v/>
      </c>
      <c r="T166" s="33" t="str">
        <f t="shared" si="6"/>
        <v/>
      </c>
      <c r="U166" s="33" t="str">
        <f t="shared" si="7"/>
        <v/>
      </c>
      <c r="V166" s="93"/>
      <c r="W166" s="79"/>
      <c r="X166" s="79"/>
      <c r="Y166" s="80"/>
      <c r="Z166" s="34"/>
      <c r="AA166" s="34"/>
      <c r="AB166" s="34"/>
    </row>
    <row r="167" spans="1:28" ht="18" customHeight="1" x14ac:dyDescent="0.25">
      <c r="A167" s="19"/>
      <c r="B167" s="19"/>
      <c r="C167" s="20"/>
      <c r="D167" s="20"/>
      <c r="E167" s="20"/>
      <c r="F167" s="19"/>
      <c r="G167" s="146"/>
      <c r="H167" s="21" t="str">
        <f ca="1">IFERROR(__xludf.DUMMYFUNCTION("IF(F167="""","""",IFERROR(GOOGLEFINANCE(UPPER(F167),""price""),""""))"),"")</f>
        <v/>
      </c>
      <c r="I167" s="21"/>
      <c r="J167" s="21" t="str">
        <f t="shared" si="0"/>
        <v/>
      </c>
      <c r="K167" s="22"/>
      <c r="L167" s="21"/>
      <c r="M167" s="21"/>
      <c r="N167" s="23"/>
      <c r="O167" s="23" t="str">
        <f t="shared" si="1"/>
        <v/>
      </c>
      <c r="P167" s="24" t="str">
        <f t="shared" si="2"/>
        <v/>
      </c>
      <c r="Q167" s="22" t="str">
        <f t="shared" si="3"/>
        <v/>
      </c>
      <c r="R167" s="21" t="str">
        <f t="shared" si="4"/>
        <v/>
      </c>
      <c r="S167" s="25" t="str">
        <f t="shared" si="5"/>
        <v/>
      </c>
      <c r="T167" s="25" t="str">
        <f t="shared" si="6"/>
        <v/>
      </c>
      <c r="U167" s="25" t="str">
        <f t="shared" si="7"/>
        <v/>
      </c>
      <c r="V167" s="92"/>
      <c r="W167" s="79"/>
      <c r="X167" s="79"/>
      <c r="Y167" s="80"/>
      <c r="Z167" s="26"/>
      <c r="AA167" s="26"/>
      <c r="AB167" s="26"/>
    </row>
    <row r="168" spans="1:28" ht="18" customHeight="1" x14ac:dyDescent="0.25">
      <c r="A168" s="27"/>
      <c r="B168" s="27"/>
      <c r="C168" s="28"/>
      <c r="D168" s="28"/>
      <c r="E168" s="28"/>
      <c r="F168" s="27"/>
      <c r="G168" s="147"/>
      <c r="H168" s="29" t="str">
        <f ca="1">IFERROR(__xludf.DUMMYFUNCTION("IF(F168="""","""",IFERROR(GOOGLEFINANCE(UPPER(F168),""price""),""""))"),"")</f>
        <v/>
      </c>
      <c r="I168" s="29"/>
      <c r="J168" s="29" t="str">
        <f t="shared" si="0"/>
        <v/>
      </c>
      <c r="K168" s="30"/>
      <c r="L168" s="29"/>
      <c r="M168" s="29"/>
      <c r="N168" s="31"/>
      <c r="O168" s="31" t="str">
        <f t="shared" si="1"/>
        <v/>
      </c>
      <c r="P168" s="32" t="str">
        <f t="shared" si="2"/>
        <v/>
      </c>
      <c r="Q168" s="30" t="str">
        <f t="shared" si="3"/>
        <v/>
      </c>
      <c r="R168" s="29" t="str">
        <f t="shared" si="4"/>
        <v/>
      </c>
      <c r="S168" s="33" t="str">
        <f t="shared" si="5"/>
        <v/>
      </c>
      <c r="T168" s="33" t="str">
        <f t="shared" si="6"/>
        <v/>
      </c>
      <c r="U168" s="33" t="str">
        <f t="shared" si="7"/>
        <v/>
      </c>
      <c r="V168" s="93"/>
      <c r="W168" s="79"/>
      <c r="X168" s="79"/>
      <c r="Y168" s="80"/>
      <c r="Z168" s="34"/>
      <c r="AA168" s="34"/>
      <c r="AB168" s="34"/>
    </row>
    <row r="169" spans="1:28" ht="18" customHeight="1" x14ac:dyDescent="0.25">
      <c r="A169" s="19"/>
      <c r="B169" s="19"/>
      <c r="C169" s="20"/>
      <c r="D169" s="20"/>
      <c r="E169" s="20"/>
      <c r="F169" s="19"/>
      <c r="G169" s="146"/>
      <c r="H169" s="21" t="str">
        <f ca="1">IFERROR(__xludf.DUMMYFUNCTION("IF(F169="""","""",IFERROR(GOOGLEFINANCE(UPPER(F169),""price""),""""))"),"")</f>
        <v/>
      </c>
      <c r="I169" s="21"/>
      <c r="J169" s="21" t="str">
        <f t="shared" si="0"/>
        <v/>
      </c>
      <c r="K169" s="22"/>
      <c r="L169" s="21"/>
      <c r="M169" s="21"/>
      <c r="N169" s="23"/>
      <c r="O169" s="23" t="str">
        <f t="shared" si="1"/>
        <v/>
      </c>
      <c r="P169" s="24" t="str">
        <f t="shared" si="2"/>
        <v/>
      </c>
      <c r="Q169" s="22" t="str">
        <f t="shared" si="3"/>
        <v/>
      </c>
      <c r="R169" s="21" t="str">
        <f t="shared" si="4"/>
        <v/>
      </c>
      <c r="S169" s="25" t="str">
        <f t="shared" si="5"/>
        <v/>
      </c>
      <c r="T169" s="25" t="str">
        <f t="shared" si="6"/>
        <v/>
      </c>
      <c r="U169" s="25" t="str">
        <f t="shared" si="7"/>
        <v/>
      </c>
      <c r="V169" s="92"/>
      <c r="W169" s="79"/>
      <c r="X169" s="79"/>
      <c r="Y169" s="80"/>
      <c r="Z169" s="26"/>
      <c r="AA169" s="26"/>
      <c r="AB169" s="26"/>
    </row>
    <row r="170" spans="1:28" ht="18" customHeight="1" x14ac:dyDescent="0.25">
      <c r="A170" s="27"/>
      <c r="B170" s="27"/>
      <c r="C170" s="28"/>
      <c r="D170" s="28"/>
      <c r="E170" s="28"/>
      <c r="F170" s="27"/>
      <c r="G170" s="147"/>
      <c r="H170" s="29" t="str">
        <f ca="1">IFERROR(__xludf.DUMMYFUNCTION("IF(F170="""","""",IFERROR(GOOGLEFINANCE(UPPER(F170),""price""),""""))"),"")</f>
        <v/>
      </c>
      <c r="I170" s="29"/>
      <c r="J170" s="29" t="str">
        <f t="shared" si="0"/>
        <v/>
      </c>
      <c r="K170" s="30"/>
      <c r="L170" s="29"/>
      <c r="M170" s="29"/>
      <c r="N170" s="31"/>
      <c r="O170" s="31" t="str">
        <f t="shared" si="1"/>
        <v/>
      </c>
      <c r="P170" s="32" t="str">
        <f t="shared" si="2"/>
        <v/>
      </c>
      <c r="Q170" s="30" t="str">
        <f t="shared" si="3"/>
        <v/>
      </c>
      <c r="R170" s="29" t="str">
        <f t="shared" si="4"/>
        <v/>
      </c>
      <c r="S170" s="33" t="str">
        <f t="shared" si="5"/>
        <v/>
      </c>
      <c r="T170" s="33" t="str">
        <f t="shared" si="6"/>
        <v/>
      </c>
      <c r="U170" s="33" t="str">
        <f t="shared" si="7"/>
        <v/>
      </c>
      <c r="V170" s="93"/>
      <c r="W170" s="79"/>
      <c r="X170" s="79"/>
      <c r="Y170" s="80"/>
      <c r="Z170" s="34"/>
      <c r="AA170" s="34"/>
      <c r="AB170" s="34"/>
    </row>
    <row r="171" spans="1:28" ht="18" customHeight="1" x14ac:dyDescent="0.25">
      <c r="A171" s="19"/>
      <c r="B171" s="19"/>
      <c r="C171" s="20"/>
      <c r="D171" s="20"/>
      <c r="E171" s="20"/>
      <c r="F171" s="19"/>
      <c r="G171" s="146"/>
      <c r="H171" s="21" t="str">
        <f ca="1">IFERROR(__xludf.DUMMYFUNCTION("IF(F171="""","""",IFERROR(GOOGLEFINANCE(UPPER(F171),""price""),""""))"),"")</f>
        <v/>
      </c>
      <c r="I171" s="21"/>
      <c r="J171" s="21" t="str">
        <f t="shared" si="0"/>
        <v/>
      </c>
      <c r="K171" s="22"/>
      <c r="L171" s="21"/>
      <c r="M171" s="21"/>
      <c r="N171" s="23"/>
      <c r="O171" s="23" t="str">
        <f t="shared" si="1"/>
        <v/>
      </c>
      <c r="P171" s="24" t="str">
        <f t="shared" si="2"/>
        <v/>
      </c>
      <c r="Q171" s="22" t="str">
        <f t="shared" si="3"/>
        <v/>
      </c>
      <c r="R171" s="21" t="str">
        <f t="shared" si="4"/>
        <v/>
      </c>
      <c r="S171" s="25" t="str">
        <f t="shared" si="5"/>
        <v/>
      </c>
      <c r="T171" s="25" t="str">
        <f t="shared" si="6"/>
        <v/>
      </c>
      <c r="U171" s="25" t="str">
        <f t="shared" si="7"/>
        <v/>
      </c>
      <c r="V171" s="92"/>
      <c r="W171" s="79"/>
      <c r="X171" s="79"/>
      <c r="Y171" s="80"/>
      <c r="Z171" s="26"/>
      <c r="AA171" s="26"/>
      <c r="AB171" s="26"/>
    </row>
    <row r="172" spans="1:28" ht="18" customHeight="1" x14ac:dyDescent="0.25">
      <c r="A172" s="27"/>
      <c r="B172" s="27"/>
      <c r="C172" s="28"/>
      <c r="D172" s="28"/>
      <c r="E172" s="28"/>
      <c r="F172" s="27"/>
      <c r="G172" s="147"/>
      <c r="H172" s="29" t="str">
        <f ca="1">IFERROR(__xludf.DUMMYFUNCTION("IF(F172="""","""",IFERROR(GOOGLEFINANCE(UPPER(F172),""price""),""""))"),"")</f>
        <v/>
      </c>
      <c r="I172" s="29"/>
      <c r="J172" s="29" t="str">
        <f t="shared" si="0"/>
        <v/>
      </c>
      <c r="K172" s="30"/>
      <c r="L172" s="29"/>
      <c r="M172" s="29"/>
      <c r="N172" s="31"/>
      <c r="O172" s="31" t="str">
        <f t="shared" si="1"/>
        <v/>
      </c>
      <c r="P172" s="32" t="str">
        <f t="shared" si="2"/>
        <v/>
      </c>
      <c r="Q172" s="30" t="str">
        <f t="shared" si="3"/>
        <v/>
      </c>
      <c r="R172" s="29" t="str">
        <f t="shared" si="4"/>
        <v/>
      </c>
      <c r="S172" s="33" t="str">
        <f t="shared" si="5"/>
        <v/>
      </c>
      <c r="T172" s="33" t="str">
        <f t="shared" si="6"/>
        <v/>
      </c>
      <c r="U172" s="33" t="str">
        <f t="shared" si="7"/>
        <v/>
      </c>
      <c r="V172" s="93"/>
      <c r="W172" s="79"/>
      <c r="X172" s="79"/>
      <c r="Y172" s="80"/>
      <c r="Z172" s="34"/>
      <c r="AA172" s="34"/>
      <c r="AB172" s="34"/>
    </row>
    <row r="173" spans="1:28" ht="18" customHeight="1" x14ac:dyDescent="0.25">
      <c r="A173" s="19"/>
      <c r="B173" s="19"/>
      <c r="C173" s="20"/>
      <c r="D173" s="20"/>
      <c r="E173" s="20"/>
      <c r="F173" s="19"/>
      <c r="G173" s="146"/>
      <c r="H173" s="21" t="str">
        <f ca="1">IFERROR(__xludf.DUMMYFUNCTION("IF(F173="""","""",IFERROR(GOOGLEFINANCE(UPPER(F173),""price""),""""))"),"")</f>
        <v/>
      </c>
      <c r="I173" s="21"/>
      <c r="J173" s="21" t="str">
        <f t="shared" si="0"/>
        <v/>
      </c>
      <c r="K173" s="22"/>
      <c r="L173" s="21"/>
      <c r="M173" s="21"/>
      <c r="N173" s="23"/>
      <c r="O173" s="23" t="str">
        <f t="shared" si="1"/>
        <v/>
      </c>
      <c r="P173" s="24" t="str">
        <f t="shared" si="2"/>
        <v/>
      </c>
      <c r="Q173" s="22" t="str">
        <f t="shared" si="3"/>
        <v/>
      </c>
      <c r="R173" s="21" t="str">
        <f t="shared" si="4"/>
        <v/>
      </c>
      <c r="S173" s="25" t="str">
        <f t="shared" si="5"/>
        <v/>
      </c>
      <c r="T173" s="25" t="str">
        <f t="shared" si="6"/>
        <v/>
      </c>
      <c r="U173" s="25" t="str">
        <f t="shared" si="7"/>
        <v/>
      </c>
      <c r="V173" s="92"/>
      <c r="W173" s="79"/>
      <c r="X173" s="79"/>
      <c r="Y173" s="80"/>
      <c r="Z173" s="26"/>
      <c r="AA173" s="26"/>
      <c r="AB173" s="26"/>
    </row>
    <row r="174" spans="1:28" ht="18" customHeight="1" x14ac:dyDescent="0.25">
      <c r="A174" s="27"/>
      <c r="B174" s="27"/>
      <c r="C174" s="28"/>
      <c r="D174" s="28"/>
      <c r="E174" s="28"/>
      <c r="F174" s="27"/>
      <c r="G174" s="147"/>
      <c r="H174" s="29" t="str">
        <f ca="1">IFERROR(__xludf.DUMMYFUNCTION("IF(F174="""","""",IFERROR(GOOGLEFINANCE(UPPER(F174),""price""),""""))"),"")</f>
        <v/>
      </c>
      <c r="I174" s="29"/>
      <c r="J174" s="29" t="str">
        <f t="shared" si="0"/>
        <v/>
      </c>
      <c r="K174" s="30"/>
      <c r="L174" s="29"/>
      <c r="M174" s="29"/>
      <c r="N174" s="31"/>
      <c r="O174" s="31" t="str">
        <f t="shared" si="1"/>
        <v/>
      </c>
      <c r="P174" s="32" t="str">
        <f t="shared" si="2"/>
        <v/>
      </c>
      <c r="Q174" s="30" t="str">
        <f t="shared" si="3"/>
        <v/>
      </c>
      <c r="R174" s="29" t="str">
        <f t="shared" si="4"/>
        <v/>
      </c>
      <c r="S174" s="33" t="str">
        <f t="shared" si="5"/>
        <v/>
      </c>
      <c r="T174" s="33" t="str">
        <f t="shared" si="6"/>
        <v/>
      </c>
      <c r="U174" s="33" t="str">
        <f t="shared" si="7"/>
        <v/>
      </c>
      <c r="V174" s="93"/>
      <c r="W174" s="79"/>
      <c r="X174" s="79"/>
      <c r="Y174" s="80"/>
      <c r="Z174" s="34"/>
      <c r="AA174" s="34"/>
      <c r="AB174" s="34"/>
    </row>
    <row r="175" spans="1:28" ht="18" customHeight="1" x14ac:dyDescent="0.25">
      <c r="A175" s="19"/>
      <c r="B175" s="19"/>
      <c r="C175" s="20"/>
      <c r="D175" s="20"/>
      <c r="E175" s="20"/>
      <c r="F175" s="19"/>
      <c r="G175" s="146"/>
      <c r="H175" s="21" t="str">
        <f ca="1">IFERROR(__xludf.DUMMYFUNCTION("IF(F175="""","""",IFERROR(GOOGLEFINANCE(UPPER(F175),""price""),""""))"),"")</f>
        <v/>
      </c>
      <c r="I175" s="21"/>
      <c r="J175" s="21" t="str">
        <f t="shared" si="0"/>
        <v/>
      </c>
      <c r="K175" s="22"/>
      <c r="L175" s="21"/>
      <c r="M175" s="21"/>
      <c r="N175" s="23"/>
      <c r="O175" s="23" t="str">
        <f t="shared" si="1"/>
        <v/>
      </c>
      <c r="P175" s="24" t="str">
        <f t="shared" si="2"/>
        <v/>
      </c>
      <c r="Q175" s="22" t="str">
        <f t="shared" si="3"/>
        <v/>
      </c>
      <c r="R175" s="21" t="str">
        <f t="shared" si="4"/>
        <v/>
      </c>
      <c r="S175" s="25" t="str">
        <f t="shared" si="5"/>
        <v/>
      </c>
      <c r="T175" s="25" t="str">
        <f t="shared" si="6"/>
        <v/>
      </c>
      <c r="U175" s="25" t="str">
        <f t="shared" si="7"/>
        <v/>
      </c>
      <c r="V175" s="92"/>
      <c r="W175" s="79"/>
      <c r="X175" s="79"/>
      <c r="Y175" s="80"/>
      <c r="Z175" s="26"/>
      <c r="AA175" s="26"/>
      <c r="AB175" s="26"/>
    </row>
    <row r="176" spans="1:28" ht="18" customHeight="1" x14ac:dyDescent="0.25">
      <c r="A176" s="27"/>
      <c r="B176" s="27"/>
      <c r="C176" s="28"/>
      <c r="D176" s="28"/>
      <c r="E176" s="28"/>
      <c r="F176" s="27"/>
      <c r="G176" s="147"/>
      <c r="H176" s="29" t="str">
        <f ca="1">IFERROR(__xludf.DUMMYFUNCTION("IF(F176="""","""",IFERROR(GOOGLEFINANCE(UPPER(F176),""price""),""""))"),"")</f>
        <v/>
      </c>
      <c r="I176" s="29"/>
      <c r="J176" s="29" t="str">
        <f t="shared" si="0"/>
        <v/>
      </c>
      <c r="K176" s="30"/>
      <c r="L176" s="29"/>
      <c r="M176" s="29"/>
      <c r="N176" s="31"/>
      <c r="O176" s="31" t="str">
        <f t="shared" si="1"/>
        <v/>
      </c>
      <c r="P176" s="32" t="str">
        <f t="shared" si="2"/>
        <v/>
      </c>
      <c r="Q176" s="30" t="str">
        <f t="shared" si="3"/>
        <v/>
      </c>
      <c r="R176" s="29" t="str">
        <f t="shared" si="4"/>
        <v/>
      </c>
      <c r="S176" s="33" t="str">
        <f t="shared" si="5"/>
        <v/>
      </c>
      <c r="T176" s="33" t="str">
        <f t="shared" si="6"/>
        <v/>
      </c>
      <c r="U176" s="33" t="str">
        <f t="shared" si="7"/>
        <v/>
      </c>
      <c r="V176" s="93"/>
      <c r="W176" s="79"/>
      <c r="X176" s="79"/>
      <c r="Y176" s="80"/>
      <c r="Z176" s="34"/>
      <c r="AA176" s="34"/>
      <c r="AB176" s="34"/>
    </row>
    <row r="177" spans="1:28" ht="18" customHeight="1" x14ac:dyDescent="0.25">
      <c r="A177" s="19"/>
      <c r="B177" s="19"/>
      <c r="C177" s="20"/>
      <c r="D177" s="20"/>
      <c r="E177" s="20"/>
      <c r="F177" s="19"/>
      <c r="G177" s="146"/>
      <c r="H177" s="21" t="str">
        <f ca="1">IFERROR(__xludf.DUMMYFUNCTION("IF(F177="""","""",IFERROR(GOOGLEFINANCE(UPPER(F177),""price""),""""))"),"")</f>
        <v/>
      </c>
      <c r="I177" s="21"/>
      <c r="J177" s="21" t="str">
        <f t="shared" si="0"/>
        <v/>
      </c>
      <c r="K177" s="22"/>
      <c r="L177" s="21"/>
      <c r="M177" s="21"/>
      <c r="N177" s="23"/>
      <c r="O177" s="23" t="str">
        <f t="shared" si="1"/>
        <v/>
      </c>
      <c r="P177" s="24" t="str">
        <f t="shared" si="2"/>
        <v/>
      </c>
      <c r="Q177" s="22" t="str">
        <f t="shared" si="3"/>
        <v/>
      </c>
      <c r="R177" s="21" t="str">
        <f t="shared" si="4"/>
        <v/>
      </c>
      <c r="S177" s="25" t="str">
        <f t="shared" si="5"/>
        <v/>
      </c>
      <c r="T177" s="25" t="str">
        <f t="shared" si="6"/>
        <v/>
      </c>
      <c r="U177" s="25" t="str">
        <f t="shared" si="7"/>
        <v/>
      </c>
      <c r="V177" s="92"/>
      <c r="W177" s="79"/>
      <c r="X177" s="79"/>
      <c r="Y177" s="80"/>
      <c r="Z177" s="26"/>
      <c r="AA177" s="26"/>
      <c r="AB177" s="26"/>
    </row>
    <row r="178" spans="1:28" ht="18" customHeight="1" x14ac:dyDescent="0.25">
      <c r="A178" s="27"/>
      <c r="B178" s="27"/>
      <c r="C178" s="28"/>
      <c r="D178" s="28"/>
      <c r="E178" s="28"/>
      <c r="F178" s="27"/>
      <c r="G178" s="147"/>
      <c r="H178" s="29" t="str">
        <f ca="1">IFERROR(__xludf.DUMMYFUNCTION("IF(F178="""","""",IFERROR(GOOGLEFINANCE(UPPER(F178),""price""),""""))"),"")</f>
        <v/>
      </c>
      <c r="I178" s="29"/>
      <c r="J178" s="29" t="str">
        <f t="shared" si="0"/>
        <v/>
      </c>
      <c r="K178" s="30"/>
      <c r="L178" s="29"/>
      <c r="M178" s="29"/>
      <c r="N178" s="31"/>
      <c r="O178" s="31" t="str">
        <f t="shared" si="1"/>
        <v/>
      </c>
      <c r="P178" s="32" t="str">
        <f t="shared" si="2"/>
        <v/>
      </c>
      <c r="Q178" s="30" t="str">
        <f t="shared" si="3"/>
        <v/>
      </c>
      <c r="R178" s="29" t="str">
        <f t="shared" si="4"/>
        <v/>
      </c>
      <c r="S178" s="33" t="str">
        <f t="shared" si="5"/>
        <v/>
      </c>
      <c r="T178" s="33" t="str">
        <f t="shared" si="6"/>
        <v/>
      </c>
      <c r="U178" s="33" t="str">
        <f t="shared" si="7"/>
        <v/>
      </c>
      <c r="V178" s="93"/>
      <c r="W178" s="79"/>
      <c r="X178" s="79"/>
      <c r="Y178" s="80"/>
      <c r="Z178" s="34"/>
      <c r="AA178" s="34"/>
      <c r="AB178" s="34"/>
    </row>
    <row r="179" spans="1:28" ht="18" customHeight="1" x14ac:dyDescent="0.25">
      <c r="A179" s="19"/>
      <c r="B179" s="19"/>
      <c r="C179" s="20"/>
      <c r="D179" s="20"/>
      <c r="E179" s="20"/>
      <c r="F179" s="19"/>
      <c r="G179" s="146"/>
      <c r="H179" s="21" t="str">
        <f ca="1">IFERROR(__xludf.DUMMYFUNCTION("IF(F179="""","""",IFERROR(GOOGLEFINANCE(UPPER(F179),""price""),""""))"),"")</f>
        <v/>
      </c>
      <c r="I179" s="21"/>
      <c r="J179" s="21" t="str">
        <f t="shared" si="0"/>
        <v/>
      </c>
      <c r="K179" s="22"/>
      <c r="L179" s="21"/>
      <c r="M179" s="21"/>
      <c r="N179" s="23"/>
      <c r="O179" s="23" t="str">
        <f t="shared" si="1"/>
        <v/>
      </c>
      <c r="P179" s="24" t="str">
        <f t="shared" si="2"/>
        <v/>
      </c>
      <c r="Q179" s="22" t="str">
        <f t="shared" si="3"/>
        <v/>
      </c>
      <c r="R179" s="21" t="str">
        <f t="shared" si="4"/>
        <v/>
      </c>
      <c r="S179" s="25" t="str">
        <f t="shared" si="5"/>
        <v/>
      </c>
      <c r="T179" s="25" t="str">
        <f t="shared" si="6"/>
        <v/>
      </c>
      <c r="U179" s="25" t="str">
        <f t="shared" si="7"/>
        <v/>
      </c>
      <c r="V179" s="92"/>
      <c r="W179" s="79"/>
      <c r="X179" s="79"/>
      <c r="Y179" s="80"/>
      <c r="Z179" s="26"/>
      <c r="AA179" s="26"/>
      <c r="AB179" s="26"/>
    </row>
    <row r="180" spans="1:28" ht="18" customHeight="1" x14ac:dyDescent="0.25">
      <c r="A180" s="27"/>
      <c r="B180" s="27"/>
      <c r="C180" s="28"/>
      <c r="D180" s="28"/>
      <c r="E180" s="28"/>
      <c r="F180" s="27"/>
      <c r="G180" s="147"/>
      <c r="H180" s="29" t="str">
        <f ca="1">IFERROR(__xludf.DUMMYFUNCTION("IF(F180="""","""",IFERROR(GOOGLEFINANCE(UPPER(F180),""price""),""""))"),"")</f>
        <v/>
      </c>
      <c r="I180" s="29"/>
      <c r="J180" s="29" t="str">
        <f t="shared" si="0"/>
        <v/>
      </c>
      <c r="K180" s="30"/>
      <c r="L180" s="29"/>
      <c r="M180" s="29"/>
      <c r="N180" s="31"/>
      <c r="O180" s="31" t="str">
        <f t="shared" si="1"/>
        <v/>
      </c>
      <c r="P180" s="32" t="str">
        <f t="shared" si="2"/>
        <v/>
      </c>
      <c r="Q180" s="30" t="str">
        <f t="shared" si="3"/>
        <v/>
      </c>
      <c r="R180" s="29" t="str">
        <f t="shared" si="4"/>
        <v/>
      </c>
      <c r="S180" s="33" t="str">
        <f t="shared" si="5"/>
        <v/>
      </c>
      <c r="T180" s="33" t="str">
        <f t="shared" si="6"/>
        <v/>
      </c>
      <c r="U180" s="33" t="str">
        <f t="shared" si="7"/>
        <v/>
      </c>
      <c r="V180" s="93"/>
      <c r="W180" s="79"/>
      <c r="X180" s="79"/>
      <c r="Y180" s="80"/>
      <c r="Z180" s="34"/>
      <c r="AA180" s="34"/>
      <c r="AB180" s="34"/>
    </row>
    <row r="181" spans="1:28" ht="18" customHeight="1" x14ac:dyDescent="0.25">
      <c r="A181" s="19"/>
      <c r="B181" s="19"/>
      <c r="C181" s="20"/>
      <c r="D181" s="20"/>
      <c r="E181" s="20"/>
      <c r="F181" s="19"/>
      <c r="G181" s="146"/>
      <c r="H181" s="21" t="str">
        <f ca="1">IFERROR(__xludf.DUMMYFUNCTION("IF(F181="""","""",IFERROR(GOOGLEFINANCE(UPPER(F181),""price""),""""))"),"")</f>
        <v/>
      </c>
      <c r="I181" s="21"/>
      <c r="J181" s="21" t="str">
        <f t="shared" si="0"/>
        <v/>
      </c>
      <c r="K181" s="22"/>
      <c r="L181" s="21"/>
      <c r="M181" s="21"/>
      <c r="N181" s="23"/>
      <c r="O181" s="23" t="str">
        <f t="shared" si="1"/>
        <v/>
      </c>
      <c r="P181" s="24" t="str">
        <f t="shared" si="2"/>
        <v/>
      </c>
      <c r="Q181" s="22" t="str">
        <f t="shared" si="3"/>
        <v/>
      </c>
      <c r="R181" s="21" t="str">
        <f t="shared" si="4"/>
        <v/>
      </c>
      <c r="S181" s="25" t="str">
        <f t="shared" si="5"/>
        <v/>
      </c>
      <c r="T181" s="25" t="str">
        <f t="shared" si="6"/>
        <v/>
      </c>
      <c r="U181" s="25" t="str">
        <f t="shared" si="7"/>
        <v/>
      </c>
      <c r="V181" s="92"/>
      <c r="W181" s="79"/>
      <c r="X181" s="79"/>
      <c r="Y181" s="80"/>
      <c r="Z181" s="26"/>
      <c r="AA181" s="26"/>
      <c r="AB181" s="26"/>
    </row>
    <row r="182" spans="1:28" ht="18" customHeight="1" x14ac:dyDescent="0.25">
      <c r="A182" s="27"/>
      <c r="B182" s="27"/>
      <c r="C182" s="28"/>
      <c r="D182" s="28"/>
      <c r="E182" s="28"/>
      <c r="F182" s="27"/>
      <c r="G182" s="147"/>
      <c r="H182" s="29" t="str">
        <f ca="1">IFERROR(__xludf.DUMMYFUNCTION("IF(F182="""","""",IFERROR(GOOGLEFINANCE(UPPER(F182),""price""),""""))"),"")</f>
        <v/>
      </c>
      <c r="I182" s="29"/>
      <c r="J182" s="29" t="str">
        <f t="shared" si="0"/>
        <v/>
      </c>
      <c r="K182" s="30"/>
      <c r="L182" s="29"/>
      <c r="M182" s="29"/>
      <c r="N182" s="31"/>
      <c r="O182" s="31" t="str">
        <f t="shared" si="1"/>
        <v/>
      </c>
      <c r="P182" s="32" t="str">
        <f t="shared" si="2"/>
        <v/>
      </c>
      <c r="Q182" s="30" t="str">
        <f t="shared" si="3"/>
        <v/>
      </c>
      <c r="R182" s="29" t="str">
        <f t="shared" si="4"/>
        <v/>
      </c>
      <c r="S182" s="33" t="str">
        <f t="shared" si="5"/>
        <v/>
      </c>
      <c r="T182" s="33" t="str">
        <f t="shared" si="6"/>
        <v/>
      </c>
      <c r="U182" s="33" t="str">
        <f t="shared" si="7"/>
        <v/>
      </c>
      <c r="V182" s="93"/>
      <c r="W182" s="79"/>
      <c r="X182" s="79"/>
      <c r="Y182" s="80"/>
      <c r="Z182" s="34"/>
      <c r="AA182" s="34"/>
      <c r="AB182" s="34"/>
    </row>
    <row r="183" spans="1:28" ht="18" customHeight="1" x14ac:dyDescent="0.25">
      <c r="A183" s="19"/>
      <c r="B183" s="19"/>
      <c r="C183" s="20"/>
      <c r="D183" s="20"/>
      <c r="E183" s="20"/>
      <c r="F183" s="19"/>
      <c r="G183" s="146"/>
      <c r="H183" s="21" t="str">
        <f ca="1">IFERROR(__xludf.DUMMYFUNCTION("IF(F183="""","""",IFERROR(GOOGLEFINANCE(UPPER(F183),""price""),""""))"),"")</f>
        <v/>
      </c>
      <c r="I183" s="21"/>
      <c r="J183" s="21" t="str">
        <f t="shared" si="0"/>
        <v/>
      </c>
      <c r="K183" s="22"/>
      <c r="L183" s="21"/>
      <c r="M183" s="21"/>
      <c r="N183" s="23"/>
      <c r="O183" s="23" t="str">
        <f t="shared" si="1"/>
        <v/>
      </c>
      <c r="P183" s="24" t="str">
        <f t="shared" si="2"/>
        <v/>
      </c>
      <c r="Q183" s="22" t="str">
        <f t="shared" si="3"/>
        <v/>
      </c>
      <c r="R183" s="21" t="str">
        <f t="shared" si="4"/>
        <v/>
      </c>
      <c r="S183" s="25" t="str">
        <f t="shared" si="5"/>
        <v/>
      </c>
      <c r="T183" s="25" t="str">
        <f t="shared" si="6"/>
        <v/>
      </c>
      <c r="U183" s="25" t="str">
        <f t="shared" si="7"/>
        <v/>
      </c>
      <c r="V183" s="92"/>
      <c r="W183" s="79"/>
      <c r="X183" s="79"/>
      <c r="Y183" s="80"/>
      <c r="Z183" s="26"/>
      <c r="AA183" s="26"/>
      <c r="AB183" s="26"/>
    </row>
    <row r="184" spans="1:28" ht="18" customHeight="1" x14ac:dyDescent="0.25">
      <c r="A184" s="27"/>
      <c r="B184" s="27"/>
      <c r="C184" s="28"/>
      <c r="D184" s="28"/>
      <c r="E184" s="28"/>
      <c r="F184" s="27"/>
      <c r="G184" s="147"/>
      <c r="H184" s="29" t="str">
        <f ca="1">IFERROR(__xludf.DUMMYFUNCTION("IF(F184="""","""",IFERROR(GOOGLEFINANCE(UPPER(F184),""price""),""""))"),"")</f>
        <v/>
      </c>
      <c r="I184" s="29"/>
      <c r="J184" s="29" t="str">
        <f t="shared" si="0"/>
        <v/>
      </c>
      <c r="K184" s="30"/>
      <c r="L184" s="29"/>
      <c r="M184" s="29"/>
      <c r="N184" s="31"/>
      <c r="O184" s="31" t="str">
        <f t="shared" si="1"/>
        <v/>
      </c>
      <c r="P184" s="32" t="str">
        <f t="shared" si="2"/>
        <v/>
      </c>
      <c r="Q184" s="30" t="str">
        <f t="shared" si="3"/>
        <v/>
      </c>
      <c r="R184" s="29" t="str">
        <f t="shared" si="4"/>
        <v/>
      </c>
      <c r="S184" s="33" t="str">
        <f t="shared" si="5"/>
        <v/>
      </c>
      <c r="T184" s="33" t="str">
        <f t="shared" si="6"/>
        <v/>
      </c>
      <c r="U184" s="33" t="str">
        <f t="shared" si="7"/>
        <v/>
      </c>
      <c r="V184" s="93"/>
      <c r="W184" s="79"/>
      <c r="X184" s="79"/>
      <c r="Y184" s="80"/>
      <c r="Z184" s="34"/>
      <c r="AA184" s="34"/>
      <c r="AB184" s="34"/>
    </row>
    <row r="185" spans="1:28" ht="18" customHeight="1" x14ac:dyDescent="0.25">
      <c r="A185" s="19"/>
      <c r="B185" s="19"/>
      <c r="C185" s="20"/>
      <c r="D185" s="20"/>
      <c r="E185" s="20"/>
      <c r="F185" s="19"/>
      <c r="G185" s="146"/>
      <c r="H185" s="21" t="str">
        <f ca="1">IFERROR(__xludf.DUMMYFUNCTION("IF(F185="""","""",IFERROR(GOOGLEFINANCE(UPPER(F185),""price""),""""))"),"")</f>
        <v/>
      </c>
      <c r="I185" s="21"/>
      <c r="J185" s="21" t="str">
        <f t="shared" si="0"/>
        <v/>
      </c>
      <c r="K185" s="22"/>
      <c r="L185" s="21"/>
      <c r="M185" s="21"/>
      <c r="N185" s="23"/>
      <c r="O185" s="23" t="str">
        <f t="shared" si="1"/>
        <v/>
      </c>
      <c r="P185" s="24" t="str">
        <f t="shared" si="2"/>
        <v/>
      </c>
      <c r="Q185" s="22" t="str">
        <f t="shared" si="3"/>
        <v/>
      </c>
      <c r="R185" s="21" t="str">
        <f t="shared" si="4"/>
        <v/>
      </c>
      <c r="S185" s="25" t="str">
        <f t="shared" si="5"/>
        <v/>
      </c>
      <c r="T185" s="25" t="str">
        <f t="shared" si="6"/>
        <v/>
      </c>
      <c r="U185" s="25" t="str">
        <f t="shared" si="7"/>
        <v/>
      </c>
      <c r="V185" s="92"/>
      <c r="W185" s="79"/>
      <c r="X185" s="79"/>
      <c r="Y185" s="80"/>
      <c r="Z185" s="26"/>
      <c r="AA185" s="26"/>
      <c r="AB185" s="26"/>
    </row>
    <row r="186" spans="1:28" ht="18" customHeight="1" x14ac:dyDescent="0.25">
      <c r="A186" s="27"/>
      <c r="B186" s="27"/>
      <c r="C186" s="28"/>
      <c r="D186" s="28"/>
      <c r="E186" s="28"/>
      <c r="F186" s="27"/>
      <c r="G186" s="147"/>
      <c r="H186" s="29" t="str">
        <f ca="1">IFERROR(__xludf.DUMMYFUNCTION("IF(F186="""","""",IFERROR(GOOGLEFINANCE(UPPER(F186),""price""),""""))"),"")</f>
        <v/>
      </c>
      <c r="I186" s="29"/>
      <c r="J186" s="29" t="str">
        <f t="shared" si="0"/>
        <v/>
      </c>
      <c r="K186" s="30"/>
      <c r="L186" s="29"/>
      <c r="M186" s="29"/>
      <c r="N186" s="31"/>
      <c r="O186" s="31" t="str">
        <f t="shared" si="1"/>
        <v/>
      </c>
      <c r="P186" s="32" t="str">
        <f t="shared" si="2"/>
        <v/>
      </c>
      <c r="Q186" s="30" t="str">
        <f t="shared" si="3"/>
        <v/>
      </c>
      <c r="R186" s="29" t="str">
        <f t="shared" si="4"/>
        <v/>
      </c>
      <c r="S186" s="33" t="str">
        <f t="shared" si="5"/>
        <v/>
      </c>
      <c r="T186" s="33" t="str">
        <f t="shared" si="6"/>
        <v/>
      </c>
      <c r="U186" s="33" t="str">
        <f t="shared" si="7"/>
        <v/>
      </c>
      <c r="V186" s="93"/>
      <c r="W186" s="79"/>
      <c r="X186" s="79"/>
      <c r="Y186" s="80"/>
      <c r="Z186" s="34"/>
      <c r="AA186" s="34"/>
      <c r="AB186" s="34"/>
    </row>
    <row r="187" spans="1:28" ht="18" customHeight="1" x14ac:dyDescent="0.25">
      <c r="A187" s="19"/>
      <c r="B187" s="19"/>
      <c r="C187" s="20"/>
      <c r="D187" s="20"/>
      <c r="E187" s="20"/>
      <c r="F187" s="19"/>
      <c r="G187" s="146"/>
      <c r="H187" s="21" t="str">
        <f ca="1">IFERROR(__xludf.DUMMYFUNCTION("IF(F187="""","""",IFERROR(GOOGLEFINANCE(UPPER(F187),""price""),""""))"),"")</f>
        <v/>
      </c>
      <c r="I187" s="21"/>
      <c r="J187" s="21" t="str">
        <f t="shared" si="0"/>
        <v/>
      </c>
      <c r="K187" s="22"/>
      <c r="L187" s="21"/>
      <c r="M187" s="21"/>
      <c r="N187" s="23"/>
      <c r="O187" s="23" t="str">
        <f t="shared" si="1"/>
        <v/>
      </c>
      <c r="P187" s="24" t="str">
        <f t="shared" si="2"/>
        <v/>
      </c>
      <c r="Q187" s="22" t="str">
        <f t="shared" si="3"/>
        <v/>
      </c>
      <c r="R187" s="21" t="str">
        <f t="shared" si="4"/>
        <v/>
      </c>
      <c r="S187" s="25" t="str">
        <f t="shared" si="5"/>
        <v/>
      </c>
      <c r="T187" s="25" t="str">
        <f t="shared" si="6"/>
        <v/>
      </c>
      <c r="U187" s="25" t="str">
        <f t="shared" si="7"/>
        <v/>
      </c>
      <c r="V187" s="92"/>
      <c r="W187" s="79"/>
      <c r="X187" s="79"/>
      <c r="Y187" s="80"/>
      <c r="Z187" s="26"/>
      <c r="AA187" s="26"/>
      <c r="AB187" s="26"/>
    </row>
    <row r="188" spans="1:28" ht="18" customHeight="1" x14ac:dyDescent="0.25">
      <c r="A188" s="27"/>
      <c r="B188" s="27"/>
      <c r="C188" s="28"/>
      <c r="D188" s="28"/>
      <c r="E188" s="28"/>
      <c r="F188" s="27"/>
      <c r="G188" s="147"/>
      <c r="H188" s="29" t="str">
        <f ca="1">IFERROR(__xludf.DUMMYFUNCTION("IF(F188="""","""",IFERROR(GOOGLEFINANCE(UPPER(F188),""price""),""""))"),"")</f>
        <v/>
      </c>
      <c r="I188" s="29"/>
      <c r="J188" s="29" t="str">
        <f t="shared" si="0"/>
        <v/>
      </c>
      <c r="K188" s="30"/>
      <c r="L188" s="29"/>
      <c r="M188" s="29"/>
      <c r="N188" s="31"/>
      <c r="O188" s="31" t="str">
        <f t="shared" si="1"/>
        <v/>
      </c>
      <c r="P188" s="32" t="str">
        <f t="shared" si="2"/>
        <v/>
      </c>
      <c r="Q188" s="30" t="str">
        <f t="shared" si="3"/>
        <v/>
      </c>
      <c r="R188" s="29" t="str">
        <f t="shared" si="4"/>
        <v/>
      </c>
      <c r="S188" s="33" t="str">
        <f t="shared" si="5"/>
        <v/>
      </c>
      <c r="T188" s="33" t="str">
        <f t="shared" si="6"/>
        <v/>
      </c>
      <c r="U188" s="33" t="str">
        <f t="shared" si="7"/>
        <v/>
      </c>
      <c r="V188" s="93"/>
      <c r="W188" s="79"/>
      <c r="X188" s="79"/>
      <c r="Y188" s="80"/>
      <c r="Z188" s="34"/>
      <c r="AA188" s="34"/>
      <c r="AB188" s="34"/>
    </row>
    <row r="189" spans="1:28" ht="18" customHeight="1" x14ac:dyDescent="0.25">
      <c r="A189" s="19"/>
      <c r="B189" s="19"/>
      <c r="C189" s="20"/>
      <c r="D189" s="20"/>
      <c r="E189" s="20"/>
      <c r="F189" s="19"/>
      <c r="G189" s="146"/>
      <c r="H189" s="21" t="str">
        <f ca="1">IFERROR(__xludf.DUMMYFUNCTION("IF(F189="""","""",IFERROR(GOOGLEFINANCE(UPPER(F189),""price""),""""))"),"")</f>
        <v/>
      </c>
      <c r="I189" s="21"/>
      <c r="J189" s="21" t="str">
        <f t="shared" si="0"/>
        <v/>
      </c>
      <c r="K189" s="22"/>
      <c r="L189" s="21"/>
      <c r="M189" s="21"/>
      <c r="N189" s="23"/>
      <c r="O189" s="23" t="str">
        <f t="shared" si="1"/>
        <v/>
      </c>
      <c r="P189" s="24" t="str">
        <f t="shared" si="2"/>
        <v/>
      </c>
      <c r="Q189" s="22" t="str">
        <f t="shared" si="3"/>
        <v/>
      </c>
      <c r="R189" s="21" t="str">
        <f t="shared" si="4"/>
        <v/>
      </c>
      <c r="S189" s="25" t="str">
        <f t="shared" si="5"/>
        <v/>
      </c>
      <c r="T189" s="25" t="str">
        <f t="shared" si="6"/>
        <v/>
      </c>
      <c r="U189" s="25" t="str">
        <f t="shared" si="7"/>
        <v/>
      </c>
      <c r="V189" s="92"/>
      <c r="W189" s="79"/>
      <c r="X189" s="79"/>
      <c r="Y189" s="80"/>
      <c r="Z189" s="26"/>
      <c r="AA189" s="26"/>
      <c r="AB189" s="26"/>
    </row>
    <row r="190" spans="1:28" ht="18" customHeight="1" x14ac:dyDescent="0.25">
      <c r="A190" s="27"/>
      <c r="B190" s="27"/>
      <c r="C190" s="28"/>
      <c r="D190" s="28"/>
      <c r="E190" s="28"/>
      <c r="F190" s="27"/>
      <c r="G190" s="147"/>
      <c r="H190" s="29" t="str">
        <f ca="1">IFERROR(__xludf.DUMMYFUNCTION("IF(F190="""","""",IFERROR(GOOGLEFINANCE(UPPER(F190),""price""),""""))"),"")</f>
        <v/>
      </c>
      <c r="I190" s="29"/>
      <c r="J190" s="29" t="str">
        <f t="shared" si="0"/>
        <v/>
      </c>
      <c r="K190" s="30"/>
      <c r="L190" s="29"/>
      <c r="M190" s="29"/>
      <c r="N190" s="31"/>
      <c r="O190" s="31" t="str">
        <f t="shared" si="1"/>
        <v/>
      </c>
      <c r="P190" s="32" t="str">
        <f t="shared" si="2"/>
        <v/>
      </c>
      <c r="Q190" s="30" t="str">
        <f t="shared" si="3"/>
        <v/>
      </c>
      <c r="R190" s="29" t="str">
        <f t="shared" si="4"/>
        <v/>
      </c>
      <c r="S190" s="33" t="str">
        <f t="shared" si="5"/>
        <v/>
      </c>
      <c r="T190" s="33" t="str">
        <f t="shared" si="6"/>
        <v/>
      </c>
      <c r="U190" s="33" t="str">
        <f t="shared" si="7"/>
        <v/>
      </c>
      <c r="V190" s="93"/>
      <c r="W190" s="79"/>
      <c r="X190" s="79"/>
      <c r="Y190" s="80"/>
      <c r="Z190" s="34"/>
      <c r="AA190" s="34"/>
      <c r="AB190" s="34"/>
    </row>
    <row r="191" spans="1:28" ht="18" customHeight="1" x14ac:dyDescent="0.25">
      <c r="A191" s="19"/>
      <c r="B191" s="19"/>
      <c r="C191" s="20"/>
      <c r="D191" s="20"/>
      <c r="E191" s="20"/>
      <c r="F191" s="19"/>
      <c r="G191" s="146"/>
      <c r="H191" s="21" t="str">
        <f ca="1">IFERROR(__xludf.DUMMYFUNCTION("IF(F191="""","""",IFERROR(GOOGLEFINANCE(UPPER(F191),""price""),""""))"),"")</f>
        <v/>
      </c>
      <c r="I191" s="21"/>
      <c r="J191" s="21" t="str">
        <f t="shared" si="0"/>
        <v/>
      </c>
      <c r="K191" s="22"/>
      <c r="L191" s="21"/>
      <c r="M191" s="21"/>
      <c r="N191" s="23"/>
      <c r="O191" s="23" t="str">
        <f t="shared" si="1"/>
        <v/>
      </c>
      <c r="P191" s="24" t="str">
        <f t="shared" si="2"/>
        <v/>
      </c>
      <c r="Q191" s="22" t="str">
        <f t="shared" si="3"/>
        <v/>
      </c>
      <c r="R191" s="21" t="str">
        <f t="shared" si="4"/>
        <v/>
      </c>
      <c r="S191" s="25" t="str">
        <f t="shared" si="5"/>
        <v/>
      </c>
      <c r="T191" s="25" t="str">
        <f t="shared" si="6"/>
        <v/>
      </c>
      <c r="U191" s="25" t="str">
        <f t="shared" si="7"/>
        <v/>
      </c>
      <c r="V191" s="92"/>
      <c r="W191" s="79"/>
      <c r="X191" s="79"/>
      <c r="Y191" s="80"/>
      <c r="Z191" s="26"/>
      <c r="AA191" s="26"/>
      <c r="AB191" s="26"/>
    </row>
    <row r="192" spans="1:28" ht="18" customHeight="1" x14ac:dyDescent="0.25">
      <c r="A192" s="27"/>
      <c r="B192" s="27"/>
      <c r="C192" s="28"/>
      <c r="D192" s="28"/>
      <c r="E192" s="28"/>
      <c r="F192" s="27"/>
      <c r="G192" s="147"/>
      <c r="H192" s="29" t="str">
        <f ca="1">IFERROR(__xludf.DUMMYFUNCTION("IF(F192="""","""",IFERROR(GOOGLEFINANCE(UPPER(F192),""price""),""""))"),"")</f>
        <v/>
      </c>
      <c r="I192" s="29"/>
      <c r="J192" s="29" t="str">
        <f t="shared" si="0"/>
        <v/>
      </c>
      <c r="K192" s="30"/>
      <c r="L192" s="29"/>
      <c r="M192" s="29"/>
      <c r="N192" s="31"/>
      <c r="O192" s="31" t="str">
        <f t="shared" si="1"/>
        <v/>
      </c>
      <c r="P192" s="32" t="str">
        <f t="shared" si="2"/>
        <v/>
      </c>
      <c r="Q192" s="30" t="str">
        <f t="shared" si="3"/>
        <v/>
      </c>
      <c r="R192" s="29" t="str">
        <f t="shared" si="4"/>
        <v/>
      </c>
      <c r="S192" s="33" t="str">
        <f t="shared" si="5"/>
        <v/>
      </c>
      <c r="T192" s="33" t="str">
        <f t="shared" si="6"/>
        <v/>
      </c>
      <c r="U192" s="33" t="str">
        <f t="shared" si="7"/>
        <v/>
      </c>
      <c r="V192" s="93"/>
      <c r="W192" s="79"/>
      <c r="X192" s="79"/>
      <c r="Y192" s="80"/>
      <c r="Z192" s="34"/>
      <c r="AA192" s="34"/>
      <c r="AB192" s="34"/>
    </row>
    <row r="193" spans="1:28" ht="18" customHeight="1" x14ac:dyDescent="0.25">
      <c r="A193" s="19"/>
      <c r="B193" s="19"/>
      <c r="C193" s="20"/>
      <c r="D193" s="20"/>
      <c r="E193" s="20"/>
      <c r="F193" s="19"/>
      <c r="G193" s="146"/>
      <c r="H193" s="21" t="str">
        <f ca="1">IFERROR(__xludf.DUMMYFUNCTION("IF(F193="""","""",IFERROR(GOOGLEFINANCE(UPPER(F193),""price""),""""))"),"")</f>
        <v/>
      </c>
      <c r="I193" s="21"/>
      <c r="J193" s="21" t="str">
        <f t="shared" si="0"/>
        <v/>
      </c>
      <c r="K193" s="22"/>
      <c r="L193" s="21"/>
      <c r="M193" s="21"/>
      <c r="N193" s="23"/>
      <c r="O193" s="23" t="str">
        <f t="shared" si="1"/>
        <v/>
      </c>
      <c r="P193" s="24" t="str">
        <f t="shared" si="2"/>
        <v/>
      </c>
      <c r="Q193" s="22" t="str">
        <f t="shared" si="3"/>
        <v/>
      </c>
      <c r="R193" s="21" t="str">
        <f t="shared" si="4"/>
        <v/>
      </c>
      <c r="S193" s="25" t="str">
        <f t="shared" si="5"/>
        <v/>
      </c>
      <c r="T193" s="25" t="str">
        <f t="shared" si="6"/>
        <v/>
      </c>
      <c r="U193" s="25" t="str">
        <f t="shared" si="7"/>
        <v/>
      </c>
      <c r="V193" s="92"/>
      <c r="W193" s="79"/>
      <c r="X193" s="79"/>
      <c r="Y193" s="80"/>
      <c r="Z193" s="26"/>
      <c r="AA193" s="26"/>
      <c r="AB193" s="26"/>
    </row>
    <row r="194" spans="1:28" ht="18" customHeight="1" x14ac:dyDescent="0.25">
      <c r="A194" s="27"/>
      <c r="B194" s="27"/>
      <c r="C194" s="28"/>
      <c r="D194" s="28"/>
      <c r="E194" s="28"/>
      <c r="F194" s="27"/>
      <c r="G194" s="147"/>
      <c r="H194" s="29" t="str">
        <f ca="1">IFERROR(__xludf.DUMMYFUNCTION("IF(F194="""","""",IFERROR(GOOGLEFINANCE(UPPER(F194),""price""),""""))"),"")</f>
        <v/>
      </c>
      <c r="I194" s="29"/>
      <c r="J194" s="29" t="str">
        <f t="shared" si="0"/>
        <v/>
      </c>
      <c r="K194" s="30"/>
      <c r="L194" s="29"/>
      <c r="M194" s="29"/>
      <c r="N194" s="31"/>
      <c r="O194" s="31" t="str">
        <f t="shared" si="1"/>
        <v/>
      </c>
      <c r="P194" s="32" t="str">
        <f t="shared" si="2"/>
        <v/>
      </c>
      <c r="Q194" s="30" t="str">
        <f t="shared" si="3"/>
        <v/>
      </c>
      <c r="R194" s="29" t="str">
        <f t="shared" si="4"/>
        <v/>
      </c>
      <c r="S194" s="33" t="str">
        <f t="shared" si="5"/>
        <v/>
      </c>
      <c r="T194" s="33" t="str">
        <f t="shared" si="6"/>
        <v/>
      </c>
      <c r="U194" s="33" t="str">
        <f t="shared" si="7"/>
        <v/>
      </c>
      <c r="V194" s="93"/>
      <c r="W194" s="79"/>
      <c r="X194" s="79"/>
      <c r="Y194" s="80"/>
      <c r="Z194" s="34"/>
      <c r="AA194" s="34"/>
      <c r="AB194" s="34"/>
    </row>
    <row r="195" spans="1:28" ht="18" customHeight="1" x14ac:dyDescent="0.25">
      <c r="A195" s="19"/>
      <c r="B195" s="19"/>
      <c r="C195" s="20"/>
      <c r="D195" s="20"/>
      <c r="E195" s="20"/>
      <c r="F195" s="19"/>
      <c r="G195" s="146"/>
      <c r="H195" s="21" t="str">
        <f ca="1">IFERROR(__xludf.DUMMYFUNCTION("IF(F195="""","""",IFERROR(GOOGLEFINANCE(UPPER(F195),""price""),""""))"),"")</f>
        <v/>
      </c>
      <c r="I195" s="21"/>
      <c r="J195" s="21" t="str">
        <f t="shared" si="0"/>
        <v/>
      </c>
      <c r="K195" s="22"/>
      <c r="L195" s="21"/>
      <c r="M195" s="21"/>
      <c r="N195" s="23"/>
      <c r="O195" s="23" t="str">
        <f t="shared" si="1"/>
        <v/>
      </c>
      <c r="P195" s="24" t="str">
        <f t="shared" si="2"/>
        <v/>
      </c>
      <c r="Q195" s="22" t="str">
        <f t="shared" si="3"/>
        <v/>
      </c>
      <c r="R195" s="21" t="str">
        <f t="shared" si="4"/>
        <v/>
      </c>
      <c r="S195" s="25" t="str">
        <f t="shared" si="5"/>
        <v/>
      </c>
      <c r="T195" s="25" t="str">
        <f t="shared" si="6"/>
        <v/>
      </c>
      <c r="U195" s="25" t="str">
        <f t="shared" si="7"/>
        <v/>
      </c>
      <c r="V195" s="92"/>
      <c r="W195" s="79"/>
      <c r="X195" s="79"/>
      <c r="Y195" s="80"/>
      <c r="Z195" s="26"/>
      <c r="AA195" s="26"/>
      <c r="AB195" s="26"/>
    </row>
    <row r="196" spans="1:28" ht="18" customHeight="1" x14ac:dyDescent="0.25">
      <c r="A196" s="27"/>
      <c r="B196" s="27"/>
      <c r="C196" s="28"/>
      <c r="D196" s="28"/>
      <c r="E196" s="28"/>
      <c r="F196" s="27"/>
      <c r="G196" s="147"/>
      <c r="H196" s="29" t="str">
        <f ca="1">IFERROR(__xludf.DUMMYFUNCTION("IF(F196="""","""",IFERROR(GOOGLEFINANCE(UPPER(F196),""price""),""""))"),"")</f>
        <v/>
      </c>
      <c r="I196" s="29"/>
      <c r="J196" s="29" t="str">
        <f t="shared" si="0"/>
        <v/>
      </c>
      <c r="K196" s="30"/>
      <c r="L196" s="29"/>
      <c r="M196" s="29"/>
      <c r="N196" s="31"/>
      <c r="O196" s="31" t="str">
        <f t="shared" si="1"/>
        <v/>
      </c>
      <c r="P196" s="32" t="str">
        <f t="shared" si="2"/>
        <v/>
      </c>
      <c r="Q196" s="30" t="str">
        <f t="shared" si="3"/>
        <v/>
      </c>
      <c r="R196" s="29" t="str">
        <f t="shared" si="4"/>
        <v/>
      </c>
      <c r="S196" s="33" t="str">
        <f t="shared" si="5"/>
        <v/>
      </c>
      <c r="T196" s="33" t="str">
        <f t="shared" si="6"/>
        <v/>
      </c>
      <c r="U196" s="33" t="str">
        <f t="shared" si="7"/>
        <v/>
      </c>
      <c r="V196" s="93"/>
      <c r="W196" s="79"/>
      <c r="X196" s="79"/>
      <c r="Y196" s="80"/>
      <c r="Z196" s="34"/>
      <c r="AA196" s="34"/>
      <c r="AB196" s="34"/>
    </row>
    <row r="197" spans="1:28" ht="18" customHeight="1" x14ac:dyDescent="0.25">
      <c r="A197" s="19"/>
      <c r="B197" s="19"/>
      <c r="C197" s="20"/>
      <c r="D197" s="20"/>
      <c r="E197" s="20"/>
      <c r="F197" s="19"/>
      <c r="G197" s="146"/>
      <c r="H197" s="21" t="str">
        <f ca="1">IFERROR(__xludf.DUMMYFUNCTION("IF(F197="""","""",IFERROR(GOOGLEFINANCE(UPPER(F197),""price""),""""))"),"")</f>
        <v/>
      </c>
      <c r="I197" s="21"/>
      <c r="J197" s="21" t="str">
        <f t="shared" si="0"/>
        <v/>
      </c>
      <c r="K197" s="22"/>
      <c r="L197" s="21"/>
      <c r="M197" s="21"/>
      <c r="N197" s="23"/>
      <c r="O197" s="23" t="str">
        <f t="shared" si="1"/>
        <v/>
      </c>
      <c r="P197" s="24" t="str">
        <f t="shared" si="2"/>
        <v/>
      </c>
      <c r="Q197" s="22" t="str">
        <f t="shared" si="3"/>
        <v/>
      </c>
      <c r="R197" s="21" t="str">
        <f t="shared" si="4"/>
        <v/>
      </c>
      <c r="S197" s="25" t="str">
        <f t="shared" si="5"/>
        <v/>
      </c>
      <c r="T197" s="25" t="str">
        <f t="shared" si="6"/>
        <v/>
      </c>
      <c r="U197" s="25" t="str">
        <f t="shared" si="7"/>
        <v/>
      </c>
      <c r="V197" s="92"/>
      <c r="W197" s="79"/>
      <c r="X197" s="79"/>
      <c r="Y197" s="80"/>
      <c r="Z197" s="26"/>
      <c r="AA197" s="26"/>
      <c r="AB197" s="26"/>
    </row>
    <row r="198" spans="1:28" ht="18" customHeight="1" x14ac:dyDescent="0.25">
      <c r="A198" s="27"/>
      <c r="B198" s="27"/>
      <c r="C198" s="28"/>
      <c r="D198" s="28"/>
      <c r="E198" s="28"/>
      <c r="F198" s="27"/>
      <c r="G198" s="147"/>
      <c r="H198" s="29" t="str">
        <f ca="1">IFERROR(__xludf.DUMMYFUNCTION("IF(F198="""","""",IFERROR(GOOGLEFINANCE(UPPER(F198),""price""),""""))"),"")</f>
        <v/>
      </c>
      <c r="I198" s="29"/>
      <c r="J198" s="29" t="str">
        <f t="shared" si="0"/>
        <v/>
      </c>
      <c r="K198" s="30"/>
      <c r="L198" s="29"/>
      <c r="M198" s="29"/>
      <c r="N198" s="31"/>
      <c r="O198" s="31" t="str">
        <f t="shared" si="1"/>
        <v/>
      </c>
      <c r="P198" s="32" t="str">
        <f t="shared" si="2"/>
        <v/>
      </c>
      <c r="Q198" s="30" t="str">
        <f t="shared" si="3"/>
        <v/>
      </c>
      <c r="R198" s="29" t="str">
        <f t="shared" si="4"/>
        <v/>
      </c>
      <c r="S198" s="33" t="str">
        <f t="shared" si="5"/>
        <v/>
      </c>
      <c r="T198" s="33" t="str">
        <f t="shared" si="6"/>
        <v/>
      </c>
      <c r="U198" s="33" t="str">
        <f t="shared" si="7"/>
        <v/>
      </c>
      <c r="V198" s="93"/>
      <c r="W198" s="79"/>
      <c r="X198" s="79"/>
      <c r="Y198" s="80"/>
      <c r="Z198" s="34"/>
      <c r="AA198" s="34"/>
      <c r="AB198" s="34"/>
    </row>
    <row r="199" spans="1:28" ht="18" customHeight="1" x14ac:dyDescent="0.25">
      <c r="A199" s="19"/>
      <c r="B199" s="19"/>
      <c r="C199" s="20"/>
      <c r="D199" s="20"/>
      <c r="E199" s="20"/>
      <c r="F199" s="19"/>
      <c r="G199" s="146"/>
      <c r="H199" s="21" t="str">
        <f ca="1">IFERROR(__xludf.DUMMYFUNCTION("IF(F199="""","""",IFERROR(GOOGLEFINANCE(UPPER(F199),""price""),""""))"),"")</f>
        <v/>
      </c>
      <c r="I199" s="21"/>
      <c r="J199" s="21" t="str">
        <f t="shared" si="0"/>
        <v/>
      </c>
      <c r="K199" s="22"/>
      <c r="L199" s="21"/>
      <c r="M199" s="21"/>
      <c r="N199" s="23"/>
      <c r="O199" s="23" t="str">
        <f t="shared" si="1"/>
        <v/>
      </c>
      <c r="P199" s="24" t="str">
        <f t="shared" si="2"/>
        <v/>
      </c>
      <c r="Q199" s="22" t="str">
        <f t="shared" si="3"/>
        <v/>
      </c>
      <c r="R199" s="21" t="str">
        <f t="shared" si="4"/>
        <v/>
      </c>
      <c r="S199" s="25" t="str">
        <f t="shared" si="5"/>
        <v/>
      </c>
      <c r="T199" s="25" t="str">
        <f t="shared" si="6"/>
        <v/>
      </c>
      <c r="U199" s="25" t="str">
        <f t="shared" si="7"/>
        <v/>
      </c>
      <c r="V199" s="92"/>
      <c r="W199" s="79"/>
      <c r="X199" s="79"/>
      <c r="Y199" s="80"/>
      <c r="Z199" s="26"/>
      <c r="AA199" s="26"/>
      <c r="AB199" s="26"/>
    </row>
    <row r="200" spans="1:28" ht="18" customHeight="1" x14ac:dyDescent="0.25">
      <c r="A200" s="27"/>
      <c r="B200" s="27"/>
      <c r="C200" s="28"/>
      <c r="D200" s="28"/>
      <c r="E200" s="28"/>
      <c r="F200" s="27"/>
      <c r="G200" s="147"/>
      <c r="H200" s="29" t="str">
        <f ca="1">IFERROR(__xludf.DUMMYFUNCTION("IF(F200="""","""",IFERROR(GOOGLEFINANCE(UPPER(F200),""price""),""""))"),"")</f>
        <v/>
      </c>
      <c r="I200" s="29"/>
      <c r="J200" s="29" t="str">
        <f t="shared" si="0"/>
        <v/>
      </c>
      <c r="K200" s="30"/>
      <c r="L200" s="29"/>
      <c r="M200" s="29"/>
      <c r="N200" s="31"/>
      <c r="O200" s="31" t="str">
        <f t="shared" si="1"/>
        <v/>
      </c>
      <c r="P200" s="32" t="str">
        <f t="shared" si="2"/>
        <v/>
      </c>
      <c r="Q200" s="30" t="str">
        <f t="shared" si="3"/>
        <v/>
      </c>
      <c r="R200" s="29" t="str">
        <f t="shared" si="4"/>
        <v/>
      </c>
      <c r="S200" s="33" t="str">
        <f t="shared" si="5"/>
        <v/>
      </c>
      <c r="T200" s="33" t="str">
        <f t="shared" si="6"/>
        <v/>
      </c>
      <c r="U200" s="33" t="str">
        <f t="shared" si="7"/>
        <v/>
      </c>
      <c r="V200" s="93"/>
      <c r="W200" s="79"/>
      <c r="X200" s="79"/>
      <c r="Y200" s="80"/>
      <c r="Z200" s="34"/>
      <c r="AA200" s="34"/>
      <c r="AB200" s="34"/>
    </row>
    <row r="201" spans="1:28" ht="18" customHeight="1" x14ac:dyDescent="0.25">
      <c r="A201" s="19"/>
      <c r="B201" s="19"/>
      <c r="C201" s="20"/>
      <c r="D201" s="20"/>
      <c r="E201" s="20"/>
      <c r="F201" s="19"/>
      <c r="G201" s="146"/>
      <c r="H201" s="21" t="str">
        <f ca="1">IFERROR(__xludf.DUMMYFUNCTION("IF(F201="""","""",IFERROR(GOOGLEFINANCE(UPPER(F201),""price""),""""))"),"")</f>
        <v/>
      </c>
      <c r="I201" s="21"/>
      <c r="J201" s="21" t="str">
        <f t="shared" si="0"/>
        <v/>
      </c>
      <c r="K201" s="22"/>
      <c r="L201" s="21"/>
      <c r="M201" s="21"/>
      <c r="N201" s="23"/>
      <c r="O201" s="23" t="str">
        <f t="shared" si="1"/>
        <v/>
      </c>
      <c r="P201" s="24" t="str">
        <f t="shared" si="2"/>
        <v/>
      </c>
      <c r="Q201" s="22" t="str">
        <f t="shared" si="3"/>
        <v/>
      </c>
      <c r="R201" s="21" t="str">
        <f t="shared" si="4"/>
        <v/>
      </c>
      <c r="S201" s="25" t="str">
        <f t="shared" si="5"/>
        <v/>
      </c>
      <c r="T201" s="25" t="str">
        <f t="shared" si="6"/>
        <v/>
      </c>
      <c r="U201" s="25" t="str">
        <f t="shared" si="7"/>
        <v/>
      </c>
      <c r="V201" s="92"/>
      <c r="W201" s="79"/>
      <c r="X201" s="79"/>
      <c r="Y201" s="80"/>
      <c r="Z201" s="26"/>
      <c r="AA201" s="26"/>
      <c r="AB201" s="26"/>
    </row>
    <row r="202" spans="1:28" ht="18" customHeight="1" x14ac:dyDescent="0.25">
      <c r="A202" s="27"/>
      <c r="B202" s="27"/>
      <c r="C202" s="28"/>
      <c r="D202" s="28"/>
      <c r="E202" s="28"/>
      <c r="F202" s="27"/>
      <c r="G202" s="147"/>
      <c r="H202" s="29" t="str">
        <f ca="1">IFERROR(__xludf.DUMMYFUNCTION("IF(F202="""","""",IFERROR(GOOGLEFINANCE(UPPER(F202),""price""),""""))"),"")</f>
        <v/>
      </c>
      <c r="I202" s="29"/>
      <c r="J202" s="29" t="str">
        <f t="shared" si="0"/>
        <v/>
      </c>
      <c r="K202" s="30"/>
      <c r="L202" s="29"/>
      <c r="M202" s="29"/>
      <c r="N202" s="31"/>
      <c r="O202" s="31" t="str">
        <f t="shared" si="1"/>
        <v/>
      </c>
      <c r="P202" s="32" t="str">
        <f t="shared" si="2"/>
        <v/>
      </c>
      <c r="Q202" s="30" t="str">
        <f t="shared" si="3"/>
        <v/>
      </c>
      <c r="R202" s="29" t="str">
        <f t="shared" si="4"/>
        <v/>
      </c>
      <c r="S202" s="33" t="str">
        <f t="shared" si="5"/>
        <v/>
      </c>
      <c r="T202" s="33" t="str">
        <f t="shared" si="6"/>
        <v/>
      </c>
      <c r="U202" s="33" t="str">
        <f t="shared" si="7"/>
        <v/>
      </c>
      <c r="V202" s="93"/>
      <c r="W202" s="79"/>
      <c r="X202" s="79"/>
      <c r="Y202" s="80"/>
      <c r="Z202" s="34"/>
      <c r="AA202" s="34"/>
      <c r="AB202" s="34"/>
    </row>
    <row r="203" spans="1:28" ht="18" customHeight="1" x14ac:dyDescent="0.25">
      <c r="A203" s="19"/>
      <c r="B203" s="19"/>
      <c r="C203" s="20"/>
      <c r="D203" s="20"/>
      <c r="E203" s="20"/>
      <c r="F203" s="19"/>
      <c r="G203" s="146"/>
      <c r="H203" s="21" t="str">
        <f ca="1">IFERROR(__xludf.DUMMYFUNCTION("IF(F203="""","""",IFERROR(GOOGLEFINANCE(UPPER(F203),""price""),""""))"),"")</f>
        <v/>
      </c>
      <c r="I203" s="21"/>
      <c r="J203" s="21" t="str">
        <f t="shared" si="0"/>
        <v/>
      </c>
      <c r="K203" s="22"/>
      <c r="L203" s="21"/>
      <c r="M203" s="21"/>
      <c r="N203" s="23"/>
      <c r="O203" s="23" t="str">
        <f t="shared" si="1"/>
        <v/>
      </c>
      <c r="P203" s="24" t="str">
        <f t="shared" si="2"/>
        <v/>
      </c>
      <c r="Q203" s="22" t="str">
        <f t="shared" si="3"/>
        <v/>
      </c>
      <c r="R203" s="21" t="str">
        <f t="shared" si="4"/>
        <v/>
      </c>
      <c r="S203" s="25" t="str">
        <f t="shared" si="5"/>
        <v/>
      </c>
      <c r="T203" s="25" t="str">
        <f t="shared" si="6"/>
        <v/>
      </c>
      <c r="U203" s="25" t="str">
        <f t="shared" si="7"/>
        <v/>
      </c>
      <c r="V203" s="92"/>
      <c r="W203" s="79"/>
      <c r="X203" s="79"/>
      <c r="Y203" s="80"/>
      <c r="Z203" s="26"/>
      <c r="AA203" s="26"/>
      <c r="AB203" s="26"/>
    </row>
    <row r="204" spans="1:28" ht="18" customHeight="1" x14ac:dyDescent="0.25">
      <c r="A204" s="27"/>
      <c r="B204" s="27"/>
      <c r="C204" s="28"/>
      <c r="D204" s="28"/>
      <c r="E204" s="28"/>
      <c r="F204" s="27"/>
      <c r="G204" s="147"/>
      <c r="H204" s="29" t="str">
        <f ca="1">IFERROR(__xludf.DUMMYFUNCTION("IF(F204="""","""",IFERROR(GOOGLEFINANCE(UPPER(F204),""price""),""""))"),"")</f>
        <v/>
      </c>
      <c r="I204" s="29"/>
      <c r="J204" s="29" t="str">
        <f t="shared" si="0"/>
        <v/>
      </c>
      <c r="K204" s="30"/>
      <c r="L204" s="29"/>
      <c r="M204" s="29"/>
      <c r="N204" s="31"/>
      <c r="O204" s="31" t="str">
        <f t="shared" si="1"/>
        <v/>
      </c>
      <c r="P204" s="32" t="str">
        <f t="shared" si="2"/>
        <v/>
      </c>
      <c r="Q204" s="30" t="str">
        <f t="shared" si="3"/>
        <v/>
      </c>
      <c r="R204" s="29" t="str">
        <f t="shared" si="4"/>
        <v/>
      </c>
      <c r="S204" s="33" t="str">
        <f t="shared" si="5"/>
        <v/>
      </c>
      <c r="T204" s="33" t="str">
        <f t="shared" si="6"/>
        <v/>
      </c>
      <c r="U204" s="33" t="str">
        <f t="shared" si="7"/>
        <v/>
      </c>
      <c r="V204" s="93"/>
      <c r="W204" s="79"/>
      <c r="X204" s="79"/>
      <c r="Y204" s="80"/>
      <c r="Z204" s="34"/>
      <c r="AA204" s="34"/>
      <c r="AB204" s="34"/>
    </row>
    <row r="205" spans="1:28" ht="18" customHeight="1" x14ac:dyDescent="0.25">
      <c r="A205" s="19"/>
      <c r="B205" s="19"/>
      <c r="C205" s="20"/>
      <c r="D205" s="20"/>
      <c r="E205" s="20"/>
      <c r="F205" s="19"/>
      <c r="G205" s="146"/>
      <c r="H205" s="21" t="str">
        <f ca="1">IFERROR(__xludf.DUMMYFUNCTION("IF(F205="""","""",IFERROR(GOOGLEFINANCE(UPPER(F205),""price""),""""))"),"")</f>
        <v/>
      </c>
      <c r="I205" s="21"/>
      <c r="J205" s="21" t="str">
        <f t="shared" si="0"/>
        <v/>
      </c>
      <c r="K205" s="22"/>
      <c r="L205" s="21"/>
      <c r="M205" s="21"/>
      <c r="N205" s="23"/>
      <c r="O205" s="23" t="str">
        <f t="shared" si="1"/>
        <v/>
      </c>
      <c r="P205" s="24" t="str">
        <f t="shared" si="2"/>
        <v/>
      </c>
      <c r="Q205" s="22" t="str">
        <f t="shared" si="3"/>
        <v/>
      </c>
      <c r="R205" s="21" t="str">
        <f t="shared" si="4"/>
        <v/>
      </c>
      <c r="S205" s="25" t="str">
        <f t="shared" si="5"/>
        <v/>
      </c>
      <c r="T205" s="25" t="str">
        <f t="shared" si="6"/>
        <v/>
      </c>
      <c r="U205" s="25" t="str">
        <f t="shared" si="7"/>
        <v/>
      </c>
      <c r="V205" s="92"/>
      <c r="W205" s="79"/>
      <c r="X205" s="79"/>
      <c r="Y205" s="80"/>
      <c r="Z205" s="26"/>
      <c r="AA205" s="26"/>
      <c r="AB205" s="26"/>
    </row>
    <row r="206" spans="1:28" ht="18" customHeight="1" x14ac:dyDescent="0.25">
      <c r="A206" s="27"/>
      <c r="B206" s="27"/>
      <c r="C206" s="28"/>
      <c r="D206" s="28"/>
      <c r="E206" s="28"/>
      <c r="F206" s="27"/>
      <c r="G206" s="147"/>
      <c r="H206" s="29" t="str">
        <f ca="1">IFERROR(__xludf.DUMMYFUNCTION("IF(F206="""","""",IFERROR(GOOGLEFINANCE(UPPER(F206),""price""),""""))"),"")</f>
        <v/>
      </c>
      <c r="I206" s="29"/>
      <c r="J206" s="29" t="str">
        <f t="shared" si="0"/>
        <v/>
      </c>
      <c r="K206" s="30"/>
      <c r="L206" s="29"/>
      <c r="M206" s="29"/>
      <c r="N206" s="31"/>
      <c r="O206" s="31" t="str">
        <f t="shared" si="1"/>
        <v/>
      </c>
      <c r="P206" s="32" t="str">
        <f t="shared" si="2"/>
        <v/>
      </c>
      <c r="Q206" s="30" t="str">
        <f t="shared" si="3"/>
        <v/>
      </c>
      <c r="R206" s="29" t="str">
        <f t="shared" si="4"/>
        <v/>
      </c>
      <c r="S206" s="33" t="str">
        <f t="shared" si="5"/>
        <v/>
      </c>
      <c r="T206" s="33" t="str">
        <f t="shared" si="6"/>
        <v/>
      </c>
      <c r="U206" s="33" t="str">
        <f t="shared" si="7"/>
        <v/>
      </c>
      <c r="V206" s="93"/>
      <c r="W206" s="79"/>
      <c r="X206" s="79"/>
      <c r="Y206" s="80"/>
      <c r="Z206" s="34"/>
      <c r="AA206" s="34"/>
      <c r="AB206" s="34"/>
    </row>
    <row r="207" spans="1:28" ht="18" customHeight="1" x14ac:dyDescent="0.25">
      <c r="A207" s="19"/>
      <c r="B207" s="19"/>
      <c r="C207" s="20"/>
      <c r="D207" s="20"/>
      <c r="E207" s="20"/>
      <c r="F207" s="19"/>
      <c r="G207" s="146"/>
      <c r="H207" s="21" t="str">
        <f ca="1">IFERROR(__xludf.DUMMYFUNCTION("IF(F207="""","""",IFERROR(GOOGLEFINANCE(UPPER(F207),""price""),""""))"),"")</f>
        <v/>
      </c>
      <c r="I207" s="21"/>
      <c r="J207" s="21" t="str">
        <f t="shared" si="0"/>
        <v/>
      </c>
      <c r="K207" s="22"/>
      <c r="L207" s="21"/>
      <c r="M207" s="21"/>
      <c r="N207" s="23"/>
      <c r="O207" s="23" t="str">
        <f t="shared" si="1"/>
        <v/>
      </c>
      <c r="P207" s="24" t="str">
        <f t="shared" si="2"/>
        <v/>
      </c>
      <c r="Q207" s="22" t="str">
        <f t="shared" si="3"/>
        <v/>
      </c>
      <c r="R207" s="21" t="str">
        <f t="shared" si="4"/>
        <v/>
      </c>
      <c r="S207" s="25" t="str">
        <f t="shared" si="5"/>
        <v/>
      </c>
      <c r="T207" s="25" t="str">
        <f t="shared" si="6"/>
        <v/>
      </c>
      <c r="U207" s="25" t="str">
        <f t="shared" si="7"/>
        <v/>
      </c>
      <c r="V207" s="92"/>
      <c r="W207" s="79"/>
      <c r="X207" s="79"/>
      <c r="Y207" s="80"/>
      <c r="Z207" s="26"/>
      <c r="AA207" s="26"/>
      <c r="AB207" s="26"/>
    </row>
    <row r="208" spans="1:28" ht="18" customHeight="1" x14ac:dyDescent="0.25">
      <c r="A208" s="27"/>
      <c r="B208" s="27"/>
      <c r="C208" s="28"/>
      <c r="D208" s="28"/>
      <c r="E208" s="28"/>
      <c r="F208" s="27"/>
      <c r="G208" s="147"/>
      <c r="H208" s="29" t="str">
        <f ca="1">IFERROR(__xludf.DUMMYFUNCTION("IF(F208="""","""",IFERROR(GOOGLEFINANCE(UPPER(F208),""price""),""""))"),"")</f>
        <v/>
      </c>
      <c r="I208" s="29"/>
      <c r="J208" s="29" t="str">
        <f t="shared" si="0"/>
        <v/>
      </c>
      <c r="K208" s="30"/>
      <c r="L208" s="29"/>
      <c r="M208" s="29"/>
      <c r="N208" s="31"/>
      <c r="O208" s="31" t="str">
        <f t="shared" si="1"/>
        <v/>
      </c>
      <c r="P208" s="32" t="str">
        <f t="shared" si="2"/>
        <v/>
      </c>
      <c r="Q208" s="30" t="str">
        <f t="shared" si="3"/>
        <v/>
      </c>
      <c r="R208" s="29" t="str">
        <f t="shared" si="4"/>
        <v/>
      </c>
      <c r="S208" s="33" t="str">
        <f t="shared" si="5"/>
        <v/>
      </c>
      <c r="T208" s="33" t="str">
        <f t="shared" si="6"/>
        <v/>
      </c>
      <c r="U208" s="33" t="str">
        <f t="shared" si="7"/>
        <v/>
      </c>
      <c r="V208" s="93"/>
      <c r="W208" s="79"/>
      <c r="X208" s="79"/>
      <c r="Y208" s="80"/>
      <c r="Z208" s="34"/>
      <c r="AA208" s="34"/>
      <c r="AB208" s="34"/>
    </row>
    <row r="209" spans="1:28" ht="18" customHeight="1" x14ac:dyDescent="0.25">
      <c r="A209" s="19"/>
      <c r="B209" s="19"/>
      <c r="C209" s="20"/>
      <c r="D209" s="20"/>
      <c r="E209" s="20"/>
      <c r="F209" s="19"/>
      <c r="G209" s="146"/>
      <c r="H209" s="21" t="str">
        <f ca="1">IFERROR(__xludf.DUMMYFUNCTION("IF(F209="""","""",IFERROR(GOOGLEFINANCE(UPPER(F209),""price""),""""))"),"")</f>
        <v/>
      </c>
      <c r="I209" s="21"/>
      <c r="J209" s="21" t="str">
        <f t="shared" si="0"/>
        <v/>
      </c>
      <c r="K209" s="22"/>
      <c r="L209" s="21"/>
      <c r="M209" s="21"/>
      <c r="N209" s="23"/>
      <c r="O209" s="23" t="str">
        <f t="shared" si="1"/>
        <v/>
      </c>
      <c r="P209" s="24" t="str">
        <f t="shared" si="2"/>
        <v/>
      </c>
      <c r="Q209" s="22" t="str">
        <f t="shared" si="3"/>
        <v/>
      </c>
      <c r="R209" s="21" t="str">
        <f t="shared" si="4"/>
        <v/>
      </c>
      <c r="S209" s="25" t="str">
        <f t="shared" si="5"/>
        <v/>
      </c>
      <c r="T209" s="25" t="str">
        <f t="shared" si="6"/>
        <v/>
      </c>
      <c r="U209" s="25" t="str">
        <f t="shared" si="7"/>
        <v/>
      </c>
      <c r="V209" s="92"/>
      <c r="W209" s="79"/>
      <c r="X209" s="79"/>
      <c r="Y209" s="80"/>
      <c r="Z209" s="26"/>
      <c r="AA209" s="26"/>
      <c r="AB209" s="26"/>
    </row>
    <row r="210" spans="1:28" ht="18" customHeight="1" x14ac:dyDescent="0.25">
      <c r="A210" s="27"/>
      <c r="B210" s="27"/>
      <c r="C210" s="28"/>
      <c r="D210" s="28"/>
      <c r="E210" s="28"/>
      <c r="F210" s="27"/>
      <c r="G210" s="147"/>
      <c r="H210" s="29" t="str">
        <f ca="1">IFERROR(__xludf.DUMMYFUNCTION("IF(F210="""","""",IFERROR(GOOGLEFINANCE(UPPER(F210),""price""),""""))"),"")</f>
        <v/>
      </c>
      <c r="I210" s="29"/>
      <c r="J210" s="29" t="str">
        <f t="shared" si="0"/>
        <v/>
      </c>
      <c r="K210" s="30"/>
      <c r="L210" s="29"/>
      <c r="M210" s="29"/>
      <c r="N210" s="31"/>
      <c r="O210" s="31" t="str">
        <f t="shared" si="1"/>
        <v/>
      </c>
      <c r="P210" s="32" t="str">
        <f t="shared" si="2"/>
        <v/>
      </c>
      <c r="Q210" s="30" t="str">
        <f t="shared" si="3"/>
        <v/>
      </c>
      <c r="R210" s="29" t="str">
        <f t="shared" si="4"/>
        <v/>
      </c>
      <c r="S210" s="33" t="str">
        <f t="shared" si="5"/>
        <v/>
      </c>
      <c r="T210" s="33" t="str">
        <f t="shared" si="6"/>
        <v/>
      </c>
      <c r="U210" s="33" t="str">
        <f t="shared" si="7"/>
        <v/>
      </c>
      <c r="V210" s="93"/>
      <c r="W210" s="79"/>
      <c r="X210" s="79"/>
      <c r="Y210" s="80"/>
      <c r="Z210" s="34"/>
      <c r="AA210" s="34"/>
      <c r="AB210" s="34"/>
    </row>
    <row r="211" spans="1:28" ht="18" customHeight="1" x14ac:dyDescent="0.25">
      <c r="A211" s="19"/>
      <c r="B211" s="19"/>
      <c r="C211" s="20"/>
      <c r="D211" s="20"/>
      <c r="E211" s="20"/>
      <c r="F211" s="19"/>
      <c r="G211" s="146"/>
      <c r="H211" s="21" t="str">
        <f ca="1">IFERROR(__xludf.DUMMYFUNCTION("IF(F211="""","""",IFERROR(GOOGLEFINANCE(UPPER(F211),""price""),""""))"),"")</f>
        <v/>
      </c>
      <c r="I211" s="21"/>
      <c r="J211" s="21" t="str">
        <f t="shared" si="0"/>
        <v/>
      </c>
      <c r="K211" s="22"/>
      <c r="L211" s="21"/>
      <c r="M211" s="21"/>
      <c r="N211" s="23"/>
      <c r="O211" s="23" t="str">
        <f t="shared" si="1"/>
        <v/>
      </c>
      <c r="P211" s="24" t="str">
        <f t="shared" si="2"/>
        <v/>
      </c>
      <c r="Q211" s="22" t="str">
        <f t="shared" si="3"/>
        <v/>
      </c>
      <c r="R211" s="21" t="str">
        <f t="shared" si="4"/>
        <v/>
      </c>
      <c r="S211" s="25" t="str">
        <f t="shared" si="5"/>
        <v/>
      </c>
      <c r="T211" s="25" t="str">
        <f t="shared" si="6"/>
        <v/>
      </c>
      <c r="U211" s="25" t="str">
        <f t="shared" si="7"/>
        <v/>
      </c>
      <c r="V211" s="92"/>
      <c r="W211" s="79"/>
      <c r="X211" s="79"/>
      <c r="Y211" s="80"/>
      <c r="Z211" s="26"/>
      <c r="AA211" s="26"/>
      <c r="AB211" s="26"/>
    </row>
    <row r="212" spans="1:28" ht="18" customHeight="1" x14ac:dyDescent="0.25">
      <c r="A212" s="27"/>
      <c r="B212" s="27"/>
      <c r="C212" s="28"/>
      <c r="D212" s="28"/>
      <c r="E212" s="28"/>
      <c r="F212" s="27"/>
      <c r="G212" s="147"/>
      <c r="H212" s="29" t="str">
        <f ca="1">IFERROR(__xludf.DUMMYFUNCTION("IF(F212="""","""",IFERROR(GOOGLEFINANCE(UPPER(F212),""price""),""""))"),"")</f>
        <v/>
      </c>
      <c r="I212" s="29"/>
      <c r="J212" s="29" t="str">
        <f t="shared" si="0"/>
        <v/>
      </c>
      <c r="K212" s="30"/>
      <c r="L212" s="29"/>
      <c r="M212" s="29"/>
      <c r="N212" s="31"/>
      <c r="O212" s="31" t="str">
        <f t="shared" si="1"/>
        <v/>
      </c>
      <c r="P212" s="32" t="str">
        <f t="shared" si="2"/>
        <v/>
      </c>
      <c r="Q212" s="30" t="str">
        <f t="shared" si="3"/>
        <v/>
      </c>
      <c r="R212" s="29" t="str">
        <f t="shared" si="4"/>
        <v/>
      </c>
      <c r="S212" s="33" t="str">
        <f t="shared" si="5"/>
        <v/>
      </c>
      <c r="T212" s="33" t="str">
        <f t="shared" si="6"/>
        <v/>
      </c>
      <c r="U212" s="33" t="str">
        <f t="shared" si="7"/>
        <v/>
      </c>
      <c r="V212" s="93"/>
      <c r="W212" s="79"/>
      <c r="X212" s="79"/>
      <c r="Y212" s="80"/>
      <c r="Z212" s="34"/>
      <c r="AA212" s="34"/>
      <c r="AB212" s="34"/>
    </row>
    <row r="213" spans="1:28" ht="18" customHeight="1" x14ac:dyDescent="0.25">
      <c r="A213" s="19"/>
      <c r="B213" s="19"/>
      <c r="C213" s="20"/>
      <c r="D213" s="20"/>
      <c r="E213" s="20"/>
      <c r="F213" s="19"/>
      <c r="G213" s="146"/>
      <c r="H213" s="21" t="str">
        <f ca="1">IFERROR(__xludf.DUMMYFUNCTION("IF(F213="""","""",IFERROR(GOOGLEFINANCE(UPPER(F213),""price""),""""))"),"")</f>
        <v/>
      </c>
      <c r="I213" s="21"/>
      <c r="J213" s="21" t="str">
        <f t="shared" si="0"/>
        <v/>
      </c>
      <c r="K213" s="22"/>
      <c r="L213" s="21"/>
      <c r="M213" s="21"/>
      <c r="N213" s="23"/>
      <c r="O213" s="23" t="str">
        <f t="shared" si="1"/>
        <v/>
      </c>
      <c r="P213" s="24" t="str">
        <f t="shared" si="2"/>
        <v/>
      </c>
      <c r="Q213" s="22" t="str">
        <f t="shared" si="3"/>
        <v/>
      </c>
      <c r="R213" s="21" t="str">
        <f t="shared" si="4"/>
        <v/>
      </c>
      <c r="S213" s="25" t="str">
        <f t="shared" si="5"/>
        <v/>
      </c>
      <c r="T213" s="25" t="str">
        <f t="shared" si="6"/>
        <v/>
      </c>
      <c r="U213" s="25" t="str">
        <f t="shared" si="7"/>
        <v/>
      </c>
      <c r="V213" s="92"/>
      <c r="W213" s="79"/>
      <c r="X213" s="79"/>
      <c r="Y213" s="80"/>
      <c r="Z213" s="26"/>
      <c r="AA213" s="26"/>
      <c r="AB213" s="26"/>
    </row>
    <row r="214" spans="1:28" ht="18" customHeight="1" x14ac:dyDescent="0.25">
      <c r="A214" s="27"/>
      <c r="B214" s="27"/>
      <c r="C214" s="28"/>
      <c r="D214" s="28"/>
      <c r="E214" s="28"/>
      <c r="F214" s="27"/>
      <c r="G214" s="147"/>
      <c r="H214" s="29" t="str">
        <f ca="1">IFERROR(__xludf.DUMMYFUNCTION("IF(F214="""","""",IFERROR(GOOGLEFINANCE(UPPER(F214),""price""),""""))"),"")</f>
        <v/>
      </c>
      <c r="I214" s="29"/>
      <c r="J214" s="29" t="str">
        <f t="shared" si="0"/>
        <v/>
      </c>
      <c r="K214" s="30"/>
      <c r="L214" s="29"/>
      <c r="M214" s="29"/>
      <c r="N214" s="31"/>
      <c r="O214" s="31" t="str">
        <f t="shared" si="1"/>
        <v/>
      </c>
      <c r="P214" s="32" t="str">
        <f t="shared" si="2"/>
        <v/>
      </c>
      <c r="Q214" s="30" t="str">
        <f t="shared" si="3"/>
        <v/>
      </c>
      <c r="R214" s="29" t="str">
        <f t="shared" si="4"/>
        <v/>
      </c>
      <c r="S214" s="33" t="str">
        <f t="shared" si="5"/>
        <v/>
      </c>
      <c r="T214" s="33" t="str">
        <f t="shared" si="6"/>
        <v/>
      </c>
      <c r="U214" s="33" t="str">
        <f t="shared" si="7"/>
        <v/>
      </c>
      <c r="V214" s="93"/>
      <c r="W214" s="79"/>
      <c r="X214" s="79"/>
      <c r="Y214" s="80"/>
      <c r="Z214" s="34"/>
      <c r="AA214" s="34"/>
      <c r="AB214" s="34"/>
    </row>
    <row r="215" spans="1:28" ht="18" customHeight="1" x14ac:dyDescent="0.25">
      <c r="A215" s="19"/>
      <c r="B215" s="19"/>
      <c r="C215" s="20"/>
      <c r="D215" s="20"/>
      <c r="E215" s="20"/>
      <c r="F215" s="19"/>
      <c r="G215" s="146"/>
      <c r="H215" s="21" t="str">
        <f ca="1">IFERROR(__xludf.DUMMYFUNCTION("IF(F215="""","""",IFERROR(GOOGLEFINANCE(UPPER(F215),""price""),""""))"),"")</f>
        <v/>
      </c>
      <c r="I215" s="21"/>
      <c r="J215" s="21" t="str">
        <f t="shared" si="0"/>
        <v/>
      </c>
      <c r="K215" s="22"/>
      <c r="L215" s="21"/>
      <c r="M215" s="21"/>
      <c r="N215" s="23"/>
      <c r="O215" s="23" t="str">
        <f t="shared" si="1"/>
        <v/>
      </c>
      <c r="P215" s="24" t="str">
        <f t="shared" si="2"/>
        <v/>
      </c>
      <c r="Q215" s="22" t="str">
        <f t="shared" si="3"/>
        <v/>
      </c>
      <c r="R215" s="21" t="str">
        <f t="shared" si="4"/>
        <v/>
      </c>
      <c r="S215" s="25" t="str">
        <f t="shared" si="5"/>
        <v/>
      </c>
      <c r="T215" s="25" t="str">
        <f t="shared" si="6"/>
        <v/>
      </c>
      <c r="U215" s="25" t="str">
        <f t="shared" si="7"/>
        <v/>
      </c>
      <c r="V215" s="92"/>
      <c r="W215" s="79"/>
      <c r="X215" s="79"/>
      <c r="Y215" s="80"/>
      <c r="Z215" s="26"/>
      <c r="AA215" s="26"/>
      <c r="AB215" s="26"/>
    </row>
    <row r="216" spans="1:28" ht="18" customHeight="1" x14ac:dyDescent="0.25">
      <c r="A216" s="27"/>
      <c r="B216" s="27"/>
      <c r="C216" s="28"/>
      <c r="D216" s="28"/>
      <c r="E216" s="28"/>
      <c r="F216" s="27"/>
      <c r="G216" s="147"/>
      <c r="H216" s="29" t="str">
        <f ca="1">IFERROR(__xludf.DUMMYFUNCTION("IF(F216="""","""",IFERROR(GOOGLEFINANCE(UPPER(F216),""price""),""""))"),"")</f>
        <v/>
      </c>
      <c r="I216" s="29"/>
      <c r="J216" s="29" t="str">
        <f t="shared" si="0"/>
        <v/>
      </c>
      <c r="K216" s="30"/>
      <c r="L216" s="29"/>
      <c r="M216" s="29"/>
      <c r="N216" s="31"/>
      <c r="O216" s="31" t="str">
        <f t="shared" si="1"/>
        <v/>
      </c>
      <c r="P216" s="32" t="str">
        <f t="shared" si="2"/>
        <v/>
      </c>
      <c r="Q216" s="30" t="str">
        <f t="shared" si="3"/>
        <v/>
      </c>
      <c r="R216" s="29" t="str">
        <f t="shared" si="4"/>
        <v/>
      </c>
      <c r="S216" s="33" t="str">
        <f t="shared" si="5"/>
        <v/>
      </c>
      <c r="T216" s="33" t="str">
        <f t="shared" si="6"/>
        <v/>
      </c>
      <c r="U216" s="33" t="str">
        <f t="shared" si="7"/>
        <v/>
      </c>
      <c r="V216" s="93"/>
      <c r="W216" s="79"/>
      <c r="X216" s="79"/>
      <c r="Y216" s="80"/>
      <c r="Z216" s="34"/>
      <c r="AA216" s="34"/>
      <c r="AB216" s="34"/>
    </row>
    <row r="217" spans="1:28" ht="18" customHeight="1" x14ac:dyDescent="0.25">
      <c r="A217" s="19"/>
      <c r="B217" s="19"/>
      <c r="C217" s="20"/>
      <c r="D217" s="20"/>
      <c r="E217" s="20"/>
      <c r="F217" s="19"/>
      <c r="G217" s="146"/>
      <c r="H217" s="21" t="str">
        <f ca="1">IFERROR(__xludf.DUMMYFUNCTION("IF(F217="""","""",IFERROR(GOOGLEFINANCE(UPPER(F217),""price""),""""))"),"")</f>
        <v/>
      </c>
      <c r="I217" s="21"/>
      <c r="J217" s="21" t="str">
        <f t="shared" si="0"/>
        <v/>
      </c>
      <c r="K217" s="22"/>
      <c r="L217" s="21"/>
      <c r="M217" s="21"/>
      <c r="N217" s="23"/>
      <c r="O217" s="23" t="str">
        <f t="shared" si="1"/>
        <v/>
      </c>
      <c r="P217" s="24" t="str">
        <f t="shared" si="2"/>
        <v/>
      </c>
      <c r="Q217" s="22" t="str">
        <f t="shared" si="3"/>
        <v/>
      </c>
      <c r="R217" s="21" t="str">
        <f t="shared" si="4"/>
        <v/>
      </c>
      <c r="S217" s="25" t="str">
        <f t="shared" si="5"/>
        <v/>
      </c>
      <c r="T217" s="25" t="str">
        <f t="shared" si="6"/>
        <v/>
      </c>
      <c r="U217" s="25" t="str">
        <f t="shared" si="7"/>
        <v/>
      </c>
      <c r="V217" s="92"/>
      <c r="W217" s="79"/>
      <c r="X217" s="79"/>
      <c r="Y217" s="80"/>
      <c r="Z217" s="26"/>
      <c r="AA217" s="26"/>
      <c r="AB217" s="26"/>
    </row>
    <row r="218" spans="1:28" ht="18" customHeight="1" x14ac:dyDescent="0.25">
      <c r="A218" s="27"/>
      <c r="B218" s="27"/>
      <c r="C218" s="28"/>
      <c r="D218" s="28"/>
      <c r="E218" s="28"/>
      <c r="F218" s="27"/>
      <c r="G218" s="147"/>
      <c r="H218" s="29" t="str">
        <f ca="1">IFERROR(__xludf.DUMMYFUNCTION("IF(F218="""","""",IFERROR(GOOGLEFINANCE(UPPER(F218),""price""),""""))"),"")</f>
        <v/>
      </c>
      <c r="I218" s="29"/>
      <c r="J218" s="29" t="str">
        <f t="shared" si="0"/>
        <v/>
      </c>
      <c r="K218" s="30"/>
      <c r="L218" s="29"/>
      <c r="M218" s="29"/>
      <c r="N218" s="31"/>
      <c r="O218" s="31" t="str">
        <f t="shared" si="1"/>
        <v/>
      </c>
      <c r="P218" s="32" t="str">
        <f t="shared" si="2"/>
        <v/>
      </c>
      <c r="Q218" s="30" t="str">
        <f t="shared" si="3"/>
        <v/>
      </c>
      <c r="R218" s="29" t="str">
        <f t="shared" si="4"/>
        <v/>
      </c>
      <c r="S218" s="33" t="str">
        <f t="shared" si="5"/>
        <v/>
      </c>
      <c r="T218" s="33" t="str">
        <f t="shared" si="6"/>
        <v/>
      </c>
      <c r="U218" s="33" t="str">
        <f t="shared" si="7"/>
        <v/>
      </c>
      <c r="V218" s="93"/>
      <c r="W218" s="79"/>
      <c r="X218" s="79"/>
      <c r="Y218" s="80"/>
      <c r="Z218" s="34"/>
      <c r="AA218" s="34"/>
      <c r="AB218" s="34"/>
    </row>
    <row r="219" spans="1:28" ht="18" customHeight="1" x14ac:dyDescent="0.25">
      <c r="A219" s="19"/>
      <c r="B219" s="19"/>
      <c r="C219" s="20"/>
      <c r="D219" s="20"/>
      <c r="E219" s="20"/>
      <c r="F219" s="19"/>
      <c r="G219" s="146"/>
      <c r="H219" s="21" t="str">
        <f ca="1">IFERROR(__xludf.DUMMYFUNCTION("IF(F219="""","""",IFERROR(GOOGLEFINANCE(UPPER(F219),""price""),""""))"),"")</f>
        <v/>
      </c>
      <c r="I219" s="21"/>
      <c r="J219" s="21" t="str">
        <f t="shared" si="0"/>
        <v/>
      </c>
      <c r="K219" s="22"/>
      <c r="L219" s="21"/>
      <c r="M219" s="21"/>
      <c r="N219" s="23"/>
      <c r="O219" s="23" t="str">
        <f t="shared" si="1"/>
        <v/>
      </c>
      <c r="P219" s="24" t="str">
        <f t="shared" si="2"/>
        <v/>
      </c>
      <c r="Q219" s="22" t="str">
        <f t="shared" si="3"/>
        <v/>
      </c>
      <c r="R219" s="21" t="str">
        <f t="shared" si="4"/>
        <v/>
      </c>
      <c r="S219" s="25" t="str">
        <f t="shared" si="5"/>
        <v/>
      </c>
      <c r="T219" s="25" t="str">
        <f t="shared" si="6"/>
        <v/>
      </c>
      <c r="U219" s="25" t="str">
        <f t="shared" si="7"/>
        <v/>
      </c>
      <c r="V219" s="92"/>
      <c r="W219" s="79"/>
      <c r="X219" s="79"/>
      <c r="Y219" s="80"/>
      <c r="Z219" s="26"/>
      <c r="AA219" s="26"/>
      <c r="AB219" s="26"/>
    </row>
    <row r="220" spans="1:28" ht="18" customHeight="1" x14ac:dyDescent="0.25">
      <c r="A220" s="27"/>
      <c r="B220" s="27"/>
      <c r="C220" s="28"/>
      <c r="D220" s="28"/>
      <c r="E220" s="28"/>
      <c r="F220" s="27"/>
      <c r="G220" s="147"/>
      <c r="H220" s="29" t="str">
        <f ca="1">IFERROR(__xludf.DUMMYFUNCTION("IF(F220="""","""",IFERROR(GOOGLEFINANCE(UPPER(F220),""price""),""""))"),"")</f>
        <v/>
      </c>
      <c r="I220" s="29"/>
      <c r="J220" s="29" t="str">
        <f t="shared" si="0"/>
        <v/>
      </c>
      <c r="K220" s="30"/>
      <c r="L220" s="29"/>
      <c r="M220" s="29"/>
      <c r="N220" s="31"/>
      <c r="O220" s="31" t="str">
        <f t="shared" si="1"/>
        <v/>
      </c>
      <c r="P220" s="32" t="str">
        <f t="shared" si="2"/>
        <v/>
      </c>
      <c r="Q220" s="30" t="str">
        <f t="shared" si="3"/>
        <v/>
      </c>
      <c r="R220" s="29" t="str">
        <f t="shared" si="4"/>
        <v/>
      </c>
      <c r="S220" s="33" t="str">
        <f t="shared" si="5"/>
        <v/>
      </c>
      <c r="T220" s="33" t="str">
        <f t="shared" si="6"/>
        <v/>
      </c>
      <c r="U220" s="33" t="str">
        <f t="shared" si="7"/>
        <v/>
      </c>
      <c r="V220" s="93"/>
      <c r="W220" s="79"/>
      <c r="X220" s="79"/>
      <c r="Y220" s="80"/>
      <c r="Z220" s="34"/>
      <c r="AA220" s="34"/>
      <c r="AB220" s="34"/>
    </row>
    <row r="221" spans="1:28" ht="18" customHeight="1" x14ac:dyDescent="0.25">
      <c r="A221" s="19"/>
      <c r="B221" s="19"/>
      <c r="C221" s="20"/>
      <c r="D221" s="20"/>
      <c r="E221" s="20"/>
      <c r="F221" s="19"/>
      <c r="G221" s="146"/>
      <c r="H221" s="21" t="str">
        <f ca="1">IFERROR(__xludf.DUMMYFUNCTION("IF(F221="""","""",IFERROR(GOOGLEFINANCE(UPPER(F221),""price""),""""))"),"")</f>
        <v/>
      </c>
      <c r="I221" s="21"/>
      <c r="J221" s="21" t="str">
        <f t="shared" si="0"/>
        <v/>
      </c>
      <c r="K221" s="22"/>
      <c r="L221" s="21"/>
      <c r="M221" s="21"/>
      <c r="N221" s="23"/>
      <c r="O221" s="23" t="str">
        <f t="shared" si="1"/>
        <v/>
      </c>
      <c r="P221" s="24" t="str">
        <f t="shared" si="2"/>
        <v/>
      </c>
      <c r="Q221" s="22" t="str">
        <f t="shared" si="3"/>
        <v/>
      </c>
      <c r="R221" s="21" t="str">
        <f t="shared" si="4"/>
        <v/>
      </c>
      <c r="S221" s="25" t="str">
        <f t="shared" si="5"/>
        <v/>
      </c>
      <c r="T221" s="25" t="str">
        <f t="shared" si="6"/>
        <v/>
      </c>
      <c r="U221" s="25" t="str">
        <f t="shared" si="7"/>
        <v/>
      </c>
      <c r="V221" s="92"/>
      <c r="W221" s="79"/>
      <c r="X221" s="79"/>
      <c r="Y221" s="80"/>
      <c r="Z221" s="26"/>
      <c r="AA221" s="26"/>
      <c r="AB221" s="26"/>
    </row>
    <row r="222" spans="1:28" ht="18" customHeight="1" x14ac:dyDescent="0.25">
      <c r="A222" s="27"/>
      <c r="B222" s="27"/>
      <c r="C222" s="28"/>
      <c r="D222" s="28"/>
      <c r="E222" s="28"/>
      <c r="F222" s="27"/>
      <c r="G222" s="147"/>
      <c r="H222" s="29" t="str">
        <f ca="1">IFERROR(__xludf.DUMMYFUNCTION("IF(F222="""","""",IFERROR(GOOGLEFINANCE(UPPER(F222),""price""),""""))"),"")</f>
        <v/>
      </c>
      <c r="I222" s="29"/>
      <c r="J222" s="29" t="str">
        <f t="shared" si="0"/>
        <v/>
      </c>
      <c r="K222" s="30"/>
      <c r="L222" s="29"/>
      <c r="M222" s="29"/>
      <c r="N222" s="31"/>
      <c r="O222" s="31" t="str">
        <f t="shared" si="1"/>
        <v/>
      </c>
      <c r="P222" s="32" t="str">
        <f t="shared" si="2"/>
        <v/>
      </c>
      <c r="Q222" s="30" t="str">
        <f t="shared" si="3"/>
        <v/>
      </c>
      <c r="R222" s="29" t="str">
        <f t="shared" si="4"/>
        <v/>
      </c>
      <c r="S222" s="33" t="str">
        <f t="shared" si="5"/>
        <v/>
      </c>
      <c r="T222" s="33" t="str">
        <f t="shared" si="6"/>
        <v/>
      </c>
      <c r="U222" s="33" t="str">
        <f t="shared" si="7"/>
        <v/>
      </c>
      <c r="V222" s="93"/>
      <c r="W222" s="79"/>
      <c r="X222" s="79"/>
      <c r="Y222" s="80"/>
      <c r="Z222" s="34"/>
      <c r="AA222" s="34"/>
      <c r="AB222" s="34"/>
    </row>
    <row r="223" spans="1:28" ht="18" customHeight="1" x14ac:dyDescent="0.25">
      <c r="A223" s="19"/>
      <c r="B223" s="19"/>
      <c r="C223" s="20"/>
      <c r="D223" s="20"/>
      <c r="E223" s="20"/>
      <c r="F223" s="19"/>
      <c r="G223" s="146"/>
      <c r="H223" s="21" t="str">
        <f ca="1">IFERROR(__xludf.DUMMYFUNCTION("IF(F223="""","""",IFERROR(GOOGLEFINANCE(UPPER(F223),""price""),""""))"),"")</f>
        <v/>
      </c>
      <c r="I223" s="21"/>
      <c r="J223" s="21" t="str">
        <f t="shared" si="0"/>
        <v/>
      </c>
      <c r="K223" s="22"/>
      <c r="L223" s="21"/>
      <c r="M223" s="21"/>
      <c r="N223" s="23"/>
      <c r="O223" s="23" t="str">
        <f t="shared" si="1"/>
        <v/>
      </c>
      <c r="P223" s="24" t="str">
        <f t="shared" si="2"/>
        <v/>
      </c>
      <c r="Q223" s="22" t="str">
        <f t="shared" si="3"/>
        <v/>
      </c>
      <c r="R223" s="21" t="str">
        <f t="shared" si="4"/>
        <v/>
      </c>
      <c r="S223" s="25" t="str">
        <f t="shared" si="5"/>
        <v/>
      </c>
      <c r="T223" s="25" t="str">
        <f t="shared" si="6"/>
        <v/>
      </c>
      <c r="U223" s="25" t="str">
        <f t="shared" si="7"/>
        <v/>
      </c>
      <c r="V223" s="92"/>
      <c r="W223" s="79"/>
      <c r="X223" s="79"/>
      <c r="Y223" s="80"/>
      <c r="Z223" s="26"/>
      <c r="AA223" s="26"/>
      <c r="AB223" s="26"/>
    </row>
    <row r="224" spans="1:28" ht="18" customHeight="1" x14ac:dyDescent="0.25">
      <c r="A224" s="27"/>
      <c r="B224" s="27"/>
      <c r="C224" s="28"/>
      <c r="D224" s="28"/>
      <c r="E224" s="28"/>
      <c r="F224" s="27"/>
      <c r="G224" s="147"/>
      <c r="H224" s="29" t="str">
        <f ca="1">IFERROR(__xludf.DUMMYFUNCTION("IF(F224="""","""",IFERROR(GOOGLEFINANCE(UPPER(F224),""price""),""""))"),"")</f>
        <v/>
      </c>
      <c r="I224" s="29"/>
      <c r="J224" s="29" t="str">
        <f t="shared" si="0"/>
        <v/>
      </c>
      <c r="K224" s="30"/>
      <c r="L224" s="29"/>
      <c r="M224" s="29"/>
      <c r="N224" s="31"/>
      <c r="O224" s="31" t="str">
        <f t="shared" si="1"/>
        <v/>
      </c>
      <c r="P224" s="32" t="str">
        <f t="shared" si="2"/>
        <v/>
      </c>
      <c r="Q224" s="30" t="str">
        <f t="shared" si="3"/>
        <v/>
      </c>
      <c r="R224" s="29" t="str">
        <f t="shared" si="4"/>
        <v/>
      </c>
      <c r="S224" s="33" t="str">
        <f t="shared" si="5"/>
        <v/>
      </c>
      <c r="T224" s="33" t="str">
        <f t="shared" si="6"/>
        <v/>
      </c>
      <c r="U224" s="33" t="str">
        <f t="shared" si="7"/>
        <v/>
      </c>
      <c r="V224" s="93"/>
      <c r="W224" s="79"/>
      <c r="X224" s="79"/>
      <c r="Y224" s="80"/>
      <c r="Z224" s="34"/>
      <c r="AA224" s="34"/>
      <c r="AB224" s="34"/>
    </row>
    <row r="225" spans="1:28" ht="18" customHeight="1" x14ac:dyDescent="0.25">
      <c r="A225" s="19"/>
      <c r="B225" s="19"/>
      <c r="C225" s="20"/>
      <c r="D225" s="20"/>
      <c r="E225" s="20"/>
      <c r="F225" s="19"/>
      <c r="G225" s="146"/>
      <c r="H225" s="21" t="str">
        <f ca="1">IFERROR(__xludf.DUMMYFUNCTION("IF(F225="""","""",IFERROR(GOOGLEFINANCE(UPPER(F225),""price""),""""))"),"")</f>
        <v/>
      </c>
      <c r="I225" s="21"/>
      <c r="J225" s="21" t="str">
        <f t="shared" si="0"/>
        <v/>
      </c>
      <c r="K225" s="22"/>
      <c r="L225" s="21"/>
      <c r="M225" s="21"/>
      <c r="N225" s="23"/>
      <c r="O225" s="23" t="str">
        <f t="shared" si="1"/>
        <v/>
      </c>
      <c r="P225" s="24" t="str">
        <f t="shared" si="2"/>
        <v/>
      </c>
      <c r="Q225" s="22" t="str">
        <f t="shared" si="3"/>
        <v/>
      </c>
      <c r="R225" s="21" t="str">
        <f t="shared" si="4"/>
        <v/>
      </c>
      <c r="S225" s="25" t="str">
        <f t="shared" si="5"/>
        <v/>
      </c>
      <c r="T225" s="25" t="str">
        <f t="shared" si="6"/>
        <v/>
      </c>
      <c r="U225" s="25" t="str">
        <f t="shared" si="7"/>
        <v/>
      </c>
      <c r="V225" s="92"/>
      <c r="W225" s="79"/>
      <c r="X225" s="79"/>
      <c r="Y225" s="80"/>
      <c r="Z225" s="26"/>
      <c r="AA225" s="26"/>
      <c r="AB225" s="26"/>
    </row>
    <row r="226" spans="1:28" ht="18" customHeight="1" x14ac:dyDescent="0.25">
      <c r="A226" s="27"/>
      <c r="B226" s="27"/>
      <c r="C226" s="28"/>
      <c r="D226" s="28"/>
      <c r="E226" s="28"/>
      <c r="F226" s="27"/>
      <c r="G226" s="147"/>
      <c r="H226" s="29" t="str">
        <f ca="1">IFERROR(__xludf.DUMMYFUNCTION("IF(F226="""","""",IFERROR(GOOGLEFINANCE(UPPER(F226),""price""),""""))"),"")</f>
        <v/>
      </c>
      <c r="I226" s="29"/>
      <c r="J226" s="29" t="str">
        <f t="shared" si="0"/>
        <v/>
      </c>
      <c r="K226" s="30"/>
      <c r="L226" s="29"/>
      <c r="M226" s="29"/>
      <c r="N226" s="31"/>
      <c r="O226" s="31" t="str">
        <f t="shared" si="1"/>
        <v/>
      </c>
      <c r="P226" s="32" t="str">
        <f t="shared" si="2"/>
        <v/>
      </c>
      <c r="Q226" s="30" t="str">
        <f t="shared" si="3"/>
        <v/>
      </c>
      <c r="R226" s="29" t="str">
        <f t="shared" si="4"/>
        <v/>
      </c>
      <c r="S226" s="33" t="str">
        <f t="shared" si="5"/>
        <v/>
      </c>
      <c r="T226" s="33" t="str">
        <f t="shared" si="6"/>
        <v/>
      </c>
      <c r="U226" s="33" t="str">
        <f t="shared" si="7"/>
        <v/>
      </c>
      <c r="V226" s="93"/>
      <c r="W226" s="79"/>
      <c r="X226" s="79"/>
      <c r="Y226" s="80"/>
      <c r="Z226" s="34"/>
      <c r="AA226" s="34"/>
      <c r="AB226" s="34"/>
    </row>
    <row r="227" spans="1:28" ht="18" customHeight="1" x14ac:dyDescent="0.25">
      <c r="A227" s="19"/>
      <c r="B227" s="19"/>
      <c r="C227" s="20"/>
      <c r="D227" s="20"/>
      <c r="E227" s="20"/>
      <c r="F227" s="19"/>
      <c r="G227" s="146"/>
      <c r="H227" s="21" t="str">
        <f ca="1">IFERROR(__xludf.DUMMYFUNCTION("IF(F227="""","""",IFERROR(GOOGLEFINANCE(UPPER(F227),""price""),""""))"),"")</f>
        <v/>
      </c>
      <c r="I227" s="21"/>
      <c r="J227" s="21" t="str">
        <f t="shared" si="0"/>
        <v/>
      </c>
      <c r="K227" s="22"/>
      <c r="L227" s="21"/>
      <c r="M227" s="21"/>
      <c r="N227" s="23"/>
      <c r="O227" s="23" t="str">
        <f t="shared" si="1"/>
        <v/>
      </c>
      <c r="P227" s="24" t="str">
        <f t="shared" si="2"/>
        <v/>
      </c>
      <c r="Q227" s="22" t="str">
        <f t="shared" si="3"/>
        <v/>
      </c>
      <c r="R227" s="21" t="str">
        <f t="shared" si="4"/>
        <v/>
      </c>
      <c r="S227" s="25" t="str">
        <f t="shared" si="5"/>
        <v/>
      </c>
      <c r="T227" s="25" t="str">
        <f t="shared" si="6"/>
        <v/>
      </c>
      <c r="U227" s="25" t="str">
        <f t="shared" si="7"/>
        <v/>
      </c>
      <c r="V227" s="92"/>
      <c r="W227" s="79"/>
      <c r="X227" s="79"/>
      <c r="Y227" s="80"/>
      <c r="Z227" s="26"/>
      <c r="AA227" s="26"/>
      <c r="AB227" s="26"/>
    </row>
    <row r="228" spans="1:28" ht="18" customHeight="1" x14ac:dyDescent="0.25">
      <c r="A228" s="27"/>
      <c r="B228" s="27"/>
      <c r="C228" s="28"/>
      <c r="D228" s="28"/>
      <c r="E228" s="28"/>
      <c r="F228" s="27"/>
      <c r="G228" s="147"/>
      <c r="H228" s="29" t="str">
        <f ca="1">IFERROR(__xludf.DUMMYFUNCTION("IF(F228="""","""",IFERROR(GOOGLEFINANCE(UPPER(F228),""price""),""""))"),"")</f>
        <v/>
      </c>
      <c r="I228" s="29"/>
      <c r="J228" s="29" t="str">
        <f t="shared" si="0"/>
        <v/>
      </c>
      <c r="K228" s="30"/>
      <c r="L228" s="29"/>
      <c r="M228" s="29"/>
      <c r="N228" s="31"/>
      <c r="O228" s="31" t="str">
        <f t="shared" si="1"/>
        <v/>
      </c>
      <c r="P228" s="32" t="str">
        <f t="shared" si="2"/>
        <v/>
      </c>
      <c r="Q228" s="30" t="str">
        <f t="shared" si="3"/>
        <v/>
      </c>
      <c r="R228" s="29" t="str">
        <f t="shared" si="4"/>
        <v/>
      </c>
      <c r="S228" s="33" t="str">
        <f t="shared" si="5"/>
        <v/>
      </c>
      <c r="T228" s="33" t="str">
        <f t="shared" si="6"/>
        <v/>
      </c>
      <c r="U228" s="33" t="str">
        <f t="shared" si="7"/>
        <v/>
      </c>
      <c r="V228" s="93"/>
      <c r="W228" s="79"/>
      <c r="X228" s="79"/>
      <c r="Y228" s="80"/>
      <c r="Z228" s="34"/>
      <c r="AA228" s="34"/>
      <c r="AB228" s="34"/>
    </row>
    <row r="229" spans="1:28" ht="18" customHeight="1" x14ac:dyDescent="0.25">
      <c r="A229" s="19"/>
      <c r="B229" s="19"/>
      <c r="C229" s="20"/>
      <c r="D229" s="20"/>
      <c r="E229" s="20"/>
      <c r="F229" s="19"/>
      <c r="G229" s="146"/>
      <c r="H229" s="21" t="str">
        <f ca="1">IFERROR(__xludf.DUMMYFUNCTION("IF(F229="""","""",IFERROR(GOOGLEFINANCE(UPPER(F229),""price""),""""))"),"")</f>
        <v/>
      </c>
      <c r="I229" s="21"/>
      <c r="J229" s="21" t="str">
        <f t="shared" si="0"/>
        <v/>
      </c>
      <c r="K229" s="22"/>
      <c r="L229" s="21"/>
      <c r="M229" s="21"/>
      <c r="N229" s="23"/>
      <c r="O229" s="23" t="str">
        <f t="shared" si="1"/>
        <v/>
      </c>
      <c r="P229" s="24" t="str">
        <f t="shared" si="2"/>
        <v/>
      </c>
      <c r="Q229" s="22" t="str">
        <f t="shared" si="3"/>
        <v/>
      </c>
      <c r="R229" s="21" t="str">
        <f t="shared" si="4"/>
        <v/>
      </c>
      <c r="S229" s="25" t="str">
        <f t="shared" si="5"/>
        <v/>
      </c>
      <c r="T229" s="25" t="str">
        <f t="shared" si="6"/>
        <v/>
      </c>
      <c r="U229" s="25" t="str">
        <f t="shared" si="7"/>
        <v/>
      </c>
      <c r="V229" s="92"/>
      <c r="W229" s="79"/>
      <c r="X229" s="79"/>
      <c r="Y229" s="80"/>
      <c r="Z229" s="26"/>
      <c r="AA229" s="26"/>
      <c r="AB229" s="26"/>
    </row>
    <row r="230" spans="1:28" ht="18" customHeight="1" x14ac:dyDescent="0.25">
      <c r="A230" s="27"/>
      <c r="B230" s="27"/>
      <c r="C230" s="28"/>
      <c r="D230" s="28"/>
      <c r="E230" s="28"/>
      <c r="F230" s="27"/>
      <c r="G230" s="147"/>
      <c r="H230" s="29" t="str">
        <f ca="1">IFERROR(__xludf.DUMMYFUNCTION("IF(F230="""","""",IFERROR(GOOGLEFINANCE(UPPER(F230),""price""),""""))"),"")</f>
        <v/>
      </c>
      <c r="I230" s="29"/>
      <c r="J230" s="29" t="str">
        <f t="shared" si="0"/>
        <v/>
      </c>
      <c r="K230" s="30"/>
      <c r="L230" s="29"/>
      <c r="M230" s="29"/>
      <c r="N230" s="31"/>
      <c r="O230" s="31" t="str">
        <f t="shared" si="1"/>
        <v/>
      </c>
      <c r="P230" s="32" t="str">
        <f t="shared" si="2"/>
        <v/>
      </c>
      <c r="Q230" s="30" t="str">
        <f t="shared" si="3"/>
        <v/>
      </c>
      <c r="R230" s="29" t="str">
        <f t="shared" si="4"/>
        <v/>
      </c>
      <c r="S230" s="33" t="str">
        <f t="shared" si="5"/>
        <v/>
      </c>
      <c r="T230" s="33" t="str">
        <f t="shared" si="6"/>
        <v/>
      </c>
      <c r="U230" s="33" t="str">
        <f t="shared" si="7"/>
        <v/>
      </c>
      <c r="V230" s="93"/>
      <c r="W230" s="79"/>
      <c r="X230" s="79"/>
      <c r="Y230" s="80"/>
      <c r="Z230" s="34"/>
      <c r="AA230" s="34"/>
      <c r="AB230" s="34"/>
    </row>
    <row r="231" spans="1:28" ht="18" customHeight="1" x14ac:dyDescent="0.25">
      <c r="A231" s="19"/>
      <c r="B231" s="19"/>
      <c r="C231" s="20"/>
      <c r="D231" s="20"/>
      <c r="E231" s="20"/>
      <c r="F231" s="19"/>
      <c r="G231" s="146"/>
      <c r="H231" s="21" t="str">
        <f ca="1">IFERROR(__xludf.DUMMYFUNCTION("IF(F231="""","""",IFERROR(GOOGLEFINANCE(UPPER(F231),""price""),""""))"),"")</f>
        <v/>
      </c>
      <c r="I231" s="21"/>
      <c r="J231" s="21" t="str">
        <f t="shared" si="0"/>
        <v/>
      </c>
      <c r="K231" s="22"/>
      <c r="L231" s="21"/>
      <c r="M231" s="21"/>
      <c r="N231" s="23"/>
      <c r="O231" s="23" t="str">
        <f t="shared" si="1"/>
        <v/>
      </c>
      <c r="P231" s="24" t="str">
        <f t="shared" si="2"/>
        <v/>
      </c>
      <c r="Q231" s="22" t="str">
        <f t="shared" si="3"/>
        <v/>
      </c>
      <c r="R231" s="21" t="str">
        <f t="shared" si="4"/>
        <v/>
      </c>
      <c r="S231" s="25" t="str">
        <f t="shared" si="5"/>
        <v/>
      </c>
      <c r="T231" s="25" t="str">
        <f t="shared" si="6"/>
        <v/>
      </c>
      <c r="U231" s="25" t="str">
        <f t="shared" si="7"/>
        <v/>
      </c>
      <c r="V231" s="92"/>
      <c r="W231" s="79"/>
      <c r="X231" s="79"/>
      <c r="Y231" s="80"/>
      <c r="Z231" s="26"/>
      <c r="AA231" s="26"/>
      <c r="AB231" s="26"/>
    </row>
    <row r="232" spans="1:28" ht="18" customHeight="1" x14ac:dyDescent="0.25">
      <c r="A232" s="27"/>
      <c r="B232" s="27"/>
      <c r="C232" s="28"/>
      <c r="D232" s="28"/>
      <c r="E232" s="28"/>
      <c r="F232" s="27"/>
      <c r="G232" s="147"/>
      <c r="H232" s="29" t="str">
        <f ca="1">IFERROR(__xludf.DUMMYFUNCTION("IF(F232="""","""",IFERROR(GOOGLEFINANCE(UPPER(F232),""price""),""""))"),"")</f>
        <v/>
      </c>
      <c r="I232" s="29"/>
      <c r="J232" s="29" t="str">
        <f t="shared" si="0"/>
        <v/>
      </c>
      <c r="K232" s="30"/>
      <c r="L232" s="29"/>
      <c r="M232" s="29"/>
      <c r="N232" s="31"/>
      <c r="O232" s="31" t="str">
        <f t="shared" si="1"/>
        <v/>
      </c>
      <c r="P232" s="32" t="str">
        <f t="shared" si="2"/>
        <v/>
      </c>
      <c r="Q232" s="30" t="str">
        <f t="shared" si="3"/>
        <v/>
      </c>
      <c r="R232" s="29" t="str">
        <f t="shared" si="4"/>
        <v/>
      </c>
      <c r="S232" s="33" t="str">
        <f t="shared" si="5"/>
        <v/>
      </c>
      <c r="T232" s="33" t="str">
        <f t="shared" si="6"/>
        <v/>
      </c>
      <c r="U232" s="33" t="str">
        <f t="shared" si="7"/>
        <v/>
      </c>
      <c r="V232" s="93"/>
      <c r="W232" s="79"/>
      <c r="X232" s="79"/>
      <c r="Y232" s="80"/>
      <c r="Z232" s="34"/>
      <c r="AA232" s="34"/>
      <c r="AB232" s="34"/>
    </row>
    <row r="233" spans="1:28" ht="18" customHeight="1" x14ac:dyDescent="0.25">
      <c r="A233" s="19"/>
      <c r="B233" s="19"/>
      <c r="C233" s="20"/>
      <c r="D233" s="20"/>
      <c r="E233" s="20"/>
      <c r="F233" s="19"/>
      <c r="G233" s="146"/>
      <c r="H233" s="21" t="str">
        <f ca="1">IFERROR(__xludf.DUMMYFUNCTION("IF(F233="""","""",IFERROR(GOOGLEFINANCE(UPPER(F233),""price""),""""))"),"")</f>
        <v/>
      </c>
      <c r="I233" s="21"/>
      <c r="J233" s="21" t="str">
        <f t="shared" si="0"/>
        <v/>
      </c>
      <c r="K233" s="22"/>
      <c r="L233" s="21"/>
      <c r="M233" s="21"/>
      <c r="N233" s="23"/>
      <c r="O233" s="23" t="str">
        <f t="shared" si="1"/>
        <v/>
      </c>
      <c r="P233" s="24" t="str">
        <f t="shared" si="2"/>
        <v/>
      </c>
      <c r="Q233" s="22" t="str">
        <f t="shared" si="3"/>
        <v/>
      </c>
      <c r="R233" s="21" t="str">
        <f t="shared" si="4"/>
        <v/>
      </c>
      <c r="S233" s="25" t="str">
        <f t="shared" si="5"/>
        <v/>
      </c>
      <c r="T233" s="25" t="str">
        <f t="shared" si="6"/>
        <v/>
      </c>
      <c r="U233" s="25" t="str">
        <f t="shared" si="7"/>
        <v/>
      </c>
      <c r="V233" s="92"/>
      <c r="W233" s="79"/>
      <c r="X233" s="79"/>
      <c r="Y233" s="80"/>
      <c r="Z233" s="26"/>
      <c r="AA233" s="26"/>
      <c r="AB233" s="26"/>
    </row>
    <row r="234" spans="1:28" ht="18" customHeight="1" x14ac:dyDescent="0.25">
      <c r="A234" s="27"/>
      <c r="B234" s="27"/>
      <c r="C234" s="28"/>
      <c r="D234" s="28"/>
      <c r="E234" s="28"/>
      <c r="F234" s="27"/>
      <c r="G234" s="147"/>
      <c r="H234" s="29" t="str">
        <f ca="1">IFERROR(__xludf.DUMMYFUNCTION("IF(F234="""","""",IFERROR(GOOGLEFINANCE(UPPER(F234),""price""),""""))"),"")</f>
        <v/>
      </c>
      <c r="I234" s="29"/>
      <c r="J234" s="29" t="str">
        <f t="shared" si="0"/>
        <v/>
      </c>
      <c r="K234" s="30"/>
      <c r="L234" s="29"/>
      <c r="M234" s="29"/>
      <c r="N234" s="31"/>
      <c r="O234" s="31" t="str">
        <f t="shared" si="1"/>
        <v/>
      </c>
      <c r="P234" s="32" t="str">
        <f t="shared" si="2"/>
        <v/>
      </c>
      <c r="Q234" s="30" t="str">
        <f t="shared" si="3"/>
        <v/>
      </c>
      <c r="R234" s="29" t="str">
        <f t="shared" si="4"/>
        <v/>
      </c>
      <c r="S234" s="33" t="str">
        <f t="shared" si="5"/>
        <v/>
      </c>
      <c r="T234" s="33" t="str">
        <f t="shared" si="6"/>
        <v/>
      </c>
      <c r="U234" s="33" t="str">
        <f t="shared" si="7"/>
        <v/>
      </c>
      <c r="V234" s="93"/>
      <c r="W234" s="79"/>
      <c r="X234" s="79"/>
      <c r="Y234" s="80"/>
      <c r="Z234" s="34"/>
      <c r="AA234" s="34"/>
      <c r="AB234" s="34"/>
    </row>
    <row r="235" spans="1:28" ht="18" customHeight="1" x14ac:dyDescent="0.25">
      <c r="A235" s="19"/>
      <c r="B235" s="19"/>
      <c r="C235" s="20"/>
      <c r="D235" s="20"/>
      <c r="E235" s="20"/>
      <c r="F235" s="19"/>
      <c r="G235" s="146"/>
      <c r="H235" s="21" t="str">
        <f ca="1">IFERROR(__xludf.DUMMYFUNCTION("IF(F235="""","""",IFERROR(GOOGLEFINANCE(UPPER(F235),""price""),""""))"),"")</f>
        <v/>
      </c>
      <c r="I235" s="21"/>
      <c r="J235" s="21" t="str">
        <f t="shared" si="0"/>
        <v/>
      </c>
      <c r="K235" s="22"/>
      <c r="L235" s="21"/>
      <c r="M235" s="21"/>
      <c r="N235" s="23"/>
      <c r="O235" s="23" t="str">
        <f t="shared" si="1"/>
        <v/>
      </c>
      <c r="P235" s="24" t="str">
        <f t="shared" si="2"/>
        <v/>
      </c>
      <c r="Q235" s="22" t="str">
        <f t="shared" si="3"/>
        <v/>
      </c>
      <c r="R235" s="21" t="str">
        <f t="shared" si="4"/>
        <v/>
      </c>
      <c r="S235" s="25" t="str">
        <f t="shared" si="5"/>
        <v/>
      </c>
      <c r="T235" s="25" t="str">
        <f t="shared" si="6"/>
        <v/>
      </c>
      <c r="U235" s="25" t="str">
        <f t="shared" si="7"/>
        <v/>
      </c>
      <c r="V235" s="92"/>
      <c r="W235" s="79"/>
      <c r="X235" s="79"/>
      <c r="Y235" s="80"/>
      <c r="Z235" s="26"/>
      <c r="AA235" s="26"/>
      <c r="AB235" s="26"/>
    </row>
    <row r="236" spans="1:28" ht="18" customHeight="1" x14ac:dyDescent="0.25">
      <c r="A236" s="27"/>
      <c r="B236" s="27"/>
      <c r="C236" s="28"/>
      <c r="D236" s="28"/>
      <c r="E236" s="28"/>
      <c r="F236" s="27"/>
      <c r="G236" s="147"/>
      <c r="H236" s="29" t="str">
        <f ca="1">IFERROR(__xludf.DUMMYFUNCTION("IF(F236="""","""",IFERROR(GOOGLEFINANCE(UPPER(F236),""price""),""""))"),"")</f>
        <v/>
      </c>
      <c r="I236" s="29"/>
      <c r="J236" s="29" t="str">
        <f t="shared" si="0"/>
        <v/>
      </c>
      <c r="K236" s="30"/>
      <c r="L236" s="29"/>
      <c r="M236" s="29"/>
      <c r="N236" s="31"/>
      <c r="O236" s="31" t="str">
        <f t="shared" si="1"/>
        <v/>
      </c>
      <c r="P236" s="32" t="str">
        <f t="shared" si="2"/>
        <v/>
      </c>
      <c r="Q236" s="30" t="str">
        <f t="shared" si="3"/>
        <v/>
      </c>
      <c r="R236" s="29" t="str">
        <f t="shared" si="4"/>
        <v/>
      </c>
      <c r="S236" s="33" t="str">
        <f t="shared" si="5"/>
        <v/>
      </c>
      <c r="T236" s="33" t="str">
        <f t="shared" si="6"/>
        <v/>
      </c>
      <c r="U236" s="33" t="str">
        <f t="shared" si="7"/>
        <v/>
      </c>
      <c r="V236" s="93"/>
      <c r="W236" s="79"/>
      <c r="X236" s="79"/>
      <c r="Y236" s="80"/>
      <c r="Z236" s="34"/>
      <c r="AA236" s="34"/>
      <c r="AB236" s="34"/>
    </row>
    <row r="237" spans="1:28" ht="18" customHeight="1" x14ac:dyDescent="0.25">
      <c r="A237" s="19"/>
      <c r="B237" s="19"/>
      <c r="C237" s="20"/>
      <c r="D237" s="20"/>
      <c r="E237" s="20"/>
      <c r="F237" s="19"/>
      <c r="G237" s="146"/>
      <c r="H237" s="21" t="str">
        <f ca="1">IFERROR(__xludf.DUMMYFUNCTION("IF(F237="""","""",IFERROR(GOOGLEFINANCE(UPPER(F237),""price""),""""))"),"")</f>
        <v/>
      </c>
      <c r="I237" s="21"/>
      <c r="J237" s="21" t="str">
        <f t="shared" si="0"/>
        <v/>
      </c>
      <c r="K237" s="22"/>
      <c r="L237" s="21"/>
      <c r="M237" s="21"/>
      <c r="N237" s="23"/>
      <c r="O237" s="23" t="str">
        <f t="shared" si="1"/>
        <v/>
      </c>
      <c r="P237" s="24" t="str">
        <f t="shared" si="2"/>
        <v/>
      </c>
      <c r="Q237" s="22" t="str">
        <f t="shared" si="3"/>
        <v/>
      </c>
      <c r="R237" s="21" t="str">
        <f t="shared" si="4"/>
        <v/>
      </c>
      <c r="S237" s="25" t="str">
        <f t="shared" si="5"/>
        <v/>
      </c>
      <c r="T237" s="25" t="str">
        <f t="shared" si="6"/>
        <v/>
      </c>
      <c r="U237" s="25" t="str">
        <f t="shared" si="7"/>
        <v/>
      </c>
      <c r="V237" s="92"/>
      <c r="W237" s="79"/>
      <c r="X237" s="79"/>
      <c r="Y237" s="80"/>
      <c r="Z237" s="26"/>
      <c r="AA237" s="26"/>
      <c r="AB237" s="26"/>
    </row>
    <row r="238" spans="1:28" ht="18" customHeight="1" x14ac:dyDescent="0.25">
      <c r="A238" s="27"/>
      <c r="B238" s="27"/>
      <c r="C238" s="28"/>
      <c r="D238" s="28"/>
      <c r="E238" s="28"/>
      <c r="F238" s="27"/>
      <c r="G238" s="147"/>
      <c r="H238" s="29" t="str">
        <f ca="1">IFERROR(__xludf.DUMMYFUNCTION("IF(F238="""","""",IFERROR(GOOGLEFINANCE(UPPER(F238),""price""),""""))"),"")</f>
        <v/>
      </c>
      <c r="I238" s="29"/>
      <c r="J238" s="29" t="str">
        <f t="shared" si="0"/>
        <v/>
      </c>
      <c r="K238" s="30"/>
      <c r="L238" s="29"/>
      <c r="M238" s="29"/>
      <c r="N238" s="31"/>
      <c r="O238" s="31" t="str">
        <f t="shared" si="1"/>
        <v/>
      </c>
      <c r="P238" s="32" t="str">
        <f t="shared" si="2"/>
        <v/>
      </c>
      <c r="Q238" s="30" t="str">
        <f t="shared" si="3"/>
        <v/>
      </c>
      <c r="R238" s="29" t="str">
        <f t="shared" si="4"/>
        <v/>
      </c>
      <c r="S238" s="33" t="str">
        <f t="shared" si="5"/>
        <v/>
      </c>
      <c r="T238" s="33" t="str">
        <f t="shared" si="6"/>
        <v/>
      </c>
      <c r="U238" s="33" t="str">
        <f t="shared" si="7"/>
        <v/>
      </c>
      <c r="V238" s="93"/>
      <c r="W238" s="79"/>
      <c r="X238" s="79"/>
      <c r="Y238" s="80"/>
      <c r="Z238" s="34"/>
      <c r="AA238" s="34"/>
      <c r="AB238" s="34"/>
    </row>
    <row r="239" spans="1:28" ht="18" customHeight="1" x14ac:dyDescent="0.25">
      <c r="A239" s="19"/>
      <c r="B239" s="19"/>
      <c r="C239" s="20"/>
      <c r="D239" s="20"/>
      <c r="E239" s="20"/>
      <c r="F239" s="19"/>
      <c r="G239" s="146"/>
      <c r="H239" s="21" t="str">
        <f ca="1">IFERROR(__xludf.DUMMYFUNCTION("IF(F239="""","""",IFERROR(GOOGLEFINANCE(UPPER(F239),""price""),""""))"),"")</f>
        <v/>
      </c>
      <c r="I239" s="21"/>
      <c r="J239" s="21" t="str">
        <f t="shared" si="0"/>
        <v/>
      </c>
      <c r="K239" s="22"/>
      <c r="L239" s="21"/>
      <c r="M239" s="21"/>
      <c r="N239" s="23"/>
      <c r="O239" s="23" t="str">
        <f t="shared" si="1"/>
        <v/>
      </c>
      <c r="P239" s="24" t="str">
        <f t="shared" si="2"/>
        <v/>
      </c>
      <c r="Q239" s="22" t="str">
        <f t="shared" si="3"/>
        <v/>
      </c>
      <c r="R239" s="21" t="str">
        <f t="shared" si="4"/>
        <v/>
      </c>
      <c r="S239" s="25" t="str">
        <f t="shared" si="5"/>
        <v/>
      </c>
      <c r="T239" s="25" t="str">
        <f t="shared" si="6"/>
        <v/>
      </c>
      <c r="U239" s="25" t="str">
        <f t="shared" si="7"/>
        <v/>
      </c>
      <c r="V239" s="92"/>
      <c r="W239" s="79"/>
      <c r="X239" s="79"/>
      <c r="Y239" s="80"/>
      <c r="Z239" s="26"/>
      <c r="AA239" s="26"/>
      <c r="AB239" s="26"/>
    </row>
    <row r="240" spans="1:28" ht="18" customHeight="1" x14ac:dyDescent="0.25">
      <c r="A240" s="27"/>
      <c r="B240" s="27"/>
      <c r="C240" s="28"/>
      <c r="D240" s="28"/>
      <c r="E240" s="28"/>
      <c r="F240" s="27"/>
      <c r="G240" s="147"/>
      <c r="H240" s="29" t="str">
        <f ca="1">IFERROR(__xludf.DUMMYFUNCTION("IF(F240="""","""",IFERROR(GOOGLEFINANCE(UPPER(F240),""price""),""""))"),"")</f>
        <v/>
      </c>
      <c r="I240" s="29"/>
      <c r="J240" s="29" t="str">
        <f t="shared" si="0"/>
        <v/>
      </c>
      <c r="K240" s="30"/>
      <c r="L240" s="29"/>
      <c r="M240" s="29"/>
      <c r="N240" s="31"/>
      <c r="O240" s="31" t="str">
        <f t="shared" si="1"/>
        <v/>
      </c>
      <c r="P240" s="32" t="str">
        <f t="shared" si="2"/>
        <v/>
      </c>
      <c r="Q240" s="30" t="str">
        <f t="shared" si="3"/>
        <v/>
      </c>
      <c r="R240" s="29" t="str">
        <f t="shared" si="4"/>
        <v/>
      </c>
      <c r="S240" s="33" t="str">
        <f t="shared" si="5"/>
        <v/>
      </c>
      <c r="T240" s="33" t="str">
        <f t="shared" si="6"/>
        <v/>
      </c>
      <c r="U240" s="33" t="str">
        <f t="shared" si="7"/>
        <v/>
      </c>
      <c r="V240" s="93"/>
      <c r="W240" s="79"/>
      <c r="X240" s="79"/>
      <c r="Y240" s="80"/>
      <c r="Z240" s="34"/>
      <c r="AA240" s="34"/>
      <c r="AB240" s="34"/>
    </row>
    <row r="241" spans="1:28" ht="18" customHeight="1" x14ac:dyDescent="0.25">
      <c r="A241" s="19"/>
      <c r="B241" s="19"/>
      <c r="C241" s="20"/>
      <c r="D241" s="20"/>
      <c r="E241" s="20"/>
      <c r="F241" s="19"/>
      <c r="G241" s="146"/>
      <c r="H241" s="21" t="str">
        <f ca="1">IFERROR(__xludf.DUMMYFUNCTION("IF(F241="""","""",IFERROR(GOOGLEFINANCE(UPPER(F241),""price""),""""))"),"")</f>
        <v/>
      </c>
      <c r="I241" s="21"/>
      <c r="J241" s="21" t="str">
        <f t="shared" si="0"/>
        <v/>
      </c>
      <c r="K241" s="22"/>
      <c r="L241" s="21"/>
      <c r="M241" s="21"/>
      <c r="N241" s="23"/>
      <c r="O241" s="23" t="str">
        <f t="shared" si="1"/>
        <v/>
      </c>
      <c r="P241" s="24" t="str">
        <f t="shared" si="2"/>
        <v/>
      </c>
      <c r="Q241" s="22" t="str">
        <f t="shared" si="3"/>
        <v/>
      </c>
      <c r="R241" s="21" t="str">
        <f t="shared" si="4"/>
        <v/>
      </c>
      <c r="S241" s="25" t="str">
        <f t="shared" si="5"/>
        <v/>
      </c>
      <c r="T241" s="25" t="str">
        <f t="shared" si="6"/>
        <v/>
      </c>
      <c r="U241" s="25" t="str">
        <f t="shared" si="7"/>
        <v/>
      </c>
      <c r="V241" s="92"/>
      <c r="W241" s="79"/>
      <c r="X241" s="79"/>
      <c r="Y241" s="80"/>
      <c r="Z241" s="26"/>
      <c r="AA241" s="26"/>
      <c r="AB241" s="26"/>
    </row>
    <row r="242" spans="1:28" ht="18" customHeight="1" x14ac:dyDescent="0.25">
      <c r="A242" s="27"/>
      <c r="B242" s="27"/>
      <c r="C242" s="28"/>
      <c r="D242" s="28"/>
      <c r="E242" s="28"/>
      <c r="F242" s="27"/>
      <c r="G242" s="147"/>
      <c r="H242" s="29" t="str">
        <f ca="1">IFERROR(__xludf.DUMMYFUNCTION("IF(F242="""","""",IFERROR(GOOGLEFINANCE(UPPER(F242),""price""),""""))"),"")</f>
        <v/>
      </c>
      <c r="I242" s="29"/>
      <c r="J242" s="29" t="str">
        <f t="shared" si="0"/>
        <v/>
      </c>
      <c r="K242" s="30"/>
      <c r="L242" s="29"/>
      <c r="M242" s="29"/>
      <c r="N242" s="31"/>
      <c r="O242" s="31" t="str">
        <f t="shared" si="1"/>
        <v/>
      </c>
      <c r="P242" s="32" t="str">
        <f t="shared" si="2"/>
        <v/>
      </c>
      <c r="Q242" s="30" t="str">
        <f t="shared" si="3"/>
        <v/>
      </c>
      <c r="R242" s="29" t="str">
        <f t="shared" si="4"/>
        <v/>
      </c>
      <c r="S242" s="33" t="str">
        <f t="shared" si="5"/>
        <v/>
      </c>
      <c r="T242" s="33" t="str">
        <f t="shared" si="6"/>
        <v/>
      </c>
      <c r="U242" s="33" t="str">
        <f t="shared" si="7"/>
        <v/>
      </c>
      <c r="V242" s="93"/>
      <c r="W242" s="79"/>
      <c r="X242" s="79"/>
      <c r="Y242" s="80"/>
      <c r="Z242" s="34"/>
      <c r="AA242" s="34"/>
      <c r="AB242" s="34"/>
    </row>
    <row r="243" spans="1:28" ht="18" customHeight="1" x14ac:dyDescent="0.25">
      <c r="A243" s="19"/>
      <c r="B243" s="19"/>
      <c r="C243" s="20"/>
      <c r="D243" s="20"/>
      <c r="E243" s="20"/>
      <c r="F243" s="19"/>
      <c r="G243" s="146"/>
      <c r="H243" s="21" t="str">
        <f ca="1">IFERROR(__xludf.DUMMYFUNCTION("IF(F243="""","""",IFERROR(GOOGLEFINANCE(UPPER(F243),""price""),""""))"),"")</f>
        <v/>
      </c>
      <c r="I243" s="21"/>
      <c r="J243" s="21" t="str">
        <f t="shared" si="0"/>
        <v/>
      </c>
      <c r="K243" s="22"/>
      <c r="L243" s="21"/>
      <c r="M243" s="21"/>
      <c r="N243" s="23"/>
      <c r="O243" s="23" t="str">
        <f t="shared" si="1"/>
        <v/>
      </c>
      <c r="P243" s="24" t="str">
        <f t="shared" si="2"/>
        <v/>
      </c>
      <c r="Q243" s="22" t="str">
        <f t="shared" si="3"/>
        <v/>
      </c>
      <c r="R243" s="21" t="str">
        <f t="shared" si="4"/>
        <v/>
      </c>
      <c r="S243" s="25" t="str">
        <f t="shared" si="5"/>
        <v/>
      </c>
      <c r="T243" s="25" t="str">
        <f t="shared" si="6"/>
        <v/>
      </c>
      <c r="U243" s="25" t="str">
        <f t="shared" si="7"/>
        <v/>
      </c>
      <c r="V243" s="92"/>
      <c r="W243" s="79"/>
      <c r="X243" s="79"/>
      <c r="Y243" s="80"/>
      <c r="Z243" s="26"/>
      <c r="AA243" s="26"/>
      <c r="AB243" s="26"/>
    </row>
    <row r="244" spans="1:28" ht="18" customHeight="1" x14ac:dyDescent="0.25">
      <c r="A244" s="27"/>
      <c r="B244" s="27"/>
      <c r="C244" s="28"/>
      <c r="D244" s="28"/>
      <c r="E244" s="28"/>
      <c r="F244" s="27"/>
      <c r="G244" s="147"/>
      <c r="H244" s="29" t="str">
        <f ca="1">IFERROR(__xludf.DUMMYFUNCTION("IF(F244="""","""",IFERROR(GOOGLEFINANCE(UPPER(F244),""price""),""""))"),"")</f>
        <v/>
      </c>
      <c r="I244" s="29"/>
      <c r="J244" s="29" t="str">
        <f t="shared" si="0"/>
        <v/>
      </c>
      <c r="K244" s="30"/>
      <c r="L244" s="29"/>
      <c r="M244" s="29"/>
      <c r="N244" s="31"/>
      <c r="O244" s="31" t="str">
        <f t="shared" si="1"/>
        <v/>
      </c>
      <c r="P244" s="32" t="str">
        <f t="shared" si="2"/>
        <v/>
      </c>
      <c r="Q244" s="30" t="str">
        <f t="shared" si="3"/>
        <v/>
      </c>
      <c r="R244" s="29" t="str">
        <f t="shared" si="4"/>
        <v/>
      </c>
      <c r="S244" s="33" t="str">
        <f t="shared" si="5"/>
        <v/>
      </c>
      <c r="T244" s="33" t="str">
        <f t="shared" si="6"/>
        <v/>
      </c>
      <c r="U244" s="33" t="str">
        <f t="shared" si="7"/>
        <v/>
      </c>
      <c r="V244" s="93"/>
      <c r="W244" s="79"/>
      <c r="X244" s="79"/>
      <c r="Y244" s="80"/>
      <c r="Z244" s="34"/>
      <c r="AA244" s="34"/>
      <c r="AB244" s="34"/>
    </row>
    <row r="245" spans="1:28" ht="18" customHeight="1" x14ac:dyDescent="0.25">
      <c r="A245" s="19"/>
      <c r="B245" s="19"/>
      <c r="C245" s="20"/>
      <c r="D245" s="20"/>
      <c r="E245" s="20"/>
      <c r="F245" s="19"/>
      <c r="G245" s="146"/>
      <c r="H245" s="21" t="str">
        <f ca="1">IFERROR(__xludf.DUMMYFUNCTION("IF(F245="""","""",IFERROR(GOOGLEFINANCE(UPPER(F245),""price""),""""))"),"")</f>
        <v/>
      </c>
      <c r="I245" s="21"/>
      <c r="J245" s="21" t="str">
        <f t="shared" si="0"/>
        <v/>
      </c>
      <c r="K245" s="22"/>
      <c r="L245" s="21"/>
      <c r="M245" s="21"/>
      <c r="N245" s="23"/>
      <c r="O245" s="23" t="str">
        <f t="shared" si="1"/>
        <v/>
      </c>
      <c r="P245" s="24" t="str">
        <f t="shared" si="2"/>
        <v/>
      </c>
      <c r="Q245" s="22" t="str">
        <f t="shared" si="3"/>
        <v/>
      </c>
      <c r="R245" s="21" t="str">
        <f t="shared" si="4"/>
        <v/>
      </c>
      <c r="S245" s="25" t="str">
        <f t="shared" si="5"/>
        <v/>
      </c>
      <c r="T245" s="25" t="str">
        <f t="shared" si="6"/>
        <v/>
      </c>
      <c r="U245" s="25" t="str">
        <f t="shared" si="7"/>
        <v/>
      </c>
      <c r="V245" s="92"/>
      <c r="W245" s="79"/>
      <c r="X245" s="79"/>
      <c r="Y245" s="80"/>
      <c r="Z245" s="26"/>
      <c r="AA245" s="26"/>
      <c r="AB245" s="26"/>
    </row>
    <row r="246" spans="1:28" ht="18" customHeight="1" x14ac:dyDescent="0.25">
      <c r="A246" s="27"/>
      <c r="B246" s="27"/>
      <c r="C246" s="28"/>
      <c r="D246" s="28"/>
      <c r="E246" s="28"/>
      <c r="F246" s="27"/>
      <c r="G246" s="147"/>
      <c r="H246" s="29" t="str">
        <f ca="1">IFERROR(__xludf.DUMMYFUNCTION("IF(F246="""","""",IFERROR(GOOGLEFINANCE(UPPER(F246),""price""),""""))"),"")</f>
        <v/>
      </c>
      <c r="I246" s="29"/>
      <c r="J246" s="29" t="str">
        <f t="shared" si="0"/>
        <v/>
      </c>
      <c r="K246" s="30"/>
      <c r="L246" s="29"/>
      <c r="M246" s="29"/>
      <c r="N246" s="31"/>
      <c r="O246" s="31" t="str">
        <f t="shared" si="1"/>
        <v/>
      </c>
      <c r="P246" s="32" t="str">
        <f t="shared" si="2"/>
        <v/>
      </c>
      <c r="Q246" s="30" t="str">
        <f t="shared" si="3"/>
        <v/>
      </c>
      <c r="R246" s="29" t="str">
        <f t="shared" si="4"/>
        <v/>
      </c>
      <c r="S246" s="33" t="str">
        <f t="shared" si="5"/>
        <v/>
      </c>
      <c r="T246" s="33" t="str">
        <f t="shared" si="6"/>
        <v/>
      </c>
      <c r="U246" s="33" t="str">
        <f t="shared" si="7"/>
        <v/>
      </c>
      <c r="V246" s="93"/>
      <c r="W246" s="79"/>
      <c r="X246" s="79"/>
      <c r="Y246" s="80"/>
      <c r="Z246" s="34"/>
      <c r="AA246" s="34"/>
      <c r="AB246" s="34"/>
    </row>
    <row r="247" spans="1:28" ht="18" customHeight="1" x14ac:dyDescent="0.25">
      <c r="A247" s="19"/>
      <c r="B247" s="19"/>
      <c r="C247" s="20"/>
      <c r="D247" s="20"/>
      <c r="E247" s="20"/>
      <c r="F247" s="19"/>
      <c r="G247" s="146"/>
      <c r="H247" s="21" t="str">
        <f ca="1">IFERROR(__xludf.DUMMYFUNCTION("IF(F247="""","""",IFERROR(GOOGLEFINANCE(UPPER(F247),""price""),""""))"),"")</f>
        <v/>
      </c>
      <c r="I247" s="21"/>
      <c r="J247" s="21" t="str">
        <f t="shared" si="0"/>
        <v/>
      </c>
      <c r="K247" s="22"/>
      <c r="L247" s="21"/>
      <c r="M247" s="21"/>
      <c r="N247" s="23"/>
      <c r="O247" s="23" t="str">
        <f t="shared" si="1"/>
        <v/>
      </c>
      <c r="P247" s="24" t="str">
        <f t="shared" si="2"/>
        <v/>
      </c>
      <c r="Q247" s="22" t="str">
        <f t="shared" si="3"/>
        <v/>
      </c>
      <c r="R247" s="21" t="str">
        <f t="shared" si="4"/>
        <v/>
      </c>
      <c r="S247" s="25" t="str">
        <f t="shared" si="5"/>
        <v/>
      </c>
      <c r="T247" s="25" t="str">
        <f t="shared" si="6"/>
        <v/>
      </c>
      <c r="U247" s="25" t="str">
        <f t="shared" si="7"/>
        <v/>
      </c>
      <c r="V247" s="92"/>
      <c r="W247" s="79"/>
      <c r="X247" s="79"/>
      <c r="Y247" s="80"/>
      <c r="Z247" s="26"/>
      <c r="AA247" s="26"/>
      <c r="AB247" s="26"/>
    </row>
    <row r="248" spans="1:28" ht="18" customHeight="1" x14ac:dyDescent="0.25">
      <c r="A248" s="27"/>
      <c r="B248" s="27"/>
      <c r="C248" s="28"/>
      <c r="D248" s="28"/>
      <c r="E248" s="28"/>
      <c r="F248" s="27"/>
      <c r="G248" s="147"/>
      <c r="H248" s="29" t="str">
        <f ca="1">IFERROR(__xludf.DUMMYFUNCTION("IF(F248="""","""",IFERROR(GOOGLEFINANCE(UPPER(F248),""price""),""""))"),"")</f>
        <v/>
      </c>
      <c r="I248" s="29"/>
      <c r="J248" s="29" t="str">
        <f t="shared" si="0"/>
        <v/>
      </c>
      <c r="K248" s="30"/>
      <c r="L248" s="29"/>
      <c r="M248" s="29"/>
      <c r="N248" s="31"/>
      <c r="O248" s="31" t="str">
        <f t="shared" si="1"/>
        <v/>
      </c>
      <c r="P248" s="32" t="str">
        <f t="shared" si="2"/>
        <v/>
      </c>
      <c r="Q248" s="30" t="str">
        <f t="shared" si="3"/>
        <v/>
      </c>
      <c r="R248" s="29" t="str">
        <f t="shared" si="4"/>
        <v/>
      </c>
      <c r="S248" s="33" t="str">
        <f t="shared" si="5"/>
        <v/>
      </c>
      <c r="T248" s="33" t="str">
        <f t="shared" si="6"/>
        <v/>
      </c>
      <c r="U248" s="33" t="str">
        <f t="shared" si="7"/>
        <v/>
      </c>
      <c r="V248" s="93"/>
      <c r="W248" s="79"/>
      <c r="X248" s="79"/>
      <c r="Y248" s="80"/>
      <c r="Z248" s="34"/>
      <c r="AA248" s="34"/>
      <c r="AB248" s="34"/>
    </row>
    <row r="249" spans="1:28" ht="18" customHeight="1" x14ac:dyDescent="0.25">
      <c r="A249" s="19"/>
      <c r="B249" s="19"/>
      <c r="C249" s="20"/>
      <c r="D249" s="20"/>
      <c r="E249" s="20"/>
      <c r="F249" s="19"/>
      <c r="G249" s="146"/>
      <c r="H249" s="21" t="str">
        <f ca="1">IFERROR(__xludf.DUMMYFUNCTION("IF(F249="""","""",IFERROR(GOOGLEFINANCE(UPPER(F249),""price""),""""))"),"")</f>
        <v/>
      </c>
      <c r="I249" s="21"/>
      <c r="J249" s="21" t="str">
        <f t="shared" si="0"/>
        <v/>
      </c>
      <c r="K249" s="22"/>
      <c r="L249" s="21"/>
      <c r="M249" s="21"/>
      <c r="N249" s="23"/>
      <c r="O249" s="23" t="str">
        <f t="shared" si="1"/>
        <v/>
      </c>
      <c r="P249" s="24" t="str">
        <f t="shared" si="2"/>
        <v/>
      </c>
      <c r="Q249" s="22" t="str">
        <f t="shared" si="3"/>
        <v/>
      </c>
      <c r="R249" s="21" t="str">
        <f t="shared" si="4"/>
        <v/>
      </c>
      <c r="S249" s="25" t="str">
        <f t="shared" si="5"/>
        <v/>
      </c>
      <c r="T249" s="25" t="str">
        <f t="shared" si="6"/>
        <v/>
      </c>
      <c r="U249" s="25" t="str">
        <f t="shared" si="7"/>
        <v/>
      </c>
      <c r="V249" s="92"/>
      <c r="W249" s="79"/>
      <c r="X249" s="79"/>
      <c r="Y249" s="80"/>
      <c r="Z249" s="26"/>
      <c r="AA249" s="26"/>
      <c r="AB249" s="26"/>
    </row>
    <row r="250" spans="1:28" ht="18" customHeight="1" x14ac:dyDescent="0.25">
      <c r="A250" s="27"/>
      <c r="B250" s="27"/>
      <c r="C250" s="28"/>
      <c r="D250" s="28"/>
      <c r="E250" s="28"/>
      <c r="F250" s="27"/>
      <c r="G250" s="147"/>
      <c r="H250" s="29" t="str">
        <f ca="1">IFERROR(__xludf.DUMMYFUNCTION("IF(F250="""","""",IFERROR(GOOGLEFINANCE(UPPER(F250),""price""),""""))"),"")</f>
        <v/>
      </c>
      <c r="I250" s="29"/>
      <c r="J250" s="29" t="str">
        <f t="shared" si="0"/>
        <v/>
      </c>
      <c r="K250" s="30"/>
      <c r="L250" s="29"/>
      <c r="M250" s="29"/>
      <c r="N250" s="31"/>
      <c r="O250" s="31" t="str">
        <f t="shared" si="1"/>
        <v/>
      </c>
      <c r="P250" s="32" t="str">
        <f t="shared" si="2"/>
        <v/>
      </c>
      <c r="Q250" s="30" t="str">
        <f t="shared" si="3"/>
        <v/>
      </c>
      <c r="R250" s="29" t="str">
        <f t="shared" si="4"/>
        <v/>
      </c>
      <c r="S250" s="33" t="str">
        <f t="shared" si="5"/>
        <v/>
      </c>
      <c r="T250" s="33" t="str">
        <f t="shared" si="6"/>
        <v/>
      </c>
      <c r="U250" s="33" t="str">
        <f t="shared" si="7"/>
        <v/>
      </c>
      <c r="V250" s="93"/>
      <c r="W250" s="79"/>
      <c r="X250" s="79"/>
      <c r="Y250" s="80"/>
      <c r="Z250" s="34"/>
      <c r="AA250" s="34"/>
      <c r="AB250" s="34"/>
    </row>
    <row r="251" spans="1:28" ht="18" customHeight="1" x14ac:dyDescent="0.25">
      <c r="A251" s="19"/>
      <c r="B251" s="19"/>
      <c r="C251" s="20"/>
      <c r="D251" s="20"/>
      <c r="E251" s="20"/>
      <c r="F251" s="19"/>
      <c r="G251" s="146"/>
      <c r="H251" s="21" t="str">
        <f ca="1">IFERROR(__xludf.DUMMYFUNCTION("IF(F251="""","""",IFERROR(GOOGLEFINANCE(UPPER(F251),""price""),""""))"),"")</f>
        <v/>
      </c>
      <c r="I251" s="21"/>
      <c r="J251" s="21" t="str">
        <f t="shared" si="0"/>
        <v/>
      </c>
      <c r="K251" s="22"/>
      <c r="L251" s="21"/>
      <c r="M251" s="21"/>
      <c r="N251" s="23"/>
      <c r="O251" s="23" t="str">
        <f t="shared" si="1"/>
        <v/>
      </c>
      <c r="P251" s="24" t="str">
        <f t="shared" si="2"/>
        <v/>
      </c>
      <c r="Q251" s="22" t="str">
        <f t="shared" si="3"/>
        <v/>
      </c>
      <c r="R251" s="21" t="str">
        <f t="shared" si="4"/>
        <v/>
      </c>
      <c r="S251" s="25" t="str">
        <f t="shared" si="5"/>
        <v/>
      </c>
      <c r="T251" s="25" t="str">
        <f t="shared" si="6"/>
        <v/>
      </c>
      <c r="U251" s="25" t="str">
        <f t="shared" si="7"/>
        <v/>
      </c>
      <c r="V251" s="92"/>
      <c r="W251" s="79"/>
      <c r="X251" s="79"/>
      <c r="Y251" s="80"/>
      <c r="Z251" s="26"/>
      <c r="AA251" s="26"/>
      <c r="AB251" s="26"/>
    </row>
    <row r="252" spans="1:28" ht="18" customHeight="1" x14ac:dyDescent="0.25">
      <c r="A252" s="27"/>
      <c r="B252" s="27"/>
      <c r="C252" s="28"/>
      <c r="D252" s="28"/>
      <c r="E252" s="28"/>
      <c r="F252" s="27"/>
      <c r="G252" s="147"/>
      <c r="H252" s="29" t="str">
        <f ca="1">IFERROR(__xludf.DUMMYFUNCTION("IF(F252="""","""",IFERROR(GOOGLEFINANCE(UPPER(F252),""price""),""""))"),"")</f>
        <v/>
      </c>
      <c r="I252" s="29"/>
      <c r="J252" s="29" t="str">
        <f t="shared" si="0"/>
        <v/>
      </c>
      <c r="K252" s="30"/>
      <c r="L252" s="29"/>
      <c r="M252" s="29"/>
      <c r="N252" s="31"/>
      <c r="O252" s="31" t="str">
        <f t="shared" si="1"/>
        <v/>
      </c>
      <c r="P252" s="32" t="str">
        <f t="shared" si="2"/>
        <v/>
      </c>
      <c r="Q252" s="30" t="str">
        <f t="shared" si="3"/>
        <v/>
      </c>
      <c r="R252" s="29" t="str">
        <f t="shared" si="4"/>
        <v/>
      </c>
      <c r="S252" s="33" t="str">
        <f t="shared" si="5"/>
        <v/>
      </c>
      <c r="T252" s="33" t="str">
        <f t="shared" si="6"/>
        <v/>
      </c>
      <c r="U252" s="33" t="str">
        <f t="shared" si="7"/>
        <v/>
      </c>
      <c r="V252" s="93"/>
      <c r="W252" s="79"/>
      <c r="X252" s="79"/>
      <c r="Y252" s="80"/>
      <c r="Z252" s="34"/>
      <c r="AA252" s="34"/>
      <c r="AB252" s="34"/>
    </row>
    <row r="253" spans="1:28" ht="18" customHeight="1" x14ac:dyDescent="0.25">
      <c r="A253" s="19"/>
      <c r="B253" s="19"/>
      <c r="C253" s="20"/>
      <c r="D253" s="20"/>
      <c r="E253" s="20"/>
      <c r="F253" s="19"/>
      <c r="G253" s="146"/>
      <c r="H253" s="21" t="str">
        <f ca="1">IFERROR(__xludf.DUMMYFUNCTION("IF(F253="""","""",IFERROR(GOOGLEFINANCE(UPPER(F253),""price""),""""))"),"")</f>
        <v/>
      </c>
      <c r="I253" s="21"/>
      <c r="J253" s="21" t="str">
        <f t="shared" si="0"/>
        <v/>
      </c>
      <c r="K253" s="22"/>
      <c r="L253" s="21"/>
      <c r="M253" s="21"/>
      <c r="N253" s="23"/>
      <c r="O253" s="23" t="str">
        <f t="shared" si="1"/>
        <v/>
      </c>
      <c r="P253" s="24" t="str">
        <f t="shared" si="2"/>
        <v/>
      </c>
      <c r="Q253" s="22" t="str">
        <f t="shared" si="3"/>
        <v/>
      </c>
      <c r="R253" s="21" t="str">
        <f t="shared" si="4"/>
        <v/>
      </c>
      <c r="S253" s="25" t="str">
        <f t="shared" si="5"/>
        <v/>
      </c>
      <c r="T253" s="25" t="str">
        <f t="shared" si="6"/>
        <v/>
      </c>
      <c r="U253" s="25" t="str">
        <f t="shared" si="7"/>
        <v/>
      </c>
      <c r="V253" s="92"/>
      <c r="W253" s="79"/>
      <c r="X253" s="79"/>
      <c r="Y253" s="80"/>
      <c r="Z253" s="26"/>
      <c r="AA253" s="26"/>
      <c r="AB253" s="26"/>
    </row>
    <row r="254" spans="1:28" ht="18" customHeight="1" x14ac:dyDescent="0.25">
      <c r="A254" s="27"/>
      <c r="B254" s="27"/>
      <c r="C254" s="28"/>
      <c r="D254" s="28"/>
      <c r="E254" s="28"/>
      <c r="F254" s="27"/>
      <c r="G254" s="147"/>
      <c r="H254" s="29" t="str">
        <f ca="1">IFERROR(__xludf.DUMMYFUNCTION("IF(F254="""","""",IFERROR(GOOGLEFINANCE(UPPER(F254),""price""),""""))"),"")</f>
        <v/>
      </c>
      <c r="I254" s="29"/>
      <c r="J254" s="29" t="str">
        <f t="shared" si="0"/>
        <v/>
      </c>
      <c r="K254" s="30"/>
      <c r="L254" s="29"/>
      <c r="M254" s="29"/>
      <c r="N254" s="31"/>
      <c r="O254" s="31" t="str">
        <f t="shared" si="1"/>
        <v/>
      </c>
      <c r="P254" s="32" t="str">
        <f t="shared" si="2"/>
        <v/>
      </c>
      <c r="Q254" s="30" t="str">
        <f t="shared" si="3"/>
        <v/>
      </c>
      <c r="R254" s="29" t="str">
        <f t="shared" si="4"/>
        <v/>
      </c>
      <c r="S254" s="33" t="str">
        <f t="shared" si="5"/>
        <v/>
      </c>
      <c r="T254" s="33" t="str">
        <f t="shared" si="6"/>
        <v/>
      </c>
      <c r="U254" s="33" t="str">
        <f t="shared" si="7"/>
        <v/>
      </c>
      <c r="V254" s="93"/>
      <c r="W254" s="79"/>
      <c r="X254" s="79"/>
      <c r="Y254" s="80"/>
      <c r="Z254" s="34"/>
      <c r="AA254" s="34"/>
      <c r="AB254" s="34"/>
    </row>
    <row r="255" spans="1:28" ht="18" customHeight="1" x14ac:dyDescent="0.25">
      <c r="A255" s="19"/>
      <c r="B255" s="19"/>
      <c r="C255" s="20"/>
      <c r="D255" s="20"/>
      <c r="E255" s="20"/>
      <c r="F255" s="19"/>
      <c r="G255" s="146"/>
      <c r="H255" s="21" t="str">
        <f ca="1">IFERROR(__xludf.DUMMYFUNCTION("IF(F255="""","""",IFERROR(GOOGLEFINANCE(UPPER(F255),""price""),""""))"),"")</f>
        <v/>
      </c>
      <c r="I255" s="21"/>
      <c r="J255" s="21" t="str">
        <f t="shared" si="0"/>
        <v/>
      </c>
      <c r="K255" s="22"/>
      <c r="L255" s="21"/>
      <c r="M255" s="21"/>
      <c r="N255" s="23"/>
      <c r="O255" s="23" t="str">
        <f t="shared" si="1"/>
        <v/>
      </c>
      <c r="P255" s="24" t="str">
        <f t="shared" si="2"/>
        <v/>
      </c>
      <c r="Q255" s="22" t="str">
        <f t="shared" si="3"/>
        <v/>
      </c>
      <c r="R255" s="21" t="str">
        <f t="shared" si="4"/>
        <v/>
      </c>
      <c r="S255" s="25" t="str">
        <f t="shared" si="5"/>
        <v/>
      </c>
      <c r="T255" s="25" t="str">
        <f t="shared" si="6"/>
        <v/>
      </c>
      <c r="U255" s="25" t="str">
        <f t="shared" si="7"/>
        <v/>
      </c>
      <c r="V255" s="92"/>
      <c r="W255" s="79"/>
      <c r="X255" s="79"/>
      <c r="Y255" s="80"/>
      <c r="Z255" s="26"/>
      <c r="AA255" s="26"/>
      <c r="AB255" s="26"/>
    </row>
    <row r="256" spans="1:28" ht="18" customHeight="1" x14ac:dyDescent="0.25">
      <c r="A256" s="27"/>
      <c r="B256" s="27"/>
      <c r="C256" s="28"/>
      <c r="D256" s="28"/>
      <c r="E256" s="28"/>
      <c r="F256" s="27"/>
      <c r="G256" s="147"/>
      <c r="H256" s="29" t="str">
        <f ca="1">IFERROR(__xludf.DUMMYFUNCTION("IF(F256="""","""",IFERROR(GOOGLEFINANCE(UPPER(F256),""price""),""""))"),"")</f>
        <v/>
      </c>
      <c r="I256" s="29"/>
      <c r="J256" s="29" t="str">
        <f t="shared" si="0"/>
        <v/>
      </c>
      <c r="K256" s="30"/>
      <c r="L256" s="29"/>
      <c r="M256" s="29"/>
      <c r="N256" s="31"/>
      <c r="O256" s="31" t="str">
        <f t="shared" si="1"/>
        <v/>
      </c>
      <c r="P256" s="32" t="str">
        <f t="shared" si="2"/>
        <v/>
      </c>
      <c r="Q256" s="30" t="str">
        <f t="shared" si="3"/>
        <v/>
      </c>
      <c r="R256" s="29" t="str">
        <f t="shared" si="4"/>
        <v/>
      </c>
      <c r="S256" s="33" t="str">
        <f t="shared" si="5"/>
        <v/>
      </c>
      <c r="T256" s="33" t="str">
        <f t="shared" si="6"/>
        <v/>
      </c>
      <c r="U256" s="33" t="str">
        <f t="shared" si="7"/>
        <v/>
      </c>
      <c r="V256" s="93"/>
      <c r="W256" s="79"/>
      <c r="X256" s="79"/>
      <c r="Y256" s="80"/>
      <c r="Z256" s="34"/>
      <c r="AA256" s="34"/>
      <c r="AB256" s="34"/>
    </row>
    <row r="257" spans="1:28" ht="18" customHeight="1" x14ac:dyDescent="0.25">
      <c r="A257" s="19"/>
      <c r="B257" s="19"/>
      <c r="C257" s="20"/>
      <c r="D257" s="20"/>
      <c r="E257" s="20"/>
      <c r="F257" s="19"/>
      <c r="G257" s="146"/>
      <c r="H257" s="21" t="str">
        <f ca="1">IFERROR(__xludf.DUMMYFUNCTION("IF(F257="""","""",IFERROR(GOOGLEFINANCE(UPPER(F257),""price""),""""))"),"")</f>
        <v/>
      </c>
      <c r="I257" s="21"/>
      <c r="J257" s="21" t="str">
        <f t="shared" si="0"/>
        <v/>
      </c>
      <c r="K257" s="22"/>
      <c r="L257" s="21"/>
      <c r="M257" s="21"/>
      <c r="N257" s="23"/>
      <c r="O257" s="23" t="str">
        <f t="shared" si="1"/>
        <v/>
      </c>
      <c r="P257" s="24" t="str">
        <f t="shared" si="2"/>
        <v/>
      </c>
      <c r="Q257" s="22" t="str">
        <f t="shared" si="3"/>
        <v/>
      </c>
      <c r="R257" s="21" t="str">
        <f t="shared" si="4"/>
        <v/>
      </c>
      <c r="S257" s="25" t="str">
        <f t="shared" si="5"/>
        <v/>
      </c>
      <c r="T257" s="25" t="str">
        <f t="shared" si="6"/>
        <v/>
      </c>
      <c r="U257" s="25" t="str">
        <f t="shared" si="7"/>
        <v/>
      </c>
      <c r="V257" s="92"/>
      <c r="W257" s="79"/>
      <c r="X257" s="79"/>
      <c r="Y257" s="80"/>
      <c r="Z257" s="26"/>
      <c r="AA257" s="26"/>
      <c r="AB257" s="26"/>
    </row>
    <row r="258" spans="1:28" ht="18" customHeight="1" x14ac:dyDescent="0.25">
      <c r="A258" s="27"/>
      <c r="B258" s="27"/>
      <c r="C258" s="28"/>
      <c r="D258" s="28"/>
      <c r="E258" s="28"/>
      <c r="F258" s="27"/>
      <c r="G258" s="147"/>
      <c r="H258" s="29" t="str">
        <f ca="1">IFERROR(__xludf.DUMMYFUNCTION("IF(F258="""","""",IFERROR(GOOGLEFINANCE(UPPER(F258),""price""),""""))"),"")</f>
        <v/>
      </c>
      <c r="I258" s="29"/>
      <c r="J258" s="29" t="str">
        <f t="shared" si="0"/>
        <v/>
      </c>
      <c r="K258" s="30"/>
      <c r="L258" s="29"/>
      <c r="M258" s="29"/>
      <c r="N258" s="31"/>
      <c r="O258" s="31" t="str">
        <f t="shared" si="1"/>
        <v/>
      </c>
      <c r="P258" s="32" t="str">
        <f t="shared" si="2"/>
        <v/>
      </c>
      <c r="Q258" s="30" t="str">
        <f t="shared" si="3"/>
        <v/>
      </c>
      <c r="R258" s="29" t="str">
        <f t="shared" si="4"/>
        <v/>
      </c>
      <c r="S258" s="33" t="str">
        <f t="shared" si="5"/>
        <v/>
      </c>
      <c r="T258" s="33" t="str">
        <f t="shared" si="6"/>
        <v/>
      </c>
      <c r="U258" s="33" t="str">
        <f t="shared" si="7"/>
        <v/>
      </c>
      <c r="V258" s="93"/>
      <c r="W258" s="79"/>
      <c r="X258" s="79"/>
      <c r="Y258" s="80"/>
      <c r="Z258" s="34"/>
      <c r="AA258" s="34"/>
      <c r="AB258" s="34"/>
    </row>
    <row r="259" spans="1:28" ht="18" customHeight="1" x14ac:dyDescent="0.25">
      <c r="A259" s="19"/>
      <c r="B259" s="19"/>
      <c r="C259" s="20"/>
      <c r="D259" s="20"/>
      <c r="E259" s="20"/>
      <c r="F259" s="19"/>
      <c r="G259" s="146"/>
      <c r="H259" s="21" t="str">
        <f ca="1">IFERROR(__xludf.DUMMYFUNCTION("IF(F259="""","""",IFERROR(GOOGLEFINANCE(UPPER(F259),""price""),""""))"),"")</f>
        <v/>
      </c>
      <c r="I259" s="21"/>
      <c r="J259" s="21" t="str">
        <f t="shared" si="0"/>
        <v/>
      </c>
      <c r="K259" s="22"/>
      <c r="L259" s="21"/>
      <c r="M259" s="21"/>
      <c r="N259" s="23"/>
      <c r="O259" s="23" t="str">
        <f t="shared" si="1"/>
        <v/>
      </c>
      <c r="P259" s="24" t="str">
        <f t="shared" si="2"/>
        <v/>
      </c>
      <c r="Q259" s="22" t="str">
        <f t="shared" si="3"/>
        <v/>
      </c>
      <c r="R259" s="21" t="str">
        <f t="shared" si="4"/>
        <v/>
      </c>
      <c r="S259" s="25" t="str">
        <f t="shared" si="5"/>
        <v/>
      </c>
      <c r="T259" s="25" t="str">
        <f t="shared" si="6"/>
        <v/>
      </c>
      <c r="U259" s="25" t="str">
        <f t="shared" si="7"/>
        <v/>
      </c>
      <c r="V259" s="92"/>
      <c r="W259" s="79"/>
      <c r="X259" s="79"/>
      <c r="Y259" s="80"/>
      <c r="Z259" s="26"/>
      <c r="AA259" s="26"/>
      <c r="AB259" s="26"/>
    </row>
    <row r="260" spans="1:28" ht="18" customHeight="1" x14ac:dyDescent="0.25">
      <c r="A260" s="27"/>
      <c r="B260" s="27"/>
      <c r="C260" s="28"/>
      <c r="D260" s="28"/>
      <c r="E260" s="28"/>
      <c r="F260" s="27"/>
      <c r="G260" s="147"/>
      <c r="H260" s="29" t="str">
        <f ca="1">IFERROR(__xludf.DUMMYFUNCTION("IF(F260="""","""",IFERROR(GOOGLEFINANCE(UPPER(F260),""price""),""""))"),"")</f>
        <v/>
      </c>
      <c r="I260" s="29"/>
      <c r="J260" s="29" t="str">
        <f t="shared" ref="J260:J304" si="8">IF(OR(A260="",E260&lt;&gt;""),"",IFERROR(H260-I260,""))</f>
        <v/>
      </c>
      <c r="K260" s="30"/>
      <c r="L260" s="29"/>
      <c r="M260" s="29"/>
      <c r="N260" s="31"/>
      <c r="O260" s="31" t="str">
        <f t="shared" ref="O260:O304" si="9">IF(A260="Buy",IF(L260="","",L260*K260*100),IF(A260="Assigned",IF(L260="","",L260*K260*100),IF(A260="Sell",IF(OR(I260="",K260=""),"",I260*K260*100),"")))</f>
        <v/>
      </c>
      <c r="P260" s="32" t="str">
        <f t="shared" ref="P260:P304" si="10">IF(M260="","",IF(A260="Sell",(L260-M260)*K260*100,IF(OR(A260="Buy",A260="Assigned"),(M260-L260)*K260*100,"")))</f>
        <v/>
      </c>
      <c r="Q260" s="30" t="str">
        <f t="shared" ref="Q260:Q304" si="11">IF(E260="","",IF(E260-C260&lt;1,1,E260-C260))</f>
        <v/>
      </c>
      <c r="R260" s="29" t="str">
        <f t="shared" ref="R260:R304" si="12">IFERROR(IF(P260="","",P260/Q260),"")</f>
        <v/>
      </c>
      <c r="S260" s="33" t="str">
        <f t="shared" ref="S260:S304" si="13">IF(E260="","",IFERROR(IF(N260="",P260/O260,P260/N260),""))</f>
        <v/>
      </c>
      <c r="T260" s="33" t="str">
        <f t="shared" ref="T260:T304" si="14">IFERROR(IF(S260="","",S260/Q260*365/12),"")</f>
        <v/>
      </c>
      <c r="U260" s="33" t="str">
        <f t="shared" ref="U260:U304" si="15">IFERROR(IF(S260="","",S260/Q260*365),"")</f>
        <v/>
      </c>
      <c r="V260" s="93"/>
      <c r="W260" s="79"/>
      <c r="X260" s="79"/>
      <c r="Y260" s="80"/>
      <c r="Z260" s="34"/>
      <c r="AA260" s="34"/>
      <c r="AB260" s="34"/>
    </row>
    <row r="261" spans="1:28" ht="18" customHeight="1" x14ac:dyDescent="0.25">
      <c r="A261" s="19"/>
      <c r="B261" s="19"/>
      <c r="C261" s="20"/>
      <c r="D261" s="20"/>
      <c r="E261" s="20"/>
      <c r="F261" s="19"/>
      <c r="G261" s="146"/>
      <c r="H261" s="21" t="str">
        <f ca="1">IFERROR(__xludf.DUMMYFUNCTION("IF(F261="""","""",IFERROR(GOOGLEFINANCE(UPPER(F261),""price""),""""))"),"")</f>
        <v/>
      </c>
      <c r="I261" s="21"/>
      <c r="J261" s="21" t="str">
        <f t="shared" si="8"/>
        <v/>
      </c>
      <c r="K261" s="22"/>
      <c r="L261" s="21"/>
      <c r="M261" s="21"/>
      <c r="N261" s="23"/>
      <c r="O261" s="23" t="str">
        <f t="shared" si="9"/>
        <v/>
      </c>
      <c r="P261" s="24" t="str">
        <f t="shared" si="10"/>
        <v/>
      </c>
      <c r="Q261" s="22" t="str">
        <f t="shared" si="11"/>
        <v/>
      </c>
      <c r="R261" s="21" t="str">
        <f t="shared" si="12"/>
        <v/>
      </c>
      <c r="S261" s="25" t="str">
        <f t="shared" si="13"/>
        <v/>
      </c>
      <c r="T261" s="25" t="str">
        <f t="shared" si="14"/>
        <v/>
      </c>
      <c r="U261" s="25" t="str">
        <f t="shared" si="15"/>
        <v/>
      </c>
      <c r="V261" s="92"/>
      <c r="W261" s="79"/>
      <c r="X261" s="79"/>
      <c r="Y261" s="80"/>
      <c r="Z261" s="26"/>
      <c r="AA261" s="26"/>
      <c r="AB261" s="26"/>
    </row>
    <row r="262" spans="1:28" ht="18" customHeight="1" x14ac:dyDescent="0.25">
      <c r="A262" s="27"/>
      <c r="B262" s="27"/>
      <c r="C262" s="28"/>
      <c r="D262" s="28"/>
      <c r="E262" s="28"/>
      <c r="F262" s="27"/>
      <c r="G262" s="147"/>
      <c r="H262" s="29" t="str">
        <f ca="1">IFERROR(__xludf.DUMMYFUNCTION("IF(F262="""","""",IFERROR(GOOGLEFINANCE(UPPER(F262),""price""),""""))"),"")</f>
        <v/>
      </c>
      <c r="I262" s="29"/>
      <c r="J262" s="29" t="str">
        <f t="shared" si="8"/>
        <v/>
      </c>
      <c r="K262" s="30"/>
      <c r="L262" s="29"/>
      <c r="M262" s="29"/>
      <c r="N262" s="31"/>
      <c r="O262" s="31" t="str">
        <f t="shared" si="9"/>
        <v/>
      </c>
      <c r="P262" s="32" t="str">
        <f t="shared" si="10"/>
        <v/>
      </c>
      <c r="Q262" s="30" t="str">
        <f t="shared" si="11"/>
        <v/>
      </c>
      <c r="R262" s="29" t="str">
        <f t="shared" si="12"/>
        <v/>
      </c>
      <c r="S262" s="33" t="str">
        <f t="shared" si="13"/>
        <v/>
      </c>
      <c r="T262" s="33" t="str">
        <f t="shared" si="14"/>
        <v/>
      </c>
      <c r="U262" s="33" t="str">
        <f t="shared" si="15"/>
        <v/>
      </c>
      <c r="V262" s="93"/>
      <c r="W262" s="79"/>
      <c r="X262" s="79"/>
      <c r="Y262" s="80"/>
      <c r="Z262" s="34"/>
      <c r="AA262" s="34"/>
      <c r="AB262" s="34"/>
    </row>
    <row r="263" spans="1:28" ht="18" customHeight="1" x14ac:dyDescent="0.25">
      <c r="A263" s="19"/>
      <c r="B263" s="19"/>
      <c r="C263" s="20"/>
      <c r="D263" s="20"/>
      <c r="E263" s="20"/>
      <c r="F263" s="19"/>
      <c r="G263" s="146"/>
      <c r="H263" s="21" t="str">
        <f ca="1">IFERROR(__xludf.DUMMYFUNCTION("IF(F263="""","""",IFERROR(GOOGLEFINANCE(UPPER(F263),""price""),""""))"),"")</f>
        <v/>
      </c>
      <c r="I263" s="21"/>
      <c r="J263" s="21" t="str">
        <f t="shared" si="8"/>
        <v/>
      </c>
      <c r="K263" s="22"/>
      <c r="L263" s="21"/>
      <c r="M263" s="21"/>
      <c r="N263" s="23"/>
      <c r="O263" s="23" t="str">
        <f t="shared" si="9"/>
        <v/>
      </c>
      <c r="P263" s="24" t="str">
        <f t="shared" si="10"/>
        <v/>
      </c>
      <c r="Q263" s="22" t="str">
        <f t="shared" si="11"/>
        <v/>
      </c>
      <c r="R263" s="21" t="str">
        <f t="shared" si="12"/>
        <v/>
      </c>
      <c r="S263" s="25" t="str">
        <f t="shared" si="13"/>
        <v/>
      </c>
      <c r="T263" s="25" t="str">
        <f t="shared" si="14"/>
        <v/>
      </c>
      <c r="U263" s="25" t="str">
        <f t="shared" si="15"/>
        <v/>
      </c>
      <c r="V263" s="92"/>
      <c r="W263" s="79"/>
      <c r="X263" s="79"/>
      <c r="Y263" s="80"/>
      <c r="Z263" s="26"/>
      <c r="AA263" s="26"/>
      <c r="AB263" s="26"/>
    </row>
    <row r="264" spans="1:28" ht="18" customHeight="1" x14ac:dyDescent="0.25">
      <c r="A264" s="27"/>
      <c r="B264" s="27"/>
      <c r="C264" s="28"/>
      <c r="D264" s="28"/>
      <c r="E264" s="28"/>
      <c r="F264" s="27"/>
      <c r="G264" s="147"/>
      <c r="H264" s="29" t="str">
        <f ca="1">IFERROR(__xludf.DUMMYFUNCTION("IF(F264="""","""",IFERROR(GOOGLEFINANCE(UPPER(F264),""price""),""""))"),"")</f>
        <v/>
      </c>
      <c r="I264" s="29"/>
      <c r="J264" s="29" t="str">
        <f t="shared" si="8"/>
        <v/>
      </c>
      <c r="K264" s="30"/>
      <c r="L264" s="29"/>
      <c r="M264" s="29"/>
      <c r="N264" s="31"/>
      <c r="O264" s="31" t="str">
        <f t="shared" si="9"/>
        <v/>
      </c>
      <c r="P264" s="32" t="str">
        <f t="shared" si="10"/>
        <v/>
      </c>
      <c r="Q264" s="30" t="str">
        <f t="shared" si="11"/>
        <v/>
      </c>
      <c r="R264" s="29" t="str">
        <f t="shared" si="12"/>
        <v/>
      </c>
      <c r="S264" s="33" t="str">
        <f t="shared" si="13"/>
        <v/>
      </c>
      <c r="T264" s="33" t="str">
        <f t="shared" si="14"/>
        <v/>
      </c>
      <c r="U264" s="33" t="str">
        <f t="shared" si="15"/>
        <v/>
      </c>
      <c r="V264" s="93"/>
      <c r="W264" s="79"/>
      <c r="X264" s="79"/>
      <c r="Y264" s="80"/>
      <c r="Z264" s="34"/>
      <c r="AA264" s="34"/>
      <c r="AB264" s="34"/>
    </row>
    <row r="265" spans="1:28" ht="18" customHeight="1" x14ac:dyDescent="0.25">
      <c r="A265" s="19"/>
      <c r="B265" s="19"/>
      <c r="C265" s="20"/>
      <c r="D265" s="20"/>
      <c r="E265" s="20"/>
      <c r="F265" s="19"/>
      <c r="G265" s="146"/>
      <c r="H265" s="21" t="str">
        <f ca="1">IFERROR(__xludf.DUMMYFUNCTION("IF(F265="""","""",IFERROR(GOOGLEFINANCE(UPPER(F265),""price""),""""))"),"")</f>
        <v/>
      </c>
      <c r="I265" s="21"/>
      <c r="J265" s="21" t="str">
        <f t="shared" si="8"/>
        <v/>
      </c>
      <c r="K265" s="22"/>
      <c r="L265" s="21"/>
      <c r="M265" s="21"/>
      <c r="N265" s="23"/>
      <c r="O265" s="23" t="str">
        <f t="shared" si="9"/>
        <v/>
      </c>
      <c r="P265" s="24" t="str">
        <f t="shared" si="10"/>
        <v/>
      </c>
      <c r="Q265" s="22" t="str">
        <f t="shared" si="11"/>
        <v/>
      </c>
      <c r="R265" s="21" t="str">
        <f t="shared" si="12"/>
        <v/>
      </c>
      <c r="S265" s="25" t="str">
        <f t="shared" si="13"/>
        <v/>
      </c>
      <c r="T265" s="25" t="str">
        <f t="shared" si="14"/>
        <v/>
      </c>
      <c r="U265" s="25" t="str">
        <f t="shared" si="15"/>
        <v/>
      </c>
      <c r="V265" s="92"/>
      <c r="W265" s="79"/>
      <c r="X265" s="79"/>
      <c r="Y265" s="80"/>
      <c r="Z265" s="26"/>
      <c r="AA265" s="26"/>
      <c r="AB265" s="26"/>
    </row>
    <row r="266" spans="1:28" ht="18" customHeight="1" x14ac:dyDescent="0.25">
      <c r="A266" s="27"/>
      <c r="B266" s="27"/>
      <c r="C266" s="28"/>
      <c r="D266" s="28"/>
      <c r="E266" s="28"/>
      <c r="F266" s="27"/>
      <c r="G266" s="147"/>
      <c r="H266" s="29" t="str">
        <f ca="1">IFERROR(__xludf.DUMMYFUNCTION("IF(F266="""","""",IFERROR(GOOGLEFINANCE(UPPER(F266),""price""),""""))"),"")</f>
        <v/>
      </c>
      <c r="I266" s="29"/>
      <c r="J266" s="29" t="str">
        <f t="shared" si="8"/>
        <v/>
      </c>
      <c r="K266" s="30"/>
      <c r="L266" s="29"/>
      <c r="M266" s="29"/>
      <c r="N266" s="31"/>
      <c r="O266" s="31" t="str">
        <f t="shared" si="9"/>
        <v/>
      </c>
      <c r="P266" s="32" t="str">
        <f t="shared" si="10"/>
        <v/>
      </c>
      <c r="Q266" s="30" t="str">
        <f t="shared" si="11"/>
        <v/>
      </c>
      <c r="R266" s="29" t="str">
        <f t="shared" si="12"/>
        <v/>
      </c>
      <c r="S266" s="33" t="str">
        <f t="shared" si="13"/>
        <v/>
      </c>
      <c r="T266" s="33" t="str">
        <f t="shared" si="14"/>
        <v/>
      </c>
      <c r="U266" s="33" t="str">
        <f t="shared" si="15"/>
        <v/>
      </c>
      <c r="V266" s="93"/>
      <c r="W266" s="79"/>
      <c r="X266" s="79"/>
      <c r="Y266" s="80"/>
      <c r="Z266" s="34"/>
      <c r="AA266" s="34"/>
      <c r="AB266" s="34"/>
    </row>
    <row r="267" spans="1:28" ht="18" customHeight="1" x14ac:dyDescent="0.25">
      <c r="A267" s="19"/>
      <c r="B267" s="19"/>
      <c r="C267" s="20"/>
      <c r="D267" s="20"/>
      <c r="E267" s="20"/>
      <c r="F267" s="19"/>
      <c r="G267" s="146"/>
      <c r="H267" s="21" t="str">
        <f ca="1">IFERROR(__xludf.DUMMYFUNCTION("IF(F267="""","""",IFERROR(GOOGLEFINANCE(UPPER(F267),""price""),""""))"),"")</f>
        <v/>
      </c>
      <c r="I267" s="21"/>
      <c r="J267" s="21" t="str">
        <f t="shared" si="8"/>
        <v/>
      </c>
      <c r="K267" s="22"/>
      <c r="L267" s="21"/>
      <c r="M267" s="21"/>
      <c r="N267" s="23"/>
      <c r="O267" s="23" t="str">
        <f t="shared" si="9"/>
        <v/>
      </c>
      <c r="P267" s="24" t="str">
        <f t="shared" si="10"/>
        <v/>
      </c>
      <c r="Q267" s="22" t="str">
        <f t="shared" si="11"/>
        <v/>
      </c>
      <c r="R267" s="21" t="str">
        <f t="shared" si="12"/>
        <v/>
      </c>
      <c r="S267" s="25" t="str">
        <f t="shared" si="13"/>
        <v/>
      </c>
      <c r="T267" s="25" t="str">
        <f t="shared" si="14"/>
        <v/>
      </c>
      <c r="U267" s="25" t="str">
        <f t="shared" si="15"/>
        <v/>
      </c>
      <c r="V267" s="92"/>
      <c r="W267" s="79"/>
      <c r="X267" s="79"/>
      <c r="Y267" s="80"/>
      <c r="Z267" s="26"/>
      <c r="AA267" s="26"/>
      <c r="AB267" s="26"/>
    </row>
    <row r="268" spans="1:28" ht="18" customHeight="1" x14ac:dyDescent="0.25">
      <c r="A268" s="27"/>
      <c r="B268" s="27"/>
      <c r="C268" s="28"/>
      <c r="D268" s="28"/>
      <c r="E268" s="28"/>
      <c r="F268" s="27"/>
      <c r="G268" s="147"/>
      <c r="H268" s="29" t="str">
        <f ca="1">IFERROR(__xludf.DUMMYFUNCTION("IF(F268="""","""",IFERROR(GOOGLEFINANCE(UPPER(F268),""price""),""""))"),"")</f>
        <v/>
      </c>
      <c r="I268" s="29"/>
      <c r="J268" s="29" t="str">
        <f t="shared" si="8"/>
        <v/>
      </c>
      <c r="K268" s="30"/>
      <c r="L268" s="29"/>
      <c r="M268" s="29"/>
      <c r="N268" s="31"/>
      <c r="O268" s="31" t="str">
        <f t="shared" si="9"/>
        <v/>
      </c>
      <c r="P268" s="32" t="str">
        <f t="shared" si="10"/>
        <v/>
      </c>
      <c r="Q268" s="30" t="str">
        <f t="shared" si="11"/>
        <v/>
      </c>
      <c r="R268" s="29" t="str">
        <f t="shared" si="12"/>
        <v/>
      </c>
      <c r="S268" s="33" t="str">
        <f t="shared" si="13"/>
        <v/>
      </c>
      <c r="T268" s="33" t="str">
        <f t="shared" si="14"/>
        <v/>
      </c>
      <c r="U268" s="33" t="str">
        <f t="shared" si="15"/>
        <v/>
      </c>
      <c r="V268" s="93"/>
      <c r="W268" s="79"/>
      <c r="X268" s="79"/>
      <c r="Y268" s="80"/>
      <c r="Z268" s="34"/>
      <c r="AA268" s="34"/>
      <c r="AB268" s="34"/>
    </row>
    <row r="269" spans="1:28" ht="18" customHeight="1" x14ac:dyDescent="0.25">
      <c r="A269" s="19"/>
      <c r="B269" s="19"/>
      <c r="C269" s="20"/>
      <c r="D269" s="20"/>
      <c r="E269" s="20"/>
      <c r="F269" s="19"/>
      <c r="G269" s="146"/>
      <c r="H269" s="21" t="str">
        <f ca="1">IFERROR(__xludf.DUMMYFUNCTION("IF(F269="""","""",IFERROR(GOOGLEFINANCE(UPPER(F269),""price""),""""))"),"")</f>
        <v/>
      </c>
      <c r="I269" s="21"/>
      <c r="J269" s="21" t="str">
        <f t="shared" si="8"/>
        <v/>
      </c>
      <c r="K269" s="22"/>
      <c r="L269" s="21"/>
      <c r="M269" s="21"/>
      <c r="N269" s="23"/>
      <c r="O269" s="23" t="str">
        <f t="shared" si="9"/>
        <v/>
      </c>
      <c r="P269" s="24" t="str">
        <f t="shared" si="10"/>
        <v/>
      </c>
      <c r="Q269" s="22" t="str">
        <f t="shared" si="11"/>
        <v/>
      </c>
      <c r="R269" s="21" t="str">
        <f t="shared" si="12"/>
        <v/>
      </c>
      <c r="S269" s="25" t="str">
        <f t="shared" si="13"/>
        <v/>
      </c>
      <c r="T269" s="25" t="str">
        <f t="shared" si="14"/>
        <v/>
      </c>
      <c r="U269" s="25" t="str">
        <f t="shared" si="15"/>
        <v/>
      </c>
      <c r="V269" s="92"/>
      <c r="W269" s="79"/>
      <c r="X269" s="79"/>
      <c r="Y269" s="80"/>
      <c r="Z269" s="26"/>
      <c r="AA269" s="26"/>
      <c r="AB269" s="26"/>
    </row>
    <row r="270" spans="1:28" ht="18" customHeight="1" x14ac:dyDescent="0.25">
      <c r="A270" s="27"/>
      <c r="B270" s="27"/>
      <c r="C270" s="28"/>
      <c r="D270" s="28"/>
      <c r="E270" s="28"/>
      <c r="F270" s="27"/>
      <c r="G270" s="147"/>
      <c r="H270" s="29" t="str">
        <f ca="1">IFERROR(__xludf.DUMMYFUNCTION("IF(F270="""","""",IFERROR(GOOGLEFINANCE(UPPER(F270),""price""),""""))"),"")</f>
        <v/>
      </c>
      <c r="I270" s="29"/>
      <c r="J270" s="29" t="str">
        <f t="shared" si="8"/>
        <v/>
      </c>
      <c r="K270" s="30"/>
      <c r="L270" s="29"/>
      <c r="M270" s="29"/>
      <c r="N270" s="31"/>
      <c r="O270" s="31" t="str">
        <f t="shared" si="9"/>
        <v/>
      </c>
      <c r="P270" s="32" t="str">
        <f t="shared" si="10"/>
        <v/>
      </c>
      <c r="Q270" s="30" t="str">
        <f t="shared" si="11"/>
        <v/>
      </c>
      <c r="R270" s="29" t="str">
        <f t="shared" si="12"/>
        <v/>
      </c>
      <c r="S270" s="33" t="str">
        <f t="shared" si="13"/>
        <v/>
      </c>
      <c r="T270" s="33" t="str">
        <f t="shared" si="14"/>
        <v/>
      </c>
      <c r="U270" s="33" t="str">
        <f t="shared" si="15"/>
        <v/>
      </c>
      <c r="V270" s="93"/>
      <c r="W270" s="79"/>
      <c r="X270" s="79"/>
      <c r="Y270" s="80"/>
      <c r="Z270" s="34"/>
      <c r="AA270" s="34"/>
      <c r="AB270" s="34"/>
    </row>
    <row r="271" spans="1:28" ht="18" customHeight="1" x14ac:dyDescent="0.25">
      <c r="A271" s="19"/>
      <c r="B271" s="19"/>
      <c r="C271" s="20"/>
      <c r="D271" s="20"/>
      <c r="E271" s="20"/>
      <c r="F271" s="19"/>
      <c r="G271" s="146"/>
      <c r="H271" s="21" t="str">
        <f ca="1">IFERROR(__xludf.DUMMYFUNCTION("IF(F271="""","""",IFERROR(GOOGLEFINANCE(UPPER(F271),""price""),""""))"),"")</f>
        <v/>
      </c>
      <c r="I271" s="21"/>
      <c r="J271" s="21" t="str">
        <f t="shared" si="8"/>
        <v/>
      </c>
      <c r="K271" s="22"/>
      <c r="L271" s="21"/>
      <c r="M271" s="21"/>
      <c r="N271" s="23"/>
      <c r="O271" s="23" t="str">
        <f t="shared" si="9"/>
        <v/>
      </c>
      <c r="P271" s="24" t="str">
        <f t="shared" si="10"/>
        <v/>
      </c>
      <c r="Q271" s="22" t="str">
        <f t="shared" si="11"/>
        <v/>
      </c>
      <c r="R271" s="21" t="str">
        <f t="shared" si="12"/>
        <v/>
      </c>
      <c r="S271" s="25" t="str">
        <f t="shared" si="13"/>
        <v/>
      </c>
      <c r="T271" s="25" t="str">
        <f t="shared" si="14"/>
        <v/>
      </c>
      <c r="U271" s="25" t="str">
        <f t="shared" si="15"/>
        <v/>
      </c>
      <c r="V271" s="92"/>
      <c r="W271" s="79"/>
      <c r="X271" s="79"/>
      <c r="Y271" s="80"/>
      <c r="Z271" s="26"/>
      <c r="AA271" s="26"/>
      <c r="AB271" s="26"/>
    </row>
    <row r="272" spans="1:28" ht="18" customHeight="1" x14ac:dyDescent="0.25">
      <c r="A272" s="27"/>
      <c r="B272" s="27"/>
      <c r="C272" s="28"/>
      <c r="D272" s="28"/>
      <c r="E272" s="28"/>
      <c r="F272" s="27"/>
      <c r="G272" s="147"/>
      <c r="H272" s="29" t="str">
        <f ca="1">IFERROR(__xludf.DUMMYFUNCTION("IF(F272="""","""",IFERROR(GOOGLEFINANCE(UPPER(F272),""price""),""""))"),"")</f>
        <v/>
      </c>
      <c r="I272" s="29"/>
      <c r="J272" s="29" t="str">
        <f t="shared" si="8"/>
        <v/>
      </c>
      <c r="K272" s="30"/>
      <c r="L272" s="29"/>
      <c r="M272" s="29"/>
      <c r="N272" s="31"/>
      <c r="O272" s="31" t="str">
        <f t="shared" si="9"/>
        <v/>
      </c>
      <c r="P272" s="32" t="str">
        <f t="shared" si="10"/>
        <v/>
      </c>
      <c r="Q272" s="30" t="str">
        <f t="shared" si="11"/>
        <v/>
      </c>
      <c r="R272" s="29" t="str">
        <f t="shared" si="12"/>
        <v/>
      </c>
      <c r="S272" s="33" t="str">
        <f t="shared" si="13"/>
        <v/>
      </c>
      <c r="T272" s="33" t="str">
        <f t="shared" si="14"/>
        <v/>
      </c>
      <c r="U272" s="33" t="str">
        <f t="shared" si="15"/>
        <v/>
      </c>
      <c r="V272" s="93"/>
      <c r="W272" s="79"/>
      <c r="X272" s="79"/>
      <c r="Y272" s="80"/>
      <c r="Z272" s="34"/>
      <c r="AA272" s="34"/>
      <c r="AB272" s="34"/>
    </row>
    <row r="273" spans="1:28" ht="18" customHeight="1" x14ac:dyDescent="0.25">
      <c r="A273" s="19"/>
      <c r="B273" s="19"/>
      <c r="C273" s="20"/>
      <c r="D273" s="20"/>
      <c r="E273" s="20"/>
      <c r="F273" s="19"/>
      <c r="G273" s="146"/>
      <c r="H273" s="21" t="str">
        <f ca="1">IFERROR(__xludf.DUMMYFUNCTION("IF(F273="""","""",IFERROR(GOOGLEFINANCE(UPPER(F273),""price""),""""))"),"")</f>
        <v/>
      </c>
      <c r="I273" s="21"/>
      <c r="J273" s="21" t="str">
        <f t="shared" si="8"/>
        <v/>
      </c>
      <c r="K273" s="22"/>
      <c r="L273" s="21"/>
      <c r="M273" s="21"/>
      <c r="N273" s="23"/>
      <c r="O273" s="23" t="str">
        <f t="shared" si="9"/>
        <v/>
      </c>
      <c r="P273" s="24" t="str">
        <f t="shared" si="10"/>
        <v/>
      </c>
      <c r="Q273" s="22" t="str">
        <f t="shared" si="11"/>
        <v/>
      </c>
      <c r="R273" s="21" t="str">
        <f t="shared" si="12"/>
        <v/>
      </c>
      <c r="S273" s="25" t="str">
        <f t="shared" si="13"/>
        <v/>
      </c>
      <c r="T273" s="25" t="str">
        <f t="shared" si="14"/>
        <v/>
      </c>
      <c r="U273" s="25" t="str">
        <f t="shared" si="15"/>
        <v/>
      </c>
      <c r="V273" s="92"/>
      <c r="W273" s="79"/>
      <c r="X273" s="79"/>
      <c r="Y273" s="80"/>
      <c r="Z273" s="26"/>
      <c r="AA273" s="26"/>
      <c r="AB273" s="26"/>
    </row>
    <row r="274" spans="1:28" ht="18" customHeight="1" x14ac:dyDescent="0.25">
      <c r="A274" s="27"/>
      <c r="B274" s="27"/>
      <c r="C274" s="28"/>
      <c r="D274" s="28"/>
      <c r="E274" s="28"/>
      <c r="F274" s="27"/>
      <c r="G274" s="147"/>
      <c r="H274" s="29" t="str">
        <f ca="1">IFERROR(__xludf.DUMMYFUNCTION("IF(F274="""","""",IFERROR(GOOGLEFINANCE(UPPER(F274),""price""),""""))"),"")</f>
        <v/>
      </c>
      <c r="I274" s="29"/>
      <c r="J274" s="29" t="str">
        <f t="shared" si="8"/>
        <v/>
      </c>
      <c r="K274" s="30"/>
      <c r="L274" s="29"/>
      <c r="M274" s="29"/>
      <c r="N274" s="31"/>
      <c r="O274" s="31" t="str">
        <f t="shared" si="9"/>
        <v/>
      </c>
      <c r="P274" s="32" t="str">
        <f t="shared" si="10"/>
        <v/>
      </c>
      <c r="Q274" s="30" t="str">
        <f t="shared" si="11"/>
        <v/>
      </c>
      <c r="R274" s="29" t="str">
        <f t="shared" si="12"/>
        <v/>
      </c>
      <c r="S274" s="33" t="str">
        <f t="shared" si="13"/>
        <v/>
      </c>
      <c r="T274" s="33" t="str">
        <f t="shared" si="14"/>
        <v/>
      </c>
      <c r="U274" s="33" t="str">
        <f t="shared" si="15"/>
        <v/>
      </c>
      <c r="V274" s="93"/>
      <c r="W274" s="79"/>
      <c r="X274" s="79"/>
      <c r="Y274" s="80"/>
      <c r="Z274" s="34"/>
      <c r="AA274" s="34"/>
      <c r="AB274" s="34"/>
    </row>
    <row r="275" spans="1:28" ht="18" customHeight="1" x14ac:dyDescent="0.25">
      <c r="A275" s="19"/>
      <c r="B275" s="19"/>
      <c r="C275" s="20"/>
      <c r="D275" s="20"/>
      <c r="E275" s="20"/>
      <c r="F275" s="19"/>
      <c r="G275" s="146"/>
      <c r="H275" s="21" t="str">
        <f ca="1">IFERROR(__xludf.DUMMYFUNCTION("IF(F275="""","""",IFERROR(GOOGLEFINANCE(UPPER(F275),""price""),""""))"),"")</f>
        <v/>
      </c>
      <c r="I275" s="21"/>
      <c r="J275" s="21" t="str">
        <f t="shared" si="8"/>
        <v/>
      </c>
      <c r="K275" s="22"/>
      <c r="L275" s="21"/>
      <c r="M275" s="21"/>
      <c r="N275" s="23"/>
      <c r="O275" s="23" t="str">
        <f t="shared" si="9"/>
        <v/>
      </c>
      <c r="P275" s="24" t="str">
        <f t="shared" si="10"/>
        <v/>
      </c>
      <c r="Q275" s="22" t="str">
        <f t="shared" si="11"/>
        <v/>
      </c>
      <c r="R275" s="21" t="str">
        <f t="shared" si="12"/>
        <v/>
      </c>
      <c r="S275" s="25" t="str">
        <f t="shared" si="13"/>
        <v/>
      </c>
      <c r="T275" s="25" t="str">
        <f t="shared" si="14"/>
        <v/>
      </c>
      <c r="U275" s="25" t="str">
        <f t="shared" si="15"/>
        <v/>
      </c>
      <c r="V275" s="92"/>
      <c r="W275" s="79"/>
      <c r="X275" s="79"/>
      <c r="Y275" s="80"/>
      <c r="Z275" s="26"/>
      <c r="AA275" s="26"/>
      <c r="AB275" s="26"/>
    </row>
    <row r="276" spans="1:28" ht="18" customHeight="1" x14ac:dyDescent="0.25">
      <c r="A276" s="27"/>
      <c r="B276" s="27"/>
      <c r="C276" s="28"/>
      <c r="D276" s="28"/>
      <c r="E276" s="28"/>
      <c r="F276" s="27"/>
      <c r="G276" s="147"/>
      <c r="H276" s="29" t="str">
        <f ca="1">IFERROR(__xludf.DUMMYFUNCTION("IF(F276="""","""",IFERROR(GOOGLEFINANCE(UPPER(F276),""price""),""""))"),"")</f>
        <v/>
      </c>
      <c r="I276" s="29"/>
      <c r="J276" s="29" t="str">
        <f t="shared" si="8"/>
        <v/>
      </c>
      <c r="K276" s="30"/>
      <c r="L276" s="29"/>
      <c r="M276" s="29"/>
      <c r="N276" s="31"/>
      <c r="O276" s="31" t="str">
        <f t="shared" si="9"/>
        <v/>
      </c>
      <c r="P276" s="32" t="str">
        <f t="shared" si="10"/>
        <v/>
      </c>
      <c r="Q276" s="30" t="str">
        <f t="shared" si="11"/>
        <v/>
      </c>
      <c r="R276" s="29" t="str">
        <f t="shared" si="12"/>
        <v/>
      </c>
      <c r="S276" s="33" t="str">
        <f t="shared" si="13"/>
        <v/>
      </c>
      <c r="T276" s="33" t="str">
        <f t="shared" si="14"/>
        <v/>
      </c>
      <c r="U276" s="33" t="str">
        <f t="shared" si="15"/>
        <v/>
      </c>
      <c r="V276" s="93"/>
      <c r="W276" s="79"/>
      <c r="X276" s="79"/>
      <c r="Y276" s="80"/>
      <c r="Z276" s="34"/>
      <c r="AA276" s="34"/>
      <c r="AB276" s="34"/>
    </row>
    <row r="277" spans="1:28" ht="18" customHeight="1" x14ac:dyDescent="0.25">
      <c r="A277" s="19"/>
      <c r="B277" s="19"/>
      <c r="C277" s="20"/>
      <c r="D277" s="20"/>
      <c r="E277" s="20"/>
      <c r="F277" s="19"/>
      <c r="G277" s="146"/>
      <c r="H277" s="21" t="str">
        <f ca="1">IFERROR(__xludf.DUMMYFUNCTION("IF(F277="""","""",IFERROR(GOOGLEFINANCE(UPPER(F277),""price""),""""))"),"")</f>
        <v/>
      </c>
      <c r="I277" s="21"/>
      <c r="J277" s="21" t="str">
        <f t="shared" si="8"/>
        <v/>
      </c>
      <c r="K277" s="22"/>
      <c r="L277" s="21"/>
      <c r="M277" s="21"/>
      <c r="N277" s="23"/>
      <c r="O277" s="23" t="str">
        <f t="shared" si="9"/>
        <v/>
      </c>
      <c r="P277" s="24" t="str">
        <f t="shared" si="10"/>
        <v/>
      </c>
      <c r="Q277" s="22" t="str">
        <f t="shared" si="11"/>
        <v/>
      </c>
      <c r="R277" s="21" t="str">
        <f t="shared" si="12"/>
        <v/>
      </c>
      <c r="S277" s="25" t="str">
        <f t="shared" si="13"/>
        <v/>
      </c>
      <c r="T277" s="25" t="str">
        <f t="shared" si="14"/>
        <v/>
      </c>
      <c r="U277" s="25" t="str">
        <f t="shared" si="15"/>
        <v/>
      </c>
      <c r="V277" s="92"/>
      <c r="W277" s="79"/>
      <c r="X277" s="79"/>
      <c r="Y277" s="80"/>
      <c r="Z277" s="26"/>
      <c r="AA277" s="26"/>
      <c r="AB277" s="26"/>
    </row>
    <row r="278" spans="1:28" ht="18" customHeight="1" x14ac:dyDescent="0.25">
      <c r="A278" s="27"/>
      <c r="B278" s="27"/>
      <c r="C278" s="28"/>
      <c r="D278" s="28"/>
      <c r="E278" s="28"/>
      <c r="F278" s="27"/>
      <c r="G278" s="147"/>
      <c r="H278" s="29" t="str">
        <f ca="1">IFERROR(__xludf.DUMMYFUNCTION("IF(F278="""","""",IFERROR(GOOGLEFINANCE(UPPER(F278),""price""),""""))"),"")</f>
        <v/>
      </c>
      <c r="I278" s="29"/>
      <c r="J278" s="29" t="str">
        <f t="shared" si="8"/>
        <v/>
      </c>
      <c r="K278" s="30"/>
      <c r="L278" s="29"/>
      <c r="M278" s="29"/>
      <c r="N278" s="31"/>
      <c r="O278" s="31" t="str">
        <f t="shared" si="9"/>
        <v/>
      </c>
      <c r="P278" s="32" t="str">
        <f t="shared" si="10"/>
        <v/>
      </c>
      <c r="Q278" s="30" t="str">
        <f t="shared" si="11"/>
        <v/>
      </c>
      <c r="R278" s="29" t="str">
        <f t="shared" si="12"/>
        <v/>
      </c>
      <c r="S278" s="33" t="str">
        <f t="shared" si="13"/>
        <v/>
      </c>
      <c r="T278" s="33" t="str">
        <f t="shared" si="14"/>
        <v/>
      </c>
      <c r="U278" s="33" t="str">
        <f t="shared" si="15"/>
        <v/>
      </c>
      <c r="V278" s="93"/>
      <c r="W278" s="79"/>
      <c r="X278" s="79"/>
      <c r="Y278" s="80"/>
      <c r="Z278" s="34"/>
      <c r="AA278" s="34"/>
      <c r="AB278" s="34"/>
    </row>
    <row r="279" spans="1:28" ht="18" customHeight="1" x14ac:dyDescent="0.25">
      <c r="A279" s="19"/>
      <c r="B279" s="19"/>
      <c r="C279" s="20"/>
      <c r="D279" s="20"/>
      <c r="E279" s="20"/>
      <c r="F279" s="19"/>
      <c r="G279" s="146"/>
      <c r="H279" s="21" t="str">
        <f ca="1">IFERROR(__xludf.DUMMYFUNCTION("IF(F279="""","""",IFERROR(GOOGLEFINANCE(UPPER(F279),""price""),""""))"),"")</f>
        <v/>
      </c>
      <c r="I279" s="21"/>
      <c r="J279" s="21" t="str">
        <f t="shared" si="8"/>
        <v/>
      </c>
      <c r="K279" s="22"/>
      <c r="L279" s="21"/>
      <c r="M279" s="21"/>
      <c r="N279" s="23"/>
      <c r="O279" s="23" t="str">
        <f t="shared" si="9"/>
        <v/>
      </c>
      <c r="P279" s="24" t="str">
        <f t="shared" si="10"/>
        <v/>
      </c>
      <c r="Q279" s="22" t="str">
        <f t="shared" si="11"/>
        <v/>
      </c>
      <c r="R279" s="21" t="str">
        <f t="shared" si="12"/>
        <v/>
      </c>
      <c r="S279" s="25" t="str">
        <f t="shared" si="13"/>
        <v/>
      </c>
      <c r="T279" s="25" t="str">
        <f t="shared" si="14"/>
        <v/>
      </c>
      <c r="U279" s="25" t="str">
        <f t="shared" si="15"/>
        <v/>
      </c>
      <c r="V279" s="92"/>
      <c r="W279" s="79"/>
      <c r="X279" s="79"/>
      <c r="Y279" s="80"/>
      <c r="Z279" s="26"/>
      <c r="AA279" s="26"/>
      <c r="AB279" s="26"/>
    </row>
    <row r="280" spans="1:28" ht="18" customHeight="1" x14ac:dyDescent="0.25">
      <c r="A280" s="27"/>
      <c r="B280" s="27"/>
      <c r="C280" s="28"/>
      <c r="D280" s="28"/>
      <c r="E280" s="28"/>
      <c r="F280" s="27"/>
      <c r="G280" s="147"/>
      <c r="H280" s="29" t="str">
        <f ca="1">IFERROR(__xludf.DUMMYFUNCTION("IF(F280="""","""",IFERROR(GOOGLEFINANCE(UPPER(F280),""price""),""""))"),"")</f>
        <v/>
      </c>
      <c r="I280" s="29"/>
      <c r="J280" s="29" t="str">
        <f t="shared" si="8"/>
        <v/>
      </c>
      <c r="K280" s="30"/>
      <c r="L280" s="29"/>
      <c r="M280" s="29"/>
      <c r="N280" s="31"/>
      <c r="O280" s="31" t="str">
        <f t="shared" si="9"/>
        <v/>
      </c>
      <c r="P280" s="32" t="str">
        <f t="shared" si="10"/>
        <v/>
      </c>
      <c r="Q280" s="30" t="str">
        <f t="shared" si="11"/>
        <v/>
      </c>
      <c r="R280" s="29" t="str">
        <f t="shared" si="12"/>
        <v/>
      </c>
      <c r="S280" s="33" t="str">
        <f t="shared" si="13"/>
        <v/>
      </c>
      <c r="T280" s="33" t="str">
        <f t="shared" si="14"/>
        <v/>
      </c>
      <c r="U280" s="33" t="str">
        <f t="shared" si="15"/>
        <v/>
      </c>
      <c r="V280" s="93"/>
      <c r="W280" s="79"/>
      <c r="X280" s="79"/>
      <c r="Y280" s="80"/>
      <c r="Z280" s="34"/>
      <c r="AA280" s="34"/>
      <c r="AB280" s="34"/>
    </row>
    <row r="281" spans="1:28" ht="18" customHeight="1" x14ac:dyDescent="0.25">
      <c r="A281" s="19"/>
      <c r="B281" s="19"/>
      <c r="C281" s="20"/>
      <c r="D281" s="20"/>
      <c r="E281" s="20"/>
      <c r="F281" s="19"/>
      <c r="G281" s="146"/>
      <c r="H281" s="21" t="str">
        <f ca="1">IFERROR(__xludf.DUMMYFUNCTION("IF(F281="""","""",IFERROR(GOOGLEFINANCE(UPPER(F281),""price""),""""))"),"")</f>
        <v/>
      </c>
      <c r="I281" s="21"/>
      <c r="J281" s="21" t="str">
        <f t="shared" si="8"/>
        <v/>
      </c>
      <c r="K281" s="22"/>
      <c r="L281" s="21"/>
      <c r="M281" s="21"/>
      <c r="N281" s="23"/>
      <c r="O281" s="23" t="str">
        <f t="shared" si="9"/>
        <v/>
      </c>
      <c r="P281" s="24" t="str">
        <f t="shared" si="10"/>
        <v/>
      </c>
      <c r="Q281" s="22" t="str">
        <f t="shared" si="11"/>
        <v/>
      </c>
      <c r="R281" s="21" t="str">
        <f t="shared" si="12"/>
        <v/>
      </c>
      <c r="S281" s="25" t="str">
        <f t="shared" si="13"/>
        <v/>
      </c>
      <c r="T281" s="25" t="str">
        <f t="shared" si="14"/>
        <v/>
      </c>
      <c r="U281" s="25" t="str">
        <f t="shared" si="15"/>
        <v/>
      </c>
      <c r="V281" s="92"/>
      <c r="W281" s="79"/>
      <c r="X281" s="79"/>
      <c r="Y281" s="80"/>
      <c r="Z281" s="26"/>
      <c r="AA281" s="26"/>
      <c r="AB281" s="26"/>
    </row>
    <row r="282" spans="1:28" ht="18" customHeight="1" x14ac:dyDescent="0.25">
      <c r="A282" s="27"/>
      <c r="B282" s="27"/>
      <c r="C282" s="28"/>
      <c r="D282" s="28"/>
      <c r="E282" s="28"/>
      <c r="F282" s="27"/>
      <c r="G282" s="147"/>
      <c r="H282" s="29" t="str">
        <f ca="1">IFERROR(__xludf.DUMMYFUNCTION("IF(F282="""","""",IFERROR(GOOGLEFINANCE(UPPER(F282),""price""),""""))"),"")</f>
        <v/>
      </c>
      <c r="I282" s="29"/>
      <c r="J282" s="29" t="str">
        <f t="shared" si="8"/>
        <v/>
      </c>
      <c r="K282" s="30"/>
      <c r="L282" s="29"/>
      <c r="M282" s="29"/>
      <c r="N282" s="31"/>
      <c r="O282" s="31" t="str">
        <f t="shared" si="9"/>
        <v/>
      </c>
      <c r="P282" s="32" t="str">
        <f t="shared" si="10"/>
        <v/>
      </c>
      <c r="Q282" s="30" t="str">
        <f t="shared" si="11"/>
        <v/>
      </c>
      <c r="R282" s="29" t="str">
        <f t="shared" si="12"/>
        <v/>
      </c>
      <c r="S282" s="33" t="str">
        <f t="shared" si="13"/>
        <v/>
      </c>
      <c r="T282" s="33" t="str">
        <f t="shared" si="14"/>
        <v/>
      </c>
      <c r="U282" s="33" t="str">
        <f t="shared" si="15"/>
        <v/>
      </c>
      <c r="V282" s="93"/>
      <c r="W282" s="79"/>
      <c r="X282" s="79"/>
      <c r="Y282" s="80"/>
      <c r="Z282" s="34"/>
      <c r="AA282" s="34"/>
      <c r="AB282" s="34"/>
    </row>
    <row r="283" spans="1:28" ht="18" customHeight="1" x14ac:dyDescent="0.25">
      <c r="A283" s="19"/>
      <c r="B283" s="19"/>
      <c r="C283" s="20"/>
      <c r="D283" s="20"/>
      <c r="E283" s="20"/>
      <c r="F283" s="19"/>
      <c r="G283" s="146"/>
      <c r="H283" s="21" t="str">
        <f ca="1">IFERROR(__xludf.DUMMYFUNCTION("IF(F283="""","""",IFERROR(GOOGLEFINANCE(UPPER(F283),""price""),""""))"),"")</f>
        <v/>
      </c>
      <c r="I283" s="21"/>
      <c r="J283" s="21" t="str">
        <f t="shared" si="8"/>
        <v/>
      </c>
      <c r="K283" s="22"/>
      <c r="L283" s="21"/>
      <c r="M283" s="21"/>
      <c r="N283" s="23"/>
      <c r="O283" s="23" t="str">
        <f t="shared" si="9"/>
        <v/>
      </c>
      <c r="P283" s="24" t="str">
        <f t="shared" si="10"/>
        <v/>
      </c>
      <c r="Q283" s="22" t="str">
        <f t="shared" si="11"/>
        <v/>
      </c>
      <c r="R283" s="21" t="str">
        <f t="shared" si="12"/>
        <v/>
      </c>
      <c r="S283" s="25" t="str">
        <f t="shared" si="13"/>
        <v/>
      </c>
      <c r="T283" s="25" t="str">
        <f t="shared" si="14"/>
        <v/>
      </c>
      <c r="U283" s="25" t="str">
        <f t="shared" si="15"/>
        <v/>
      </c>
      <c r="V283" s="92"/>
      <c r="W283" s="79"/>
      <c r="X283" s="79"/>
      <c r="Y283" s="80"/>
      <c r="Z283" s="26"/>
      <c r="AA283" s="26"/>
      <c r="AB283" s="26"/>
    </row>
    <row r="284" spans="1:28" ht="18" customHeight="1" x14ac:dyDescent="0.25">
      <c r="A284" s="27"/>
      <c r="B284" s="27"/>
      <c r="C284" s="28"/>
      <c r="D284" s="28"/>
      <c r="E284" s="28"/>
      <c r="F284" s="27"/>
      <c r="G284" s="147"/>
      <c r="H284" s="29" t="str">
        <f ca="1">IFERROR(__xludf.DUMMYFUNCTION("IF(F284="""","""",IFERROR(GOOGLEFINANCE(UPPER(F284),""price""),""""))"),"")</f>
        <v/>
      </c>
      <c r="I284" s="29"/>
      <c r="J284" s="29" t="str">
        <f t="shared" si="8"/>
        <v/>
      </c>
      <c r="K284" s="30"/>
      <c r="L284" s="29"/>
      <c r="M284" s="29"/>
      <c r="N284" s="31"/>
      <c r="O284" s="31" t="str">
        <f t="shared" si="9"/>
        <v/>
      </c>
      <c r="P284" s="32" t="str">
        <f t="shared" si="10"/>
        <v/>
      </c>
      <c r="Q284" s="30" t="str">
        <f t="shared" si="11"/>
        <v/>
      </c>
      <c r="R284" s="29" t="str">
        <f t="shared" si="12"/>
        <v/>
      </c>
      <c r="S284" s="33" t="str">
        <f t="shared" si="13"/>
        <v/>
      </c>
      <c r="T284" s="33" t="str">
        <f t="shared" si="14"/>
        <v/>
      </c>
      <c r="U284" s="33" t="str">
        <f t="shared" si="15"/>
        <v/>
      </c>
      <c r="V284" s="93"/>
      <c r="W284" s="79"/>
      <c r="X284" s="79"/>
      <c r="Y284" s="80"/>
      <c r="Z284" s="34"/>
      <c r="AA284" s="34"/>
      <c r="AB284" s="34"/>
    </row>
    <row r="285" spans="1:28" ht="18" customHeight="1" x14ac:dyDescent="0.25">
      <c r="A285" s="19"/>
      <c r="B285" s="19"/>
      <c r="C285" s="20"/>
      <c r="D285" s="20"/>
      <c r="E285" s="20"/>
      <c r="F285" s="19"/>
      <c r="G285" s="146"/>
      <c r="H285" s="21" t="str">
        <f ca="1">IFERROR(__xludf.DUMMYFUNCTION("IF(F285="""","""",IFERROR(GOOGLEFINANCE(UPPER(F285),""price""),""""))"),"")</f>
        <v/>
      </c>
      <c r="I285" s="21"/>
      <c r="J285" s="21" t="str">
        <f t="shared" si="8"/>
        <v/>
      </c>
      <c r="K285" s="22"/>
      <c r="L285" s="21"/>
      <c r="M285" s="21"/>
      <c r="N285" s="23"/>
      <c r="O285" s="23" t="str">
        <f t="shared" si="9"/>
        <v/>
      </c>
      <c r="P285" s="24" t="str">
        <f t="shared" si="10"/>
        <v/>
      </c>
      <c r="Q285" s="22" t="str">
        <f t="shared" si="11"/>
        <v/>
      </c>
      <c r="R285" s="21" t="str">
        <f t="shared" si="12"/>
        <v/>
      </c>
      <c r="S285" s="25" t="str">
        <f t="shared" si="13"/>
        <v/>
      </c>
      <c r="T285" s="25" t="str">
        <f t="shared" si="14"/>
        <v/>
      </c>
      <c r="U285" s="25" t="str">
        <f t="shared" si="15"/>
        <v/>
      </c>
      <c r="V285" s="92"/>
      <c r="W285" s="79"/>
      <c r="X285" s="79"/>
      <c r="Y285" s="80"/>
      <c r="Z285" s="26"/>
      <c r="AA285" s="26"/>
      <c r="AB285" s="26"/>
    </row>
    <row r="286" spans="1:28" ht="18" customHeight="1" x14ac:dyDescent="0.25">
      <c r="A286" s="27"/>
      <c r="B286" s="27"/>
      <c r="C286" s="28"/>
      <c r="D286" s="28"/>
      <c r="E286" s="28"/>
      <c r="F286" s="27"/>
      <c r="G286" s="147"/>
      <c r="H286" s="29" t="str">
        <f ca="1">IFERROR(__xludf.DUMMYFUNCTION("IF(F286="""","""",IFERROR(GOOGLEFINANCE(UPPER(F286),""price""),""""))"),"")</f>
        <v/>
      </c>
      <c r="I286" s="29"/>
      <c r="J286" s="29" t="str">
        <f t="shared" si="8"/>
        <v/>
      </c>
      <c r="K286" s="30"/>
      <c r="L286" s="29"/>
      <c r="M286" s="29"/>
      <c r="N286" s="31"/>
      <c r="O286" s="31" t="str">
        <f t="shared" si="9"/>
        <v/>
      </c>
      <c r="P286" s="32" t="str">
        <f t="shared" si="10"/>
        <v/>
      </c>
      <c r="Q286" s="30" t="str">
        <f t="shared" si="11"/>
        <v/>
      </c>
      <c r="R286" s="29" t="str">
        <f t="shared" si="12"/>
        <v/>
      </c>
      <c r="S286" s="33" t="str">
        <f t="shared" si="13"/>
        <v/>
      </c>
      <c r="T286" s="33" t="str">
        <f t="shared" si="14"/>
        <v/>
      </c>
      <c r="U286" s="33" t="str">
        <f t="shared" si="15"/>
        <v/>
      </c>
      <c r="V286" s="93"/>
      <c r="W286" s="79"/>
      <c r="X286" s="79"/>
      <c r="Y286" s="80"/>
      <c r="Z286" s="34"/>
      <c r="AA286" s="34"/>
      <c r="AB286" s="34"/>
    </row>
    <row r="287" spans="1:28" ht="18" customHeight="1" x14ac:dyDescent="0.25">
      <c r="A287" s="19"/>
      <c r="B287" s="19"/>
      <c r="C287" s="20"/>
      <c r="D287" s="20"/>
      <c r="E287" s="20"/>
      <c r="F287" s="19"/>
      <c r="G287" s="146"/>
      <c r="H287" s="21" t="str">
        <f ca="1">IFERROR(__xludf.DUMMYFUNCTION("IF(F287="""","""",IFERROR(GOOGLEFINANCE(UPPER(F287),""price""),""""))"),"")</f>
        <v/>
      </c>
      <c r="I287" s="21"/>
      <c r="J287" s="21" t="str">
        <f t="shared" si="8"/>
        <v/>
      </c>
      <c r="K287" s="22"/>
      <c r="L287" s="21"/>
      <c r="M287" s="21"/>
      <c r="N287" s="23"/>
      <c r="O287" s="23" t="str">
        <f t="shared" si="9"/>
        <v/>
      </c>
      <c r="P287" s="24" t="str">
        <f t="shared" si="10"/>
        <v/>
      </c>
      <c r="Q287" s="22" t="str">
        <f t="shared" si="11"/>
        <v/>
      </c>
      <c r="R287" s="21" t="str">
        <f t="shared" si="12"/>
        <v/>
      </c>
      <c r="S287" s="25" t="str">
        <f t="shared" si="13"/>
        <v/>
      </c>
      <c r="T287" s="25" t="str">
        <f t="shared" si="14"/>
        <v/>
      </c>
      <c r="U287" s="25" t="str">
        <f t="shared" si="15"/>
        <v/>
      </c>
      <c r="V287" s="92"/>
      <c r="W287" s="79"/>
      <c r="X287" s="79"/>
      <c r="Y287" s="80"/>
      <c r="Z287" s="26"/>
      <c r="AA287" s="26"/>
      <c r="AB287" s="26"/>
    </row>
    <row r="288" spans="1:28" ht="18" customHeight="1" x14ac:dyDescent="0.25">
      <c r="A288" s="27"/>
      <c r="B288" s="27"/>
      <c r="C288" s="28"/>
      <c r="D288" s="28"/>
      <c r="E288" s="28"/>
      <c r="F288" s="27"/>
      <c r="G288" s="147"/>
      <c r="H288" s="29" t="str">
        <f ca="1">IFERROR(__xludf.DUMMYFUNCTION("IF(F288="""","""",IFERROR(GOOGLEFINANCE(UPPER(F288),""price""),""""))"),"")</f>
        <v/>
      </c>
      <c r="I288" s="29"/>
      <c r="J288" s="29" t="str">
        <f t="shared" si="8"/>
        <v/>
      </c>
      <c r="K288" s="30"/>
      <c r="L288" s="29"/>
      <c r="M288" s="29"/>
      <c r="N288" s="31"/>
      <c r="O288" s="31" t="str">
        <f t="shared" si="9"/>
        <v/>
      </c>
      <c r="P288" s="32" t="str">
        <f t="shared" si="10"/>
        <v/>
      </c>
      <c r="Q288" s="30" t="str">
        <f t="shared" si="11"/>
        <v/>
      </c>
      <c r="R288" s="29" t="str">
        <f t="shared" si="12"/>
        <v/>
      </c>
      <c r="S288" s="33" t="str">
        <f t="shared" si="13"/>
        <v/>
      </c>
      <c r="T288" s="33" t="str">
        <f t="shared" si="14"/>
        <v/>
      </c>
      <c r="U288" s="33" t="str">
        <f t="shared" si="15"/>
        <v/>
      </c>
      <c r="V288" s="93"/>
      <c r="W288" s="79"/>
      <c r="X288" s="79"/>
      <c r="Y288" s="80"/>
      <c r="Z288" s="34"/>
      <c r="AA288" s="34"/>
      <c r="AB288" s="34"/>
    </row>
    <row r="289" spans="1:28" ht="18" customHeight="1" x14ac:dyDescent="0.25">
      <c r="A289" s="19"/>
      <c r="B289" s="19"/>
      <c r="C289" s="20"/>
      <c r="D289" s="20"/>
      <c r="E289" s="20"/>
      <c r="F289" s="19"/>
      <c r="G289" s="146"/>
      <c r="H289" s="21" t="str">
        <f ca="1">IFERROR(__xludf.DUMMYFUNCTION("IF(F289="""","""",IFERROR(GOOGLEFINANCE(UPPER(F289),""price""),""""))"),"")</f>
        <v/>
      </c>
      <c r="I289" s="21"/>
      <c r="J289" s="21" t="str">
        <f t="shared" si="8"/>
        <v/>
      </c>
      <c r="K289" s="22"/>
      <c r="L289" s="21"/>
      <c r="M289" s="21"/>
      <c r="N289" s="23"/>
      <c r="O289" s="23" t="str">
        <f t="shared" si="9"/>
        <v/>
      </c>
      <c r="P289" s="24" t="str">
        <f t="shared" si="10"/>
        <v/>
      </c>
      <c r="Q289" s="22" t="str">
        <f t="shared" si="11"/>
        <v/>
      </c>
      <c r="R289" s="21" t="str">
        <f t="shared" si="12"/>
        <v/>
      </c>
      <c r="S289" s="25" t="str">
        <f t="shared" si="13"/>
        <v/>
      </c>
      <c r="T289" s="25" t="str">
        <f t="shared" si="14"/>
        <v/>
      </c>
      <c r="U289" s="25" t="str">
        <f t="shared" si="15"/>
        <v/>
      </c>
      <c r="V289" s="92"/>
      <c r="W289" s="79"/>
      <c r="X289" s="79"/>
      <c r="Y289" s="80"/>
      <c r="Z289" s="26"/>
      <c r="AA289" s="26"/>
      <c r="AB289" s="26"/>
    </row>
    <row r="290" spans="1:28" ht="18" customHeight="1" x14ac:dyDescent="0.25">
      <c r="A290" s="27"/>
      <c r="B290" s="27"/>
      <c r="C290" s="28"/>
      <c r="D290" s="28"/>
      <c r="E290" s="28"/>
      <c r="F290" s="27"/>
      <c r="G290" s="147"/>
      <c r="H290" s="29" t="str">
        <f ca="1">IFERROR(__xludf.DUMMYFUNCTION("IF(F290="""","""",IFERROR(GOOGLEFINANCE(UPPER(F290),""price""),""""))"),"")</f>
        <v/>
      </c>
      <c r="I290" s="29"/>
      <c r="J290" s="29" t="str">
        <f t="shared" si="8"/>
        <v/>
      </c>
      <c r="K290" s="30"/>
      <c r="L290" s="29"/>
      <c r="M290" s="29"/>
      <c r="N290" s="31"/>
      <c r="O290" s="31" t="str">
        <f t="shared" si="9"/>
        <v/>
      </c>
      <c r="P290" s="32" t="str">
        <f t="shared" si="10"/>
        <v/>
      </c>
      <c r="Q290" s="30" t="str">
        <f t="shared" si="11"/>
        <v/>
      </c>
      <c r="R290" s="29" t="str">
        <f t="shared" si="12"/>
        <v/>
      </c>
      <c r="S290" s="33" t="str">
        <f t="shared" si="13"/>
        <v/>
      </c>
      <c r="T290" s="33" t="str">
        <f t="shared" si="14"/>
        <v/>
      </c>
      <c r="U290" s="33" t="str">
        <f t="shared" si="15"/>
        <v/>
      </c>
      <c r="V290" s="93"/>
      <c r="W290" s="79"/>
      <c r="X290" s="79"/>
      <c r="Y290" s="80"/>
      <c r="Z290" s="34"/>
      <c r="AA290" s="34"/>
      <c r="AB290" s="34"/>
    </row>
    <row r="291" spans="1:28" ht="18" customHeight="1" x14ac:dyDescent="0.25">
      <c r="A291" s="19"/>
      <c r="B291" s="19"/>
      <c r="C291" s="20"/>
      <c r="D291" s="20"/>
      <c r="E291" s="20"/>
      <c r="F291" s="19"/>
      <c r="G291" s="146"/>
      <c r="H291" s="21" t="str">
        <f ca="1">IFERROR(__xludf.DUMMYFUNCTION("IF(F291="""","""",IFERROR(GOOGLEFINANCE(UPPER(F291),""price""),""""))"),"")</f>
        <v/>
      </c>
      <c r="I291" s="21"/>
      <c r="J291" s="21" t="str">
        <f t="shared" si="8"/>
        <v/>
      </c>
      <c r="K291" s="22"/>
      <c r="L291" s="21"/>
      <c r="M291" s="21"/>
      <c r="N291" s="23"/>
      <c r="O291" s="23" t="str">
        <f t="shared" si="9"/>
        <v/>
      </c>
      <c r="P291" s="24" t="str">
        <f t="shared" si="10"/>
        <v/>
      </c>
      <c r="Q291" s="22" t="str">
        <f t="shared" si="11"/>
        <v/>
      </c>
      <c r="R291" s="21" t="str">
        <f t="shared" si="12"/>
        <v/>
      </c>
      <c r="S291" s="25" t="str">
        <f t="shared" si="13"/>
        <v/>
      </c>
      <c r="T291" s="25" t="str">
        <f t="shared" si="14"/>
        <v/>
      </c>
      <c r="U291" s="25" t="str">
        <f t="shared" si="15"/>
        <v/>
      </c>
      <c r="V291" s="92"/>
      <c r="W291" s="79"/>
      <c r="X291" s="79"/>
      <c r="Y291" s="80"/>
      <c r="Z291" s="26"/>
      <c r="AA291" s="26"/>
      <c r="AB291" s="26"/>
    </row>
    <row r="292" spans="1:28" ht="18" customHeight="1" x14ac:dyDescent="0.25">
      <c r="A292" s="27"/>
      <c r="B292" s="27"/>
      <c r="C292" s="28"/>
      <c r="D292" s="28"/>
      <c r="E292" s="28"/>
      <c r="F292" s="27"/>
      <c r="G292" s="147"/>
      <c r="H292" s="29" t="str">
        <f ca="1">IFERROR(__xludf.DUMMYFUNCTION("IF(F292="""","""",IFERROR(GOOGLEFINANCE(UPPER(F292),""price""),""""))"),"")</f>
        <v/>
      </c>
      <c r="I292" s="29"/>
      <c r="J292" s="29" t="str">
        <f t="shared" si="8"/>
        <v/>
      </c>
      <c r="K292" s="30"/>
      <c r="L292" s="29"/>
      <c r="M292" s="29"/>
      <c r="N292" s="31"/>
      <c r="O292" s="31" t="str">
        <f t="shared" si="9"/>
        <v/>
      </c>
      <c r="P292" s="32" t="str">
        <f t="shared" si="10"/>
        <v/>
      </c>
      <c r="Q292" s="30" t="str">
        <f t="shared" si="11"/>
        <v/>
      </c>
      <c r="R292" s="29" t="str">
        <f t="shared" si="12"/>
        <v/>
      </c>
      <c r="S292" s="33" t="str">
        <f t="shared" si="13"/>
        <v/>
      </c>
      <c r="T292" s="33" t="str">
        <f t="shared" si="14"/>
        <v/>
      </c>
      <c r="U292" s="33" t="str">
        <f t="shared" si="15"/>
        <v/>
      </c>
      <c r="V292" s="93"/>
      <c r="W292" s="79"/>
      <c r="X292" s="79"/>
      <c r="Y292" s="80"/>
      <c r="Z292" s="34"/>
      <c r="AA292" s="34"/>
      <c r="AB292" s="34"/>
    </row>
    <row r="293" spans="1:28" ht="18" customHeight="1" x14ac:dyDescent="0.25">
      <c r="A293" s="19"/>
      <c r="B293" s="19"/>
      <c r="C293" s="20"/>
      <c r="D293" s="20"/>
      <c r="E293" s="20"/>
      <c r="F293" s="19"/>
      <c r="G293" s="146"/>
      <c r="H293" s="21" t="str">
        <f ca="1">IFERROR(__xludf.DUMMYFUNCTION("IF(F293="""","""",IFERROR(GOOGLEFINANCE(UPPER(F293),""price""),""""))"),"")</f>
        <v/>
      </c>
      <c r="I293" s="21"/>
      <c r="J293" s="21" t="str">
        <f t="shared" si="8"/>
        <v/>
      </c>
      <c r="K293" s="22"/>
      <c r="L293" s="21"/>
      <c r="M293" s="21"/>
      <c r="N293" s="23"/>
      <c r="O293" s="23" t="str">
        <f t="shared" si="9"/>
        <v/>
      </c>
      <c r="P293" s="24" t="str">
        <f t="shared" si="10"/>
        <v/>
      </c>
      <c r="Q293" s="22" t="str">
        <f t="shared" si="11"/>
        <v/>
      </c>
      <c r="R293" s="21" t="str">
        <f t="shared" si="12"/>
        <v/>
      </c>
      <c r="S293" s="25" t="str">
        <f t="shared" si="13"/>
        <v/>
      </c>
      <c r="T293" s="25" t="str">
        <f t="shared" si="14"/>
        <v/>
      </c>
      <c r="U293" s="25" t="str">
        <f t="shared" si="15"/>
        <v/>
      </c>
      <c r="V293" s="92"/>
      <c r="W293" s="79"/>
      <c r="X293" s="79"/>
      <c r="Y293" s="80"/>
      <c r="Z293" s="26"/>
      <c r="AA293" s="26"/>
      <c r="AB293" s="26"/>
    </row>
    <row r="294" spans="1:28" ht="18" customHeight="1" x14ac:dyDescent="0.25">
      <c r="A294" s="27"/>
      <c r="B294" s="27"/>
      <c r="C294" s="28"/>
      <c r="D294" s="28"/>
      <c r="E294" s="28"/>
      <c r="F294" s="27"/>
      <c r="G294" s="147"/>
      <c r="H294" s="29" t="str">
        <f ca="1">IFERROR(__xludf.DUMMYFUNCTION("IF(F294="""","""",IFERROR(GOOGLEFINANCE(UPPER(F294),""price""),""""))"),"")</f>
        <v/>
      </c>
      <c r="I294" s="29"/>
      <c r="J294" s="29" t="str">
        <f t="shared" si="8"/>
        <v/>
      </c>
      <c r="K294" s="30"/>
      <c r="L294" s="29"/>
      <c r="M294" s="29"/>
      <c r="N294" s="31"/>
      <c r="O294" s="31" t="str">
        <f t="shared" si="9"/>
        <v/>
      </c>
      <c r="P294" s="32" t="str">
        <f t="shared" si="10"/>
        <v/>
      </c>
      <c r="Q294" s="30" t="str">
        <f t="shared" si="11"/>
        <v/>
      </c>
      <c r="R294" s="29" t="str">
        <f t="shared" si="12"/>
        <v/>
      </c>
      <c r="S294" s="33" t="str">
        <f t="shared" si="13"/>
        <v/>
      </c>
      <c r="T294" s="33" t="str">
        <f t="shared" si="14"/>
        <v/>
      </c>
      <c r="U294" s="33" t="str">
        <f t="shared" si="15"/>
        <v/>
      </c>
      <c r="V294" s="93"/>
      <c r="W294" s="79"/>
      <c r="X294" s="79"/>
      <c r="Y294" s="80"/>
      <c r="Z294" s="34"/>
      <c r="AA294" s="34"/>
      <c r="AB294" s="34"/>
    </row>
    <row r="295" spans="1:28" ht="18" customHeight="1" x14ac:dyDescent="0.25">
      <c r="A295" s="19"/>
      <c r="B295" s="19"/>
      <c r="C295" s="20"/>
      <c r="D295" s="20"/>
      <c r="E295" s="20"/>
      <c r="F295" s="19"/>
      <c r="G295" s="146"/>
      <c r="H295" s="21" t="str">
        <f ca="1">IFERROR(__xludf.DUMMYFUNCTION("IF(F295="""","""",IFERROR(GOOGLEFINANCE(UPPER(F295),""price""),""""))"),"")</f>
        <v/>
      </c>
      <c r="I295" s="21"/>
      <c r="J295" s="21" t="str">
        <f t="shared" si="8"/>
        <v/>
      </c>
      <c r="K295" s="22"/>
      <c r="L295" s="21"/>
      <c r="M295" s="21"/>
      <c r="N295" s="23"/>
      <c r="O295" s="23" t="str">
        <f t="shared" si="9"/>
        <v/>
      </c>
      <c r="P295" s="24" t="str">
        <f t="shared" si="10"/>
        <v/>
      </c>
      <c r="Q295" s="22" t="str">
        <f t="shared" si="11"/>
        <v/>
      </c>
      <c r="R295" s="21" t="str">
        <f t="shared" si="12"/>
        <v/>
      </c>
      <c r="S295" s="25" t="str">
        <f t="shared" si="13"/>
        <v/>
      </c>
      <c r="T295" s="25" t="str">
        <f t="shared" si="14"/>
        <v/>
      </c>
      <c r="U295" s="25" t="str">
        <f t="shared" si="15"/>
        <v/>
      </c>
      <c r="V295" s="92"/>
      <c r="W295" s="79"/>
      <c r="X295" s="79"/>
      <c r="Y295" s="80"/>
      <c r="Z295" s="26"/>
      <c r="AA295" s="26"/>
      <c r="AB295" s="26"/>
    </row>
    <row r="296" spans="1:28" ht="18" customHeight="1" x14ac:dyDescent="0.25">
      <c r="A296" s="27"/>
      <c r="B296" s="27"/>
      <c r="C296" s="28"/>
      <c r="D296" s="28"/>
      <c r="E296" s="28"/>
      <c r="F296" s="27"/>
      <c r="G296" s="147"/>
      <c r="H296" s="29" t="str">
        <f ca="1">IFERROR(__xludf.DUMMYFUNCTION("IF(F296="""","""",IFERROR(GOOGLEFINANCE(UPPER(F296),""price""),""""))"),"")</f>
        <v/>
      </c>
      <c r="I296" s="29"/>
      <c r="J296" s="29" t="str">
        <f t="shared" si="8"/>
        <v/>
      </c>
      <c r="K296" s="30"/>
      <c r="L296" s="29"/>
      <c r="M296" s="29"/>
      <c r="N296" s="31"/>
      <c r="O296" s="31" t="str">
        <f t="shared" si="9"/>
        <v/>
      </c>
      <c r="P296" s="32" t="str">
        <f t="shared" si="10"/>
        <v/>
      </c>
      <c r="Q296" s="30" t="str">
        <f t="shared" si="11"/>
        <v/>
      </c>
      <c r="R296" s="29" t="str">
        <f t="shared" si="12"/>
        <v/>
      </c>
      <c r="S296" s="33" t="str">
        <f t="shared" si="13"/>
        <v/>
      </c>
      <c r="T296" s="33" t="str">
        <f t="shared" si="14"/>
        <v/>
      </c>
      <c r="U296" s="33" t="str">
        <f t="shared" si="15"/>
        <v/>
      </c>
      <c r="V296" s="93"/>
      <c r="W296" s="79"/>
      <c r="X296" s="79"/>
      <c r="Y296" s="80"/>
      <c r="Z296" s="34"/>
      <c r="AA296" s="34"/>
      <c r="AB296" s="34"/>
    </row>
    <row r="297" spans="1:28" ht="18" customHeight="1" x14ac:dyDescent="0.25">
      <c r="A297" s="19"/>
      <c r="B297" s="19"/>
      <c r="C297" s="20"/>
      <c r="D297" s="20"/>
      <c r="E297" s="20"/>
      <c r="F297" s="19"/>
      <c r="G297" s="146"/>
      <c r="H297" s="21" t="str">
        <f ca="1">IFERROR(__xludf.DUMMYFUNCTION("IF(F297="""","""",IFERROR(GOOGLEFINANCE(UPPER(F297),""price""),""""))"),"")</f>
        <v/>
      </c>
      <c r="I297" s="21"/>
      <c r="J297" s="21" t="str">
        <f t="shared" si="8"/>
        <v/>
      </c>
      <c r="K297" s="22"/>
      <c r="L297" s="21"/>
      <c r="M297" s="21"/>
      <c r="N297" s="23"/>
      <c r="O297" s="23" t="str">
        <f t="shared" si="9"/>
        <v/>
      </c>
      <c r="P297" s="24" t="str">
        <f t="shared" si="10"/>
        <v/>
      </c>
      <c r="Q297" s="22" t="str">
        <f t="shared" si="11"/>
        <v/>
      </c>
      <c r="R297" s="21" t="str">
        <f t="shared" si="12"/>
        <v/>
      </c>
      <c r="S297" s="25" t="str">
        <f t="shared" si="13"/>
        <v/>
      </c>
      <c r="T297" s="25" t="str">
        <f t="shared" si="14"/>
        <v/>
      </c>
      <c r="U297" s="25" t="str">
        <f t="shared" si="15"/>
        <v/>
      </c>
      <c r="V297" s="92"/>
      <c r="W297" s="79"/>
      <c r="X297" s="79"/>
      <c r="Y297" s="80"/>
      <c r="Z297" s="26"/>
      <c r="AA297" s="26"/>
      <c r="AB297" s="26"/>
    </row>
    <row r="298" spans="1:28" ht="18" customHeight="1" x14ac:dyDescent="0.25">
      <c r="A298" s="27"/>
      <c r="B298" s="27"/>
      <c r="C298" s="28"/>
      <c r="D298" s="28"/>
      <c r="E298" s="28"/>
      <c r="F298" s="27"/>
      <c r="G298" s="147"/>
      <c r="H298" s="29" t="str">
        <f ca="1">IFERROR(__xludf.DUMMYFUNCTION("IF(F298="""","""",IFERROR(GOOGLEFINANCE(UPPER(F298),""price""),""""))"),"")</f>
        <v/>
      </c>
      <c r="I298" s="29"/>
      <c r="J298" s="29" t="str">
        <f t="shared" si="8"/>
        <v/>
      </c>
      <c r="K298" s="30"/>
      <c r="L298" s="29"/>
      <c r="M298" s="29"/>
      <c r="N298" s="31"/>
      <c r="O298" s="31" t="str">
        <f t="shared" si="9"/>
        <v/>
      </c>
      <c r="P298" s="32" t="str">
        <f t="shared" si="10"/>
        <v/>
      </c>
      <c r="Q298" s="30" t="str">
        <f t="shared" si="11"/>
        <v/>
      </c>
      <c r="R298" s="29" t="str">
        <f t="shared" si="12"/>
        <v/>
      </c>
      <c r="S298" s="33" t="str">
        <f t="shared" si="13"/>
        <v/>
      </c>
      <c r="T298" s="33" t="str">
        <f t="shared" si="14"/>
        <v/>
      </c>
      <c r="U298" s="33" t="str">
        <f t="shared" si="15"/>
        <v/>
      </c>
      <c r="V298" s="93"/>
      <c r="W298" s="79"/>
      <c r="X298" s="79"/>
      <c r="Y298" s="80"/>
      <c r="Z298" s="34"/>
      <c r="AA298" s="34"/>
      <c r="AB298" s="34"/>
    </row>
    <row r="299" spans="1:28" ht="18" customHeight="1" x14ac:dyDescent="0.25">
      <c r="A299" s="19"/>
      <c r="B299" s="19"/>
      <c r="C299" s="20"/>
      <c r="D299" s="20"/>
      <c r="E299" s="20"/>
      <c r="F299" s="19"/>
      <c r="G299" s="146"/>
      <c r="H299" s="21" t="str">
        <f ca="1">IFERROR(__xludf.DUMMYFUNCTION("IF(F299="""","""",IFERROR(GOOGLEFINANCE(UPPER(F299),""price""),""""))"),"")</f>
        <v/>
      </c>
      <c r="I299" s="21"/>
      <c r="J299" s="21" t="str">
        <f t="shared" si="8"/>
        <v/>
      </c>
      <c r="K299" s="22"/>
      <c r="L299" s="21"/>
      <c r="M299" s="21"/>
      <c r="N299" s="23"/>
      <c r="O299" s="23" t="str">
        <f t="shared" si="9"/>
        <v/>
      </c>
      <c r="P299" s="24" t="str">
        <f t="shared" si="10"/>
        <v/>
      </c>
      <c r="Q299" s="22" t="str">
        <f t="shared" si="11"/>
        <v/>
      </c>
      <c r="R299" s="21" t="str">
        <f t="shared" si="12"/>
        <v/>
      </c>
      <c r="S299" s="25" t="str">
        <f t="shared" si="13"/>
        <v/>
      </c>
      <c r="T299" s="25" t="str">
        <f t="shared" si="14"/>
        <v/>
      </c>
      <c r="U299" s="25" t="str">
        <f t="shared" si="15"/>
        <v/>
      </c>
      <c r="V299" s="92"/>
      <c r="W299" s="79"/>
      <c r="X299" s="79"/>
      <c r="Y299" s="80"/>
      <c r="Z299" s="26"/>
      <c r="AA299" s="26"/>
      <c r="AB299" s="26"/>
    </row>
    <row r="300" spans="1:28" ht="18" customHeight="1" x14ac:dyDescent="0.25">
      <c r="A300" s="27"/>
      <c r="B300" s="27"/>
      <c r="C300" s="28"/>
      <c r="D300" s="28"/>
      <c r="E300" s="28"/>
      <c r="F300" s="27"/>
      <c r="G300" s="147"/>
      <c r="H300" s="29" t="str">
        <f ca="1">IFERROR(__xludf.DUMMYFUNCTION("IF(F300="""","""",IFERROR(GOOGLEFINANCE(UPPER(F300),""price""),""""))"),"")</f>
        <v/>
      </c>
      <c r="I300" s="29"/>
      <c r="J300" s="29" t="str">
        <f t="shared" si="8"/>
        <v/>
      </c>
      <c r="K300" s="30"/>
      <c r="L300" s="29"/>
      <c r="M300" s="29"/>
      <c r="N300" s="31"/>
      <c r="O300" s="31" t="str">
        <f t="shared" si="9"/>
        <v/>
      </c>
      <c r="P300" s="32" t="str">
        <f t="shared" si="10"/>
        <v/>
      </c>
      <c r="Q300" s="30" t="str">
        <f t="shared" si="11"/>
        <v/>
      </c>
      <c r="R300" s="29" t="str">
        <f t="shared" si="12"/>
        <v/>
      </c>
      <c r="S300" s="33" t="str">
        <f t="shared" si="13"/>
        <v/>
      </c>
      <c r="T300" s="33" t="str">
        <f t="shared" si="14"/>
        <v/>
      </c>
      <c r="U300" s="33" t="str">
        <f t="shared" si="15"/>
        <v/>
      </c>
      <c r="V300" s="93"/>
      <c r="W300" s="79"/>
      <c r="X300" s="79"/>
      <c r="Y300" s="80"/>
      <c r="Z300" s="34"/>
      <c r="AA300" s="34"/>
      <c r="AB300" s="34"/>
    </row>
    <row r="301" spans="1:28" ht="18" customHeight="1" x14ac:dyDescent="0.25">
      <c r="A301" s="19"/>
      <c r="B301" s="19"/>
      <c r="C301" s="20"/>
      <c r="D301" s="20"/>
      <c r="E301" s="20"/>
      <c r="F301" s="19"/>
      <c r="G301" s="146"/>
      <c r="H301" s="21" t="str">
        <f ca="1">IFERROR(__xludf.DUMMYFUNCTION("IF(F301="""","""",IFERROR(GOOGLEFINANCE(UPPER(F301),""price""),""""))"),"")</f>
        <v/>
      </c>
      <c r="I301" s="21"/>
      <c r="J301" s="21" t="str">
        <f t="shared" si="8"/>
        <v/>
      </c>
      <c r="K301" s="22"/>
      <c r="L301" s="21"/>
      <c r="M301" s="21"/>
      <c r="N301" s="23"/>
      <c r="O301" s="23" t="str">
        <f t="shared" si="9"/>
        <v/>
      </c>
      <c r="P301" s="24" t="str">
        <f t="shared" si="10"/>
        <v/>
      </c>
      <c r="Q301" s="22" t="str">
        <f t="shared" si="11"/>
        <v/>
      </c>
      <c r="R301" s="21" t="str">
        <f t="shared" si="12"/>
        <v/>
      </c>
      <c r="S301" s="25" t="str">
        <f t="shared" si="13"/>
        <v/>
      </c>
      <c r="T301" s="25" t="str">
        <f t="shared" si="14"/>
        <v/>
      </c>
      <c r="U301" s="25" t="str">
        <f t="shared" si="15"/>
        <v/>
      </c>
      <c r="V301" s="92"/>
      <c r="W301" s="79"/>
      <c r="X301" s="79"/>
      <c r="Y301" s="80"/>
      <c r="Z301" s="26"/>
      <c r="AA301" s="26"/>
      <c r="AB301" s="26"/>
    </row>
    <row r="302" spans="1:28" ht="18" customHeight="1" x14ac:dyDescent="0.25">
      <c r="A302" s="27"/>
      <c r="B302" s="27"/>
      <c r="C302" s="28"/>
      <c r="D302" s="28"/>
      <c r="E302" s="28"/>
      <c r="F302" s="27"/>
      <c r="G302" s="147"/>
      <c r="H302" s="29" t="str">
        <f ca="1">IFERROR(__xludf.DUMMYFUNCTION("IF(F302="""","""",IFERROR(GOOGLEFINANCE(UPPER(F302),""price""),""""))"),"")</f>
        <v/>
      </c>
      <c r="I302" s="29"/>
      <c r="J302" s="29" t="str">
        <f t="shared" si="8"/>
        <v/>
      </c>
      <c r="K302" s="30"/>
      <c r="L302" s="29"/>
      <c r="M302" s="29"/>
      <c r="N302" s="31"/>
      <c r="O302" s="31" t="str">
        <f t="shared" si="9"/>
        <v/>
      </c>
      <c r="P302" s="32" t="str">
        <f t="shared" si="10"/>
        <v/>
      </c>
      <c r="Q302" s="30" t="str">
        <f t="shared" si="11"/>
        <v/>
      </c>
      <c r="R302" s="29" t="str">
        <f t="shared" si="12"/>
        <v/>
      </c>
      <c r="S302" s="33" t="str">
        <f t="shared" si="13"/>
        <v/>
      </c>
      <c r="T302" s="33" t="str">
        <f t="shared" si="14"/>
        <v/>
      </c>
      <c r="U302" s="33" t="str">
        <f t="shared" si="15"/>
        <v/>
      </c>
      <c r="V302" s="93"/>
      <c r="W302" s="79"/>
      <c r="X302" s="79"/>
      <c r="Y302" s="80"/>
      <c r="Z302" s="34"/>
      <c r="AA302" s="34"/>
      <c r="AB302" s="34"/>
    </row>
    <row r="303" spans="1:28" ht="18" customHeight="1" x14ac:dyDescent="0.25">
      <c r="A303" s="19"/>
      <c r="B303" s="19"/>
      <c r="C303" s="20"/>
      <c r="D303" s="20"/>
      <c r="E303" s="20"/>
      <c r="F303" s="19"/>
      <c r="G303" s="146"/>
      <c r="H303" s="21" t="str">
        <f ca="1">IFERROR(__xludf.DUMMYFUNCTION("IF(F303="""","""",IFERROR(GOOGLEFINANCE(UPPER(F303),""price""),""""))"),"")</f>
        <v/>
      </c>
      <c r="I303" s="21"/>
      <c r="J303" s="21" t="str">
        <f t="shared" si="8"/>
        <v/>
      </c>
      <c r="K303" s="22"/>
      <c r="L303" s="21"/>
      <c r="M303" s="21"/>
      <c r="N303" s="23"/>
      <c r="O303" s="23" t="str">
        <f t="shared" si="9"/>
        <v/>
      </c>
      <c r="P303" s="24" t="str">
        <f t="shared" si="10"/>
        <v/>
      </c>
      <c r="Q303" s="22" t="str">
        <f t="shared" si="11"/>
        <v/>
      </c>
      <c r="R303" s="21" t="str">
        <f t="shared" si="12"/>
        <v/>
      </c>
      <c r="S303" s="25" t="str">
        <f t="shared" si="13"/>
        <v/>
      </c>
      <c r="T303" s="25" t="str">
        <f t="shared" si="14"/>
        <v/>
      </c>
      <c r="U303" s="25" t="str">
        <f t="shared" si="15"/>
        <v/>
      </c>
      <c r="V303" s="92"/>
      <c r="W303" s="79"/>
      <c r="X303" s="79"/>
      <c r="Y303" s="80"/>
      <c r="Z303" s="26"/>
      <c r="AA303" s="26"/>
      <c r="AB303" s="26"/>
    </row>
    <row r="304" spans="1:28" ht="18" customHeight="1" x14ac:dyDescent="0.25">
      <c r="A304" s="27"/>
      <c r="B304" s="27"/>
      <c r="C304" s="28"/>
      <c r="D304" s="28"/>
      <c r="E304" s="28"/>
      <c r="F304" s="27"/>
      <c r="G304" s="147"/>
      <c r="H304" s="29" t="str">
        <f ca="1">IFERROR(__xludf.DUMMYFUNCTION("IF(F304="""","""",IFERROR(GOOGLEFINANCE(UPPER(F304),""price""),""""))"),"")</f>
        <v/>
      </c>
      <c r="I304" s="29"/>
      <c r="J304" s="29" t="str">
        <f t="shared" si="8"/>
        <v/>
      </c>
      <c r="K304" s="30"/>
      <c r="L304" s="29"/>
      <c r="M304" s="29"/>
      <c r="N304" s="31"/>
      <c r="O304" s="31" t="str">
        <f t="shared" si="9"/>
        <v/>
      </c>
      <c r="P304" s="32" t="str">
        <f t="shared" si="10"/>
        <v/>
      </c>
      <c r="Q304" s="30" t="str">
        <f t="shared" si="11"/>
        <v/>
      </c>
      <c r="R304" s="29" t="str">
        <f t="shared" si="12"/>
        <v/>
      </c>
      <c r="S304" s="33" t="str">
        <f t="shared" si="13"/>
        <v/>
      </c>
      <c r="T304" s="33" t="str">
        <f t="shared" si="14"/>
        <v/>
      </c>
      <c r="U304" s="33" t="str">
        <f t="shared" si="15"/>
        <v/>
      </c>
      <c r="V304" s="93"/>
      <c r="W304" s="79"/>
      <c r="X304" s="79"/>
      <c r="Y304" s="80"/>
      <c r="Z304" s="34"/>
      <c r="AA304" s="34"/>
      <c r="AB304" s="34"/>
    </row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317">
    <mergeCell ref="A1:U1"/>
    <mergeCell ref="A2:D2"/>
    <mergeCell ref="E2:I2"/>
    <mergeCell ref="J2:M2"/>
    <mergeCell ref="N2:O2"/>
    <mergeCell ref="P2:R2"/>
    <mergeCell ref="S2:U2"/>
    <mergeCell ref="A3:B3"/>
    <mergeCell ref="D3:E3"/>
    <mergeCell ref="H3:J3"/>
    <mergeCell ref="K3:L3"/>
    <mergeCell ref="M3:N3"/>
    <mergeCell ref="O3:P3"/>
    <mergeCell ref="Q3:R3"/>
    <mergeCell ref="S3:U3"/>
    <mergeCell ref="V3:W3"/>
    <mergeCell ref="V4:Y4"/>
    <mergeCell ref="V5:Y5"/>
    <mergeCell ref="V6:Y6"/>
    <mergeCell ref="V7:Y7"/>
    <mergeCell ref="V8:Y8"/>
    <mergeCell ref="V9:Y9"/>
    <mergeCell ref="V10:Y10"/>
    <mergeCell ref="V11:Y11"/>
    <mergeCell ref="V12:Y12"/>
    <mergeCell ref="V13:Y13"/>
    <mergeCell ref="V14:Y14"/>
    <mergeCell ref="V15:Y15"/>
    <mergeCell ref="V16:Y16"/>
    <mergeCell ref="V17:Y17"/>
    <mergeCell ref="V18:Y18"/>
    <mergeCell ref="V19:Y19"/>
    <mergeCell ref="V20:Y20"/>
    <mergeCell ref="V21:Y21"/>
    <mergeCell ref="V22:Y22"/>
    <mergeCell ref="V23:Y23"/>
    <mergeCell ref="V24:Y24"/>
    <mergeCell ref="V25:Y25"/>
    <mergeCell ref="V26:Y26"/>
    <mergeCell ref="V27:Y27"/>
    <mergeCell ref="V28:Y28"/>
    <mergeCell ref="V29:Y29"/>
    <mergeCell ref="V30:Y30"/>
    <mergeCell ref="V31:Y31"/>
    <mergeCell ref="V32:Y32"/>
    <mergeCell ref="V33:Y33"/>
    <mergeCell ref="V34:Y34"/>
    <mergeCell ref="V35:Y35"/>
    <mergeCell ref="V36:Y36"/>
    <mergeCell ref="V37:Y37"/>
    <mergeCell ref="V38:Y38"/>
    <mergeCell ref="V39:Y39"/>
    <mergeCell ref="V40:Y40"/>
    <mergeCell ref="V41:Y41"/>
    <mergeCell ref="V42:Y42"/>
    <mergeCell ref="V43:Y43"/>
    <mergeCell ref="V44:Y44"/>
    <mergeCell ref="V45:Y45"/>
    <mergeCell ref="V46:Y46"/>
    <mergeCell ref="V47:Y47"/>
    <mergeCell ref="V48:Y48"/>
    <mergeCell ref="V49:Y49"/>
    <mergeCell ref="V50:Y50"/>
    <mergeCell ref="V51:Y51"/>
    <mergeCell ref="V52:Y52"/>
    <mergeCell ref="V53:Y53"/>
    <mergeCell ref="V54:Y54"/>
    <mergeCell ref="V55:Y55"/>
    <mergeCell ref="V56:Y56"/>
    <mergeCell ref="V57:Y57"/>
    <mergeCell ref="V58:Y58"/>
    <mergeCell ref="V59:Y59"/>
    <mergeCell ref="V60:Y60"/>
    <mergeCell ref="V61:Y61"/>
    <mergeCell ref="V62:Y62"/>
    <mergeCell ref="V63:Y63"/>
    <mergeCell ref="V64:Y64"/>
    <mergeCell ref="V65:Y65"/>
    <mergeCell ref="V66:Y66"/>
    <mergeCell ref="V67:Y67"/>
    <mergeCell ref="V68:Y68"/>
    <mergeCell ref="V69:Y69"/>
    <mergeCell ref="V70:Y70"/>
    <mergeCell ref="V71:Y71"/>
    <mergeCell ref="V72:Y72"/>
    <mergeCell ref="V73:Y73"/>
    <mergeCell ref="V74:Y74"/>
    <mergeCell ref="V75:Y75"/>
    <mergeCell ref="V76:Y76"/>
    <mergeCell ref="V77:Y77"/>
    <mergeCell ref="V78:Y78"/>
    <mergeCell ref="V79:Y79"/>
    <mergeCell ref="V80:Y80"/>
    <mergeCell ref="V81:Y81"/>
    <mergeCell ref="V82:Y82"/>
    <mergeCell ref="V83:Y83"/>
    <mergeCell ref="V84:Y84"/>
    <mergeCell ref="V85:Y85"/>
    <mergeCell ref="V86:Y86"/>
    <mergeCell ref="V87:Y87"/>
    <mergeCell ref="V88:Y88"/>
    <mergeCell ref="V89:Y89"/>
    <mergeCell ref="V90:Y90"/>
    <mergeCell ref="V91:Y91"/>
    <mergeCell ref="V92:Y92"/>
    <mergeCell ref="V93:Y93"/>
    <mergeCell ref="V94:Y94"/>
    <mergeCell ref="V95:Y95"/>
    <mergeCell ref="V96:Y96"/>
    <mergeCell ref="V97:Y97"/>
    <mergeCell ref="V98:Y98"/>
    <mergeCell ref="V99:Y99"/>
    <mergeCell ref="V100:Y100"/>
    <mergeCell ref="V101:Y101"/>
    <mergeCell ref="V102:Y102"/>
    <mergeCell ref="V103:Y103"/>
    <mergeCell ref="V104:Y104"/>
    <mergeCell ref="V105:Y105"/>
    <mergeCell ref="V106:Y106"/>
    <mergeCell ref="V107:Y107"/>
    <mergeCell ref="V108:Y108"/>
    <mergeCell ref="V109:Y109"/>
    <mergeCell ref="V110:Y110"/>
    <mergeCell ref="V111:Y111"/>
    <mergeCell ref="V112:Y112"/>
    <mergeCell ref="V113:Y113"/>
    <mergeCell ref="V114:Y114"/>
    <mergeCell ref="V115:Y115"/>
    <mergeCell ref="V116:Y116"/>
    <mergeCell ref="V117:Y117"/>
    <mergeCell ref="V118:Y118"/>
    <mergeCell ref="V119:Y119"/>
    <mergeCell ref="V120:Y120"/>
    <mergeCell ref="V121:Y121"/>
    <mergeCell ref="V122:Y122"/>
    <mergeCell ref="V123:Y123"/>
    <mergeCell ref="V124:Y124"/>
    <mergeCell ref="V125:Y125"/>
    <mergeCell ref="V126:Y126"/>
    <mergeCell ref="V127:Y127"/>
    <mergeCell ref="V128:Y128"/>
    <mergeCell ref="V129:Y129"/>
    <mergeCell ref="V130:Y130"/>
    <mergeCell ref="V131:Y131"/>
    <mergeCell ref="V132:Y132"/>
    <mergeCell ref="V133:Y133"/>
    <mergeCell ref="V134:Y134"/>
    <mergeCell ref="V135:Y135"/>
    <mergeCell ref="V136:Y136"/>
    <mergeCell ref="V137:Y137"/>
    <mergeCell ref="V138:Y138"/>
    <mergeCell ref="V139:Y139"/>
    <mergeCell ref="V140:Y140"/>
    <mergeCell ref="V141:Y141"/>
    <mergeCell ref="V142:Y142"/>
    <mergeCell ref="V143:Y143"/>
    <mergeCell ref="V144:Y144"/>
    <mergeCell ref="V145:Y145"/>
    <mergeCell ref="V146:Y146"/>
    <mergeCell ref="V147:Y147"/>
    <mergeCell ref="V148:Y148"/>
    <mergeCell ref="V149:Y149"/>
    <mergeCell ref="V150:Y150"/>
    <mergeCell ref="V151:Y151"/>
    <mergeCell ref="V152:Y152"/>
    <mergeCell ref="V153:Y153"/>
    <mergeCell ref="V154:Y154"/>
    <mergeCell ref="V155:Y155"/>
    <mergeCell ref="V156:Y156"/>
    <mergeCell ref="V157:Y157"/>
    <mergeCell ref="V158:Y158"/>
    <mergeCell ref="V159:Y159"/>
    <mergeCell ref="V160:Y160"/>
    <mergeCell ref="V161:Y161"/>
    <mergeCell ref="V162:Y162"/>
    <mergeCell ref="V163:Y163"/>
    <mergeCell ref="V164:Y164"/>
    <mergeCell ref="V165:Y165"/>
    <mergeCell ref="V166:Y166"/>
    <mergeCell ref="V167:Y167"/>
    <mergeCell ref="V168:Y168"/>
    <mergeCell ref="V169:Y169"/>
    <mergeCell ref="V170:Y170"/>
    <mergeCell ref="V171:Y171"/>
    <mergeCell ref="V172:Y172"/>
    <mergeCell ref="V173:Y173"/>
    <mergeCell ref="V174:Y174"/>
    <mergeCell ref="V175:Y175"/>
    <mergeCell ref="V176:Y176"/>
    <mergeCell ref="V177:Y177"/>
    <mergeCell ref="V178:Y178"/>
    <mergeCell ref="V179:Y179"/>
    <mergeCell ref="V180:Y180"/>
    <mergeCell ref="V181:Y181"/>
    <mergeCell ref="V182:Y182"/>
    <mergeCell ref="V183:Y183"/>
    <mergeCell ref="V184:Y184"/>
    <mergeCell ref="V185:Y185"/>
    <mergeCell ref="V186:Y186"/>
    <mergeCell ref="V187:Y187"/>
    <mergeCell ref="V188:Y188"/>
    <mergeCell ref="V189:Y189"/>
    <mergeCell ref="V190:Y190"/>
    <mergeCell ref="V191:Y191"/>
    <mergeCell ref="V192:Y192"/>
    <mergeCell ref="V193:Y193"/>
    <mergeCell ref="V194:Y194"/>
    <mergeCell ref="V195:Y195"/>
    <mergeCell ref="V196:Y196"/>
    <mergeCell ref="V197:Y197"/>
    <mergeCell ref="V198:Y198"/>
    <mergeCell ref="V199:Y199"/>
    <mergeCell ref="V200:Y200"/>
    <mergeCell ref="V201:Y201"/>
    <mergeCell ref="V202:Y202"/>
    <mergeCell ref="V203:Y203"/>
    <mergeCell ref="V204:Y204"/>
    <mergeCell ref="V205:Y205"/>
    <mergeCell ref="V206:Y206"/>
    <mergeCell ref="V207:Y207"/>
    <mergeCell ref="V208:Y208"/>
    <mergeCell ref="V209:Y209"/>
    <mergeCell ref="V210:Y210"/>
    <mergeCell ref="V211:Y211"/>
    <mergeCell ref="V212:Y212"/>
    <mergeCell ref="V213:Y213"/>
    <mergeCell ref="V214:Y214"/>
    <mergeCell ref="V215:Y215"/>
    <mergeCell ref="V216:Y216"/>
    <mergeCell ref="V217:Y217"/>
    <mergeCell ref="V218:Y218"/>
    <mergeCell ref="V219:Y219"/>
    <mergeCell ref="V220:Y220"/>
    <mergeCell ref="V221:Y221"/>
    <mergeCell ref="V222:Y222"/>
    <mergeCell ref="V223:Y223"/>
    <mergeCell ref="V224:Y224"/>
    <mergeCell ref="V225:Y225"/>
    <mergeCell ref="V226:Y226"/>
    <mergeCell ref="V227:Y227"/>
    <mergeCell ref="V228:Y228"/>
    <mergeCell ref="V229:Y229"/>
    <mergeCell ref="V230:Y230"/>
    <mergeCell ref="V231:Y231"/>
    <mergeCell ref="V232:Y232"/>
    <mergeCell ref="V282:Y282"/>
    <mergeCell ref="V283:Y283"/>
    <mergeCell ref="V284:Y284"/>
    <mergeCell ref="V285:Y285"/>
    <mergeCell ref="V233:Y233"/>
    <mergeCell ref="V234:Y234"/>
    <mergeCell ref="V235:Y235"/>
    <mergeCell ref="V236:Y236"/>
    <mergeCell ref="V237:Y237"/>
    <mergeCell ref="V238:Y238"/>
    <mergeCell ref="V239:Y239"/>
    <mergeCell ref="V240:Y240"/>
    <mergeCell ref="V241:Y241"/>
    <mergeCell ref="V242:Y242"/>
    <mergeCell ref="V243:Y243"/>
    <mergeCell ref="V244:Y244"/>
    <mergeCell ref="V245:Y245"/>
    <mergeCell ref="V246:Y246"/>
    <mergeCell ref="V247:Y247"/>
    <mergeCell ref="V286:Y286"/>
    <mergeCell ref="V287:Y287"/>
    <mergeCell ref="V288:Y288"/>
    <mergeCell ref="V289:Y289"/>
    <mergeCell ref="V290:Y290"/>
    <mergeCell ref="V291:Y291"/>
    <mergeCell ref="V292:Y292"/>
    <mergeCell ref="V293:Y293"/>
    <mergeCell ref="V294:Y294"/>
    <mergeCell ref="V295:Y295"/>
    <mergeCell ref="V303:Y303"/>
    <mergeCell ref="V304:Y304"/>
    <mergeCell ref="V296:Y296"/>
    <mergeCell ref="V297:Y297"/>
    <mergeCell ref="V298:Y298"/>
    <mergeCell ref="V299:Y299"/>
    <mergeCell ref="V300:Y300"/>
    <mergeCell ref="V301:Y301"/>
    <mergeCell ref="V302:Y302"/>
    <mergeCell ref="V248:Y248"/>
    <mergeCell ref="V249:Y249"/>
    <mergeCell ref="V250:Y250"/>
    <mergeCell ref="V251:Y251"/>
    <mergeCell ref="V252:Y252"/>
    <mergeCell ref="V253:Y253"/>
    <mergeCell ref="V254:Y254"/>
    <mergeCell ref="V255:Y255"/>
    <mergeCell ref="V256:Y256"/>
    <mergeCell ref="V257:Y257"/>
    <mergeCell ref="V258:Y258"/>
    <mergeCell ref="V259:Y259"/>
    <mergeCell ref="V260:Y260"/>
    <mergeCell ref="V261:Y261"/>
    <mergeCell ref="V262:Y262"/>
    <mergeCell ref="V263:Y263"/>
    <mergeCell ref="V264:Y264"/>
    <mergeCell ref="V265:Y265"/>
    <mergeCell ref="V275:Y275"/>
    <mergeCell ref="V276:Y276"/>
    <mergeCell ref="V277:Y277"/>
    <mergeCell ref="V278:Y278"/>
    <mergeCell ref="V279:Y279"/>
    <mergeCell ref="V280:Y280"/>
    <mergeCell ref="V281:Y281"/>
    <mergeCell ref="V266:Y266"/>
    <mergeCell ref="V267:Y267"/>
    <mergeCell ref="V268:Y268"/>
    <mergeCell ref="V269:Y269"/>
    <mergeCell ref="V270:Y270"/>
    <mergeCell ref="V271:Y271"/>
    <mergeCell ref="V272:Y272"/>
    <mergeCell ref="V273:Y273"/>
    <mergeCell ref="V274:Y274"/>
  </mergeCells>
  <conditionalFormatting sqref="A5:A304">
    <cfRule type="expression" dxfId="59" priority="1">
      <formula>$A5="Sell"</formula>
    </cfRule>
    <cfRule type="expression" dxfId="58" priority="2">
      <formula>$A5="Buy"</formula>
    </cfRule>
    <cfRule type="expression" dxfId="57" priority="3">
      <formula>$A5="Sell"</formula>
    </cfRule>
    <cfRule type="expression" dxfId="56" priority="4">
      <formula>$A5="Buy"</formula>
    </cfRule>
    <cfRule type="expression" dxfId="55" priority="5">
      <formula>$A5="Assigned"</formula>
    </cfRule>
  </conditionalFormatting>
  <conditionalFormatting sqref="J5:J304">
    <cfRule type="expression" dxfId="54" priority="6">
      <formula>AND($J5&lt;&gt;"",$J5&gt;0)</formula>
    </cfRule>
    <cfRule type="expression" dxfId="53" priority="7">
      <formula>AND($J5&lt;&gt;"",$J5&lt;0)</formula>
    </cfRule>
  </conditionalFormatting>
  <conditionalFormatting sqref="P5:P304">
    <cfRule type="expression" dxfId="52" priority="8">
      <formula>AND($P5&lt;&gt;"",$P5&gt;0)</formula>
    </cfRule>
    <cfRule type="expression" dxfId="51" priority="9">
      <formula>AND($P5&lt;&gt;"",$P5&lt;0)</formula>
    </cfRule>
  </conditionalFormatting>
  <conditionalFormatting sqref="R5:R304">
    <cfRule type="expression" dxfId="50" priority="10">
      <formula>AND($R5&lt;&gt;"",$R5&gt;0)</formula>
    </cfRule>
    <cfRule type="expression" dxfId="49" priority="11">
      <formula>AND($R5&lt;&gt;"",$R5&lt;0)</formula>
    </cfRule>
  </conditionalFormatting>
  <conditionalFormatting sqref="S5:S304">
    <cfRule type="expression" dxfId="48" priority="12">
      <formula>AND($S5&lt;&gt;"",$S5&gt;0)</formula>
    </cfRule>
    <cfRule type="expression" dxfId="47" priority="13">
      <formula>AND($S5&lt;&gt;"",$S5&lt;0)</formula>
    </cfRule>
  </conditionalFormatting>
  <conditionalFormatting sqref="T5:T304">
    <cfRule type="expression" dxfId="46" priority="14">
      <formula>AND($T5&lt;&gt;"",$T5&gt;0)</formula>
    </cfRule>
    <cfRule type="expression" dxfId="45" priority="15">
      <formula>AND($T5&lt;&gt;"",$T5&lt;0)</formula>
    </cfRule>
  </conditionalFormatting>
  <conditionalFormatting sqref="U5:U304">
    <cfRule type="expression" dxfId="44" priority="16">
      <formula>AND($U5&lt;&gt;"",$U5&gt;0)</formula>
    </cfRule>
    <cfRule type="expression" dxfId="43" priority="17">
      <formula>AND($U5&lt;&gt;"",$U5&lt;0)</formula>
    </cfRule>
  </conditionalFormatting>
  <dataValidations count="2">
    <dataValidation type="list" allowBlank="1" sqref="A5:A304" xr:uid="{00000000-0002-0000-0200-000000000000}">
      <formula1>"Sell,Buy,Assigned"</formula1>
    </dataValidation>
    <dataValidation type="list" allowBlank="1" sqref="B5:B304" xr:uid="{00000000-0002-0000-0200-000001000000}">
      <formula1>"LEAPS Call,LEAPS Put,Swing Call,Swing Put,Long Call,Long Put"</formula1>
    </dataValidation>
  </dataValidations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875A"/>
  </sheetPr>
  <dimension ref="A1:AA1001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10" customWidth="1"/>
    <col min="2" max="2" width="16" customWidth="1"/>
    <col min="3" max="5" width="10" customWidth="1"/>
    <col min="6" max="6" width="9" customWidth="1"/>
    <col min="7" max="7" width="11.42578125" customWidth="1"/>
    <col min="8" max="11" width="10" customWidth="1"/>
    <col min="12" max="12" width="7" customWidth="1"/>
    <col min="13" max="13" width="12" customWidth="1"/>
    <col min="14" max="14" width="13" customWidth="1"/>
    <col min="15" max="15" width="12" customWidth="1"/>
    <col min="16" max="16" width="13" customWidth="1"/>
    <col min="17" max="17" width="9" customWidth="1"/>
    <col min="18" max="19" width="13" customWidth="1"/>
    <col min="20" max="20" width="10" customWidth="1"/>
    <col min="21" max="22" width="12" customWidth="1"/>
    <col min="23" max="23" width="17.28515625" customWidth="1"/>
    <col min="24" max="24" width="17.140625" customWidth="1"/>
    <col min="25" max="25" width="30.85546875" customWidth="1"/>
    <col min="26" max="27" width="12" customWidth="1"/>
  </cols>
  <sheetData>
    <row r="1" spans="1:27" ht="62.25" customHeight="1" x14ac:dyDescent="0.25">
      <c r="A1" s="113" t="s">
        <v>73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35"/>
      <c r="X1" s="35"/>
      <c r="Y1" s="35"/>
      <c r="Z1" s="6"/>
      <c r="AA1" s="7"/>
    </row>
    <row r="2" spans="1:27" ht="51.75" customHeight="1" x14ac:dyDescent="0.25">
      <c r="A2" s="100" t="s">
        <v>43</v>
      </c>
      <c r="B2" s="101"/>
      <c r="C2" s="101"/>
      <c r="D2" s="102"/>
      <c r="E2" s="103">
        <f>SUM(S5:S304)</f>
        <v>0</v>
      </c>
      <c r="F2" s="101"/>
      <c r="G2" s="143"/>
      <c r="H2" s="101"/>
      <c r="I2" s="104"/>
      <c r="J2" s="100" t="s">
        <v>44</v>
      </c>
      <c r="K2" s="101"/>
      <c r="L2" s="101"/>
      <c r="M2" s="102"/>
      <c r="N2" s="105">
        <f>IFERROR(SUM(R5:R304),0)</f>
        <v>0</v>
      </c>
      <c r="O2" s="104"/>
      <c r="P2" s="100" t="s">
        <v>45</v>
      </c>
      <c r="Q2" s="101"/>
      <c r="R2" s="102"/>
      <c r="S2" s="106">
        <f>IFERROR(SUM(S5:S304)/SUM(R5:R304),0)</f>
        <v>0</v>
      </c>
      <c r="T2" s="101"/>
      <c r="U2" s="104"/>
      <c r="V2" s="36"/>
      <c r="W2" s="8" t="s">
        <v>74</v>
      </c>
      <c r="X2" s="9" t="s">
        <v>75</v>
      </c>
      <c r="Y2" s="37"/>
      <c r="Z2" s="4"/>
      <c r="AA2" s="4"/>
    </row>
    <row r="3" spans="1:27" ht="21.75" customHeight="1" x14ac:dyDescent="0.3">
      <c r="A3" s="124" t="s">
        <v>8</v>
      </c>
      <c r="B3" s="122"/>
      <c r="C3" s="38">
        <f>COUNTIF(S5:S304,"&gt;0")</f>
        <v>0</v>
      </c>
      <c r="D3" s="124" t="s">
        <v>9</v>
      </c>
      <c r="E3" s="122"/>
      <c r="F3" s="38">
        <f>COUNTIF(S5:S304,"&lt;0")</f>
        <v>0</v>
      </c>
      <c r="G3" s="148"/>
      <c r="H3" s="124" t="s">
        <v>10</v>
      </c>
      <c r="I3" s="121"/>
      <c r="J3" s="122"/>
      <c r="K3" s="125">
        <f>IFERROR(C3/(C3+F3),0)</f>
        <v>0</v>
      </c>
      <c r="L3" s="122"/>
      <c r="M3" s="124" t="s">
        <v>11</v>
      </c>
      <c r="N3" s="122"/>
      <c r="O3" s="126">
        <f>IFERROR(AVERAGEIF(S5:S304,"&gt;0"),0)</f>
        <v>0</v>
      </c>
      <c r="P3" s="122"/>
      <c r="Q3" s="124" t="s">
        <v>12</v>
      </c>
      <c r="R3" s="122"/>
      <c r="S3" s="126">
        <f>IFERROR(AVERAGEIF(S5:S304,"&lt;0"),0)</f>
        <v>0</v>
      </c>
      <c r="T3" s="122"/>
      <c r="U3" s="39"/>
      <c r="V3" s="40"/>
      <c r="W3" s="94" t="s">
        <v>76</v>
      </c>
      <c r="X3" s="95"/>
      <c r="Y3" s="14"/>
      <c r="Z3" s="15"/>
      <c r="AA3" s="15"/>
    </row>
    <row r="4" spans="1:27" ht="33.75" customHeight="1" x14ac:dyDescent="0.25">
      <c r="A4" s="41" t="s">
        <v>49</v>
      </c>
      <c r="B4" s="41" t="s">
        <v>7</v>
      </c>
      <c r="C4" s="41" t="s">
        <v>50</v>
      </c>
      <c r="D4" s="41" t="s">
        <v>51</v>
      </c>
      <c r="E4" s="41" t="s">
        <v>52</v>
      </c>
      <c r="F4" s="41" t="s">
        <v>53</v>
      </c>
      <c r="G4" s="149" t="s">
        <v>130</v>
      </c>
      <c r="H4" s="41" t="s">
        <v>77</v>
      </c>
      <c r="I4" s="41" t="s">
        <v>78</v>
      </c>
      <c r="J4" s="41" t="s">
        <v>79</v>
      </c>
      <c r="K4" s="41" t="s">
        <v>80</v>
      </c>
      <c r="L4" s="41" t="s">
        <v>57</v>
      </c>
      <c r="M4" s="41" t="s">
        <v>81</v>
      </c>
      <c r="N4" s="42" t="s">
        <v>82</v>
      </c>
      <c r="O4" s="41" t="s">
        <v>83</v>
      </c>
      <c r="P4" s="42" t="s">
        <v>84</v>
      </c>
      <c r="Q4" s="41" t="s">
        <v>85</v>
      </c>
      <c r="R4" s="42" t="s">
        <v>61</v>
      </c>
      <c r="S4" s="42" t="s">
        <v>62</v>
      </c>
      <c r="T4" s="42" t="s">
        <v>14</v>
      </c>
      <c r="U4" s="42" t="s">
        <v>66</v>
      </c>
      <c r="V4" s="42" t="s">
        <v>67</v>
      </c>
      <c r="W4" s="123" t="s">
        <v>68</v>
      </c>
      <c r="X4" s="121"/>
      <c r="Y4" s="122"/>
      <c r="Z4" s="4"/>
      <c r="AA4" s="4"/>
    </row>
    <row r="5" spans="1:27" ht="18" customHeight="1" x14ac:dyDescent="0.25">
      <c r="A5" s="43"/>
      <c r="B5" s="43"/>
      <c r="C5" s="44"/>
      <c r="D5" s="44"/>
      <c r="E5" s="44"/>
      <c r="F5" s="45"/>
      <c r="G5" s="150"/>
      <c r="H5" s="45"/>
      <c r="I5" s="45"/>
      <c r="J5" s="45"/>
      <c r="K5" s="45"/>
      <c r="L5" s="46"/>
      <c r="M5" s="45"/>
      <c r="N5" s="45" t="str">
        <f t="shared" ref="N5:N259" si="0">IF(OR(M5="",L5=""),"",M5*L5*100)</f>
        <v/>
      </c>
      <c r="O5" s="45"/>
      <c r="P5" s="45" t="str">
        <f t="shared" ref="P5:P259" si="1">IF(OR(O5="",L5=""),"",O5*L5*100)</f>
        <v/>
      </c>
      <c r="Q5" s="45"/>
      <c r="R5" s="45" t="str">
        <f t="shared" ref="R5:R259" si="2">IF(OR(L5="",N5=""),"",IF(A5="Buy",N5,IF(B5="Put Spread",(H5-I5)*100*L5-N5,IF(B5="Call Spread",(K5-J5)*100*L5-N5,IF(B5="Iron Condor",MAX((H5-I5),(K5-J5))*100*L5-N5,"")))))</f>
        <v/>
      </c>
      <c r="S5" s="45" t="str">
        <f t="shared" ref="S5:S259" si="3">IFERROR(IF(OR(N5="",E5=""),"",IF(A5="Buy",IF(P5="","",P5-N5-IF(Q5="",0,Q5)),IF(P5="","",N5-P5-IF(Q5="",0,Q5)))),"")</f>
        <v/>
      </c>
      <c r="T5" s="47" t="str">
        <f t="shared" ref="T5:T259" si="4">IFERROR(IF(S5="","",S5/R5),"")</f>
        <v/>
      </c>
      <c r="U5" s="47" t="str">
        <f t="shared" ref="U5:U259" si="5">IFERROR(IF(OR(T5="",C5="",E5=""),"",T5/MAX(1,E5-C5)*30),"")</f>
        <v/>
      </c>
      <c r="V5" s="48" t="str">
        <f t="shared" ref="V5:V259" si="6">IFERROR(IF(OR(T5="",C5="",E5=""),"",T5/MAX(1,E5-C5)*365),"")</f>
        <v/>
      </c>
      <c r="W5" s="114"/>
      <c r="X5" s="115"/>
      <c r="Y5" s="116"/>
      <c r="Z5" s="26"/>
      <c r="AA5" s="26"/>
    </row>
    <row r="6" spans="1:27" ht="18" customHeight="1" x14ac:dyDescent="0.25">
      <c r="A6" s="49"/>
      <c r="B6" s="49"/>
      <c r="C6" s="50"/>
      <c r="D6" s="50"/>
      <c r="E6" s="50"/>
      <c r="F6" s="51"/>
      <c r="G6" s="151"/>
      <c r="H6" s="51"/>
      <c r="I6" s="51"/>
      <c r="J6" s="51"/>
      <c r="K6" s="51"/>
      <c r="L6" s="52"/>
      <c r="M6" s="51"/>
      <c r="N6" s="51" t="str">
        <f t="shared" si="0"/>
        <v/>
      </c>
      <c r="O6" s="51"/>
      <c r="P6" s="51" t="str">
        <f t="shared" si="1"/>
        <v/>
      </c>
      <c r="Q6" s="51"/>
      <c r="R6" s="51" t="str">
        <f t="shared" si="2"/>
        <v/>
      </c>
      <c r="S6" s="51" t="str">
        <f t="shared" si="3"/>
        <v/>
      </c>
      <c r="T6" s="53" t="str">
        <f t="shared" si="4"/>
        <v/>
      </c>
      <c r="U6" s="53" t="str">
        <f t="shared" si="5"/>
        <v/>
      </c>
      <c r="V6" s="48" t="str">
        <f t="shared" si="6"/>
        <v/>
      </c>
      <c r="W6" s="114"/>
      <c r="X6" s="115"/>
      <c r="Y6" s="116"/>
      <c r="Z6" s="34"/>
      <c r="AA6" s="34"/>
    </row>
    <row r="7" spans="1:27" ht="18" customHeight="1" x14ac:dyDescent="0.25">
      <c r="A7" s="43"/>
      <c r="B7" s="43"/>
      <c r="C7" s="44"/>
      <c r="D7" s="44"/>
      <c r="E7" s="44"/>
      <c r="F7" s="45"/>
      <c r="G7" s="150"/>
      <c r="H7" s="45"/>
      <c r="I7" s="45"/>
      <c r="J7" s="45"/>
      <c r="K7" s="45"/>
      <c r="L7" s="46"/>
      <c r="M7" s="45"/>
      <c r="N7" s="45" t="str">
        <f t="shared" si="0"/>
        <v/>
      </c>
      <c r="O7" s="45"/>
      <c r="P7" s="45" t="str">
        <f t="shared" si="1"/>
        <v/>
      </c>
      <c r="Q7" s="45"/>
      <c r="R7" s="45" t="str">
        <f t="shared" si="2"/>
        <v/>
      </c>
      <c r="S7" s="45" t="str">
        <f t="shared" si="3"/>
        <v/>
      </c>
      <c r="T7" s="47" t="str">
        <f t="shared" si="4"/>
        <v/>
      </c>
      <c r="U7" s="47" t="str">
        <f t="shared" si="5"/>
        <v/>
      </c>
      <c r="V7" s="48" t="str">
        <f t="shared" si="6"/>
        <v/>
      </c>
      <c r="W7" s="114"/>
      <c r="X7" s="115"/>
      <c r="Y7" s="116"/>
      <c r="Z7" s="26"/>
      <c r="AA7" s="26"/>
    </row>
    <row r="8" spans="1:27" ht="18" customHeight="1" x14ac:dyDescent="0.25">
      <c r="A8" s="49"/>
      <c r="B8" s="49"/>
      <c r="C8" s="50"/>
      <c r="D8" s="50"/>
      <c r="E8" s="50"/>
      <c r="F8" s="51"/>
      <c r="G8" s="151"/>
      <c r="H8" s="51"/>
      <c r="I8" s="51"/>
      <c r="J8" s="51"/>
      <c r="K8" s="51"/>
      <c r="L8" s="52"/>
      <c r="M8" s="51"/>
      <c r="N8" s="51" t="str">
        <f t="shared" si="0"/>
        <v/>
      </c>
      <c r="O8" s="51"/>
      <c r="P8" s="51" t="str">
        <f t="shared" si="1"/>
        <v/>
      </c>
      <c r="Q8" s="51"/>
      <c r="R8" s="51" t="str">
        <f t="shared" si="2"/>
        <v/>
      </c>
      <c r="S8" s="51" t="str">
        <f t="shared" si="3"/>
        <v/>
      </c>
      <c r="T8" s="53" t="str">
        <f t="shared" si="4"/>
        <v/>
      </c>
      <c r="U8" s="53" t="str">
        <f t="shared" si="5"/>
        <v/>
      </c>
      <c r="V8" s="48" t="str">
        <f t="shared" si="6"/>
        <v/>
      </c>
      <c r="W8" s="114"/>
      <c r="X8" s="115"/>
      <c r="Y8" s="116"/>
      <c r="Z8" s="34"/>
      <c r="AA8" s="34"/>
    </row>
    <row r="9" spans="1:27" ht="18" customHeight="1" x14ac:dyDescent="0.25">
      <c r="A9" s="43"/>
      <c r="B9" s="43"/>
      <c r="C9" s="44"/>
      <c r="D9" s="44"/>
      <c r="E9" s="44"/>
      <c r="F9" s="45"/>
      <c r="G9" s="150"/>
      <c r="H9" s="45"/>
      <c r="I9" s="45"/>
      <c r="J9" s="45"/>
      <c r="K9" s="45"/>
      <c r="L9" s="46"/>
      <c r="M9" s="45"/>
      <c r="N9" s="45" t="str">
        <f t="shared" si="0"/>
        <v/>
      </c>
      <c r="O9" s="45"/>
      <c r="P9" s="45" t="str">
        <f t="shared" si="1"/>
        <v/>
      </c>
      <c r="Q9" s="45"/>
      <c r="R9" s="45" t="str">
        <f t="shared" si="2"/>
        <v/>
      </c>
      <c r="S9" s="45" t="str">
        <f t="shared" si="3"/>
        <v/>
      </c>
      <c r="T9" s="47" t="str">
        <f t="shared" si="4"/>
        <v/>
      </c>
      <c r="U9" s="47" t="str">
        <f t="shared" si="5"/>
        <v/>
      </c>
      <c r="V9" s="48" t="str">
        <f t="shared" si="6"/>
        <v/>
      </c>
      <c r="W9" s="114"/>
      <c r="X9" s="115"/>
      <c r="Y9" s="116"/>
      <c r="Z9" s="26"/>
      <c r="AA9" s="26"/>
    </row>
    <row r="10" spans="1:27" ht="18" customHeight="1" x14ac:dyDescent="0.25">
      <c r="A10" s="49"/>
      <c r="B10" s="49"/>
      <c r="C10" s="50"/>
      <c r="D10" s="50"/>
      <c r="E10" s="50"/>
      <c r="F10" s="51"/>
      <c r="G10" s="151"/>
      <c r="H10" s="51"/>
      <c r="I10" s="51"/>
      <c r="J10" s="51"/>
      <c r="K10" s="51"/>
      <c r="L10" s="52"/>
      <c r="M10" s="51"/>
      <c r="N10" s="51" t="str">
        <f t="shared" si="0"/>
        <v/>
      </c>
      <c r="O10" s="51"/>
      <c r="P10" s="51" t="str">
        <f t="shared" si="1"/>
        <v/>
      </c>
      <c r="Q10" s="51"/>
      <c r="R10" s="51" t="str">
        <f t="shared" si="2"/>
        <v/>
      </c>
      <c r="S10" s="51" t="str">
        <f t="shared" si="3"/>
        <v/>
      </c>
      <c r="T10" s="53" t="str">
        <f t="shared" si="4"/>
        <v/>
      </c>
      <c r="U10" s="53" t="str">
        <f t="shared" si="5"/>
        <v/>
      </c>
      <c r="V10" s="48" t="str">
        <f t="shared" si="6"/>
        <v/>
      </c>
      <c r="W10" s="117"/>
      <c r="X10" s="118"/>
      <c r="Y10" s="119"/>
      <c r="Z10" s="34"/>
      <c r="AA10" s="34"/>
    </row>
    <row r="11" spans="1:27" ht="18" customHeight="1" x14ac:dyDescent="0.25">
      <c r="A11" s="43"/>
      <c r="B11" s="43"/>
      <c r="C11" s="44"/>
      <c r="D11" s="44"/>
      <c r="E11" s="44"/>
      <c r="F11" s="45"/>
      <c r="G11" s="150"/>
      <c r="H11" s="45"/>
      <c r="I11" s="45"/>
      <c r="J11" s="45"/>
      <c r="K11" s="45"/>
      <c r="L11" s="46"/>
      <c r="M11" s="45"/>
      <c r="N11" s="45" t="str">
        <f t="shared" si="0"/>
        <v/>
      </c>
      <c r="O11" s="45"/>
      <c r="P11" s="45" t="str">
        <f t="shared" si="1"/>
        <v/>
      </c>
      <c r="Q11" s="45"/>
      <c r="R11" s="45" t="str">
        <f t="shared" si="2"/>
        <v/>
      </c>
      <c r="S11" s="45" t="str">
        <f t="shared" si="3"/>
        <v/>
      </c>
      <c r="T11" s="47" t="str">
        <f t="shared" si="4"/>
        <v/>
      </c>
      <c r="U11" s="47" t="str">
        <f t="shared" si="5"/>
        <v/>
      </c>
      <c r="V11" s="48" t="str">
        <f t="shared" si="6"/>
        <v/>
      </c>
      <c r="W11" s="117"/>
      <c r="X11" s="118"/>
      <c r="Y11" s="119"/>
      <c r="Z11" s="26"/>
      <c r="AA11" s="26"/>
    </row>
    <row r="12" spans="1:27" ht="18" customHeight="1" x14ac:dyDescent="0.25">
      <c r="A12" s="49"/>
      <c r="B12" s="49"/>
      <c r="C12" s="50"/>
      <c r="D12" s="50"/>
      <c r="E12" s="50"/>
      <c r="F12" s="51"/>
      <c r="G12" s="151"/>
      <c r="H12" s="51"/>
      <c r="I12" s="51"/>
      <c r="J12" s="51"/>
      <c r="K12" s="51"/>
      <c r="L12" s="52"/>
      <c r="M12" s="51"/>
      <c r="N12" s="51" t="str">
        <f t="shared" si="0"/>
        <v/>
      </c>
      <c r="O12" s="51"/>
      <c r="P12" s="51" t="str">
        <f t="shared" si="1"/>
        <v/>
      </c>
      <c r="Q12" s="51"/>
      <c r="R12" s="51" t="str">
        <f t="shared" si="2"/>
        <v/>
      </c>
      <c r="S12" s="51" t="str">
        <f t="shared" si="3"/>
        <v/>
      </c>
      <c r="T12" s="53" t="str">
        <f t="shared" si="4"/>
        <v/>
      </c>
      <c r="U12" s="53" t="str">
        <f t="shared" si="5"/>
        <v/>
      </c>
      <c r="V12" s="54" t="str">
        <f t="shared" si="6"/>
        <v/>
      </c>
      <c r="W12" s="117"/>
      <c r="X12" s="118"/>
      <c r="Y12" s="119"/>
      <c r="Z12" s="55"/>
      <c r="AA12" s="34"/>
    </row>
    <row r="13" spans="1:27" ht="18" customHeight="1" x14ac:dyDescent="0.25">
      <c r="A13" s="43"/>
      <c r="B13" s="43"/>
      <c r="C13" s="44"/>
      <c r="D13" s="44"/>
      <c r="E13" s="44"/>
      <c r="F13" s="45"/>
      <c r="G13" s="150"/>
      <c r="H13" s="45"/>
      <c r="I13" s="45"/>
      <c r="J13" s="45"/>
      <c r="K13" s="45"/>
      <c r="L13" s="46"/>
      <c r="M13" s="45"/>
      <c r="N13" s="45" t="str">
        <f t="shared" si="0"/>
        <v/>
      </c>
      <c r="O13" s="45"/>
      <c r="P13" s="45" t="str">
        <f t="shared" si="1"/>
        <v/>
      </c>
      <c r="Q13" s="45"/>
      <c r="R13" s="45" t="str">
        <f t="shared" si="2"/>
        <v/>
      </c>
      <c r="S13" s="45" t="str">
        <f t="shared" si="3"/>
        <v/>
      </c>
      <c r="T13" s="47" t="str">
        <f t="shared" si="4"/>
        <v/>
      </c>
      <c r="U13" s="47" t="str">
        <f t="shared" si="5"/>
        <v/>
      </c>
      <c r="V13" s="48" t="str">
        <f t="shared" si="6"/>
        <v/>
      </c>
      <c r="W13" s="117"/>
      <c r="X13" s="118"/>
      <c r="Y13" s="119"/>
      <c r="Z13" s="26"/>
      <c r="AA13" s="26"/>
    </row>
    <row r="14" spans="1:27" ht="18" customHeight="1" x14ac:dyDescent="0.25">
      <c r="A14" s="49"/>
      <c r="B14" s="49"/>
      <c r="C14" s="50"/>
      <c r="D14" s="50"/>
      <c r="E14" s="50"/>
      <c r="F14" s="51"/>
      <c r="G14" s="151"/>
      <c r="H14" s="51"/>
      <c r="I14" s="51"/>
      <c r="J14" s="51"/>
      <c r="K14" s="51"/>
      <c r="L14" s="52"/>
      <c r="M14" s="51"/>
      <c r="N14" s="51" t="str">
        <f t="shared" si="0"/>
        <v/>
      </c>
      <c r="O14" s="51"/>
      <c r="P14" s="51" t="str">
        <f t="shared" si="1"/>
        <v/>
      </c>
      <c r="Q14" s="51"/>
      <c r="R14" s="51" t="str">
        <f t="shared" si="2"/>
        <v/>
      </c>
      <c r="S14" s="51" t="str">
        <f t="shared" si="3"/>
        <v/>
      </c>
      <c r="T14" s="53" t="str">
        <f t="shared" si="4"/>
        <v/>
      </c>
      <c r="U14" s="53" t="str">
        <f t="shared" si="5"/>
        <v/>
      </c>
      <c r="V14" s="48" t="str">
        <f t="shared" si="6"/>
        <v/>
      </c>
      <c r="W14" s="120"/>
      <c r="X14" s="121"/>
      <c r="Y14" s="122"/>
      <c r="Z14" s="34"/>
      <c r="AA14" s="34"/>
    </row>
    <row r="15" spans="1:27" ht="18" customHeight="1" x14ac:dyDescent="0.25">
      <c r="A15" s="43"/>
      <c r="B15" s="43"/>
      <c r="C15" s="44"/>
      <c r="D15" s="44"/>
      <c r="E15" s="44"/>
      <c r="F15" s="45"/>
      <c r="G15" s="150"/>
      <c r="H15" s="45"/>
      <c r="I15" s="45"/>
      <c r="J15" s="45"/>
      <c r="K15" s="45"/>
      <c r="L15" s="46"/>
      <c r="M15" s="45"/>
      <c r="N15" s="45" t="str">
        <f t="shared" si="0"/>
        <v/>
      </c>
      <c r="O15" s="45"/>
      <c r="P15" s="45" t="str">
        <f t="shared" si="1"/>
        <v/>
      </c>
      <c r="Q15" s="45"/>
      <c r="R15" s="45" t="str">
        <f t="shared" si="2"/>
        <v/>
      </c>
      <c r="S15" s="45" t="str">
        <f t="shared" si="3"/>
        <v/>
      </c>
      <c r="T15" s="47" t="str">
        <f t="shared" si="4"/>
        <v/>
      </c>
      <c r="U15" s="47" t="str">
        <f t="shared" si="5"/>
        <v/>
      </c>
      <c r="V15" s="48" t="str">
        <f t="shared" si="6"/>
        <v/>
      </c>
      <c r="W15" s="114"/>
      <c r="X15" s="115"/>
      <c r="Y15" s="116"/>
      <c r="Z15" s="26"/>
      <c r="AA15" s="26"/>
    </row>
    <row r="16" spans="1:27" ht="18" customHeight="1" x14ac:dyDescent="0.25">
      <c r="A16" s="49"/>
      <c r="B16" s="49"/>
      <c r="C16" s="50"/>
      <c r="D16" s="50"/>
      <c r="E16" s="50"/>
      <c r="F16" s="51"/>
      <c r="G16" s="151"/>
      <c r="H16" s="51"/>
      <c r="I16" s="51"/>
      <c r="J16" s="51"/>
      <c r="K16" s="51"/>
      <c r="L16" s="52"/>
      <c r="M16" s="51"/>
      <c r="N16" s="51" t="str">
        <f t="shared" si="0"/>
        <v/>
      </c>
      <c r="O16" s="51"/>
      <c r="P16" s="51" t="str">
        <f t="shared" si="1"/>
        <v/>
      </c>
      <c r="Q16" s="51"/>
      <c r="R16" s="51" t="str">
        <f t="shared" si="2"/>
        <v/>
      </c>
      <c r="S16" s="51" t="str">
        <f t="shared" si="3"/>
        <v/>
      </c>
      <c r="T16" s="53" t="str">
        <f t="shared" si="4"/>
        <v/>
      </c>
      <c r="U16" s="53" t="str">
        <f t="shared" si="5"/>
        <v/>
      </c>
      <c r="V16" s="48" t="str">
        <f t="shared" si="6"/>
        <v/>
      </c>
      <c r="W16" s="114"/>
      <c r="X16" s="115"/>
      <c r="Y16" s="116"/>
      <c r="Z16" s="34"/>
      <c r="AA16" s="34"/>
    </row>
    <row r="17" spans="1:27" ht="18" customHeight="1" x14ac:dyDescent="0.25">
      <c r="A17" s="43"/>
      <c r="B17" s="43"/>
      <c r="C17" s="44"/>
      <c r="D17" s="44"/>
      <c r="E17" s="44"/>
      <c r="F17" s="45"/>
      <c r="G17" s="150"/>
      <c r="H17" s="45"/>
      <c r="I17" s="45"/>
      <c r="J17" s="45"/>
      <c r="K17" s="45"/>
      <c r="L17" s="46"/>
      <c r="M17" s="45"/>
      <c r="N17" s="45" t="str">
        <f t="shared" si="0"/>
        <v/>
      </c>
      <c r="O17" s="45"/>
      <c r="P17" s="45" t="str">
        <f t="shared" si="1"/>
        <v/>
      </c>
      <c r="Q17" s="45"/>
      <c r="R17" s="45" t="str">
        <f t="shared" si="2"/>
        <v/>
      </c>
      <c r="S17" s="45" t="str">
        <f t="shared" si="3"/>
        <v/>
      </c>
      <c r="T17" s="47" t="str">
        <f t="shared" si="4"/>
        <v/>
      </c>
      <c r="U17" s="47" t="str">
        <f t="shared" si="5"/>
        <v/>
      </c>
      <c r="V17" s="48" t="str">
        <f t="shared" si="6"/>
        <v/>
      </c>
      <c r="W17" s="114"/>
      <c r="X17" s="115"/>
      <c r="Y17" s="116"/>
      <c r="Z17" s="26"/>
      <c r="AA17" s="26"/>
    </row>
    <row r="18" spans="1:27" ht="18" customHeight="1" x14ac:dyDescent="0.25">
      <c r="A18" s="49"/>
      <c r="B18" s="49"/>
      <c r="C18" s="50"/>
      <c r="D18" s="50"/>
      <c r="E18" s="50"/>
      <c r="F18" s="51"/>
      <c r="G18" s="151"/>
      <c r="H18" s="51"/>
      <c r="I18" s="51"/>
      <c r="J18" s="51"/>
      <c r="K18" s="51"/>
      <c r="L18" s="52"/>
      <c r="M18" s="51"/>
      <c r="N18" s="51" t="str">
        <f t="shared" si="0"/>
        <v/>
      </c>
      <c r="O18" s="51"/>
      <c r="P18" s="51" t="str">
        <f t="shared" si="1"/>
        <v/>
      </c>
      <c r="Q18" s="51"/>
      <c r="R18" s="51" t="str">
        <f t="shared" si="2"/>
        <v/>
      </c>
      <c r="S18" s="51" t="str">
        <f t="shared" si="3"/>
        <v/>
      </c>
      <c r="T18" s="53" t="str">
        <f t="shared" si="4"/>
        <v/>
      </c>
      <c r="U18" s="53" t="str">
        <f t="shared" si="5"/>
        <v/>
      </c>
      <c r="V18" s="48" t="str">
        <f t="shared" si="6"/>
        <v/>
      </c>
      <c r="W18" s="114"/>
      <c r="X18" s="115"/>
      <c r="Y18" s="116"/>
      <c r="Z18" s="34"/>
      <c r="AA18" s="34"/>
    </row>
    <row r="19" spans="1:27" ht="18" customHeight="1" x14ac:dyDescent="0.25">
      <c r="A19" s="43"/>
      <c r="B19" s="43"/>
      <c r="C19" s="44"/>
      <c r="D19" s="44"/>
      <c r="E19" s="44"/>
      <c r="F19" s="45"/>
      <c r="G19" s="150"/>
      <c r="H19" s="45"/>
      <c r="I19" s="45"/>
      <c r="J19" s="45"/>
      <c r="K19" s="45"/>
      <c r="L19" s="46"/>
      <c r="M19" s="45"/>
      <c r="N19" s="45" t="str">
        <f t="shared" si="0"/>
        <v/>
      </c>
      <c r="O19" s="45"/>
      <c r="P19" s="45" t="str">
        <f t="shared" si="1"/>
        <v/>
      </c>
      <c r="Q19" s="45"/>
      <c r="R19" s="45" t="str">
        <f t="shared" si="2"/>
        <v/>
      </c>
      <c r="S19" s="45" t="str">
        <f t="shared" si="3"/>
        <v/>
      </c>
      <c r="T19" s="47" t="str">
        <f t="shared" si="4"/>
        <v/>
      </c>
      <c r="U19" s="47" t="str">
        <f t="shared" si="5"/>
        <v/>
      </c>
      <c r="V19" s="48" t="str">
        <f t="shared" si="6"/>
        <v/>
      </c>
      <c r="W19" s="114"/>
      <c r="X19" s="115"/>
      <c r="Y19" s="116"/>
      <c r="Z19" s="26"/>
      <c r="AA19" s="26"/>
    </row>
    <row r="20" spans="1:27" ht="18" customHeight="1" x14ac:dyDescent="0.25">
      <c r="A20" s="49"/>
      <c r="B20" s="49"/>
      <c r="C20" s="50"/>
      <c r="D20" s="50"/>
      <c r="E20" s="50"/>
      <c r="F20" s="51"/>
      <c r="G20" s="151"/>
      <c r="H20" s="51"/>
      <c r="I20" s="51"/>
      <c r="J20" s="51"/>
      <c r="K20" s="51"/>
      <c r="L20" s="52"/>
      <c r="M20" s="51"/>
      <c r="N20" s="51" t="str">
        <f t="shared" si="0"/>
        <v/>
      </c>
      <c r="O20" s="51"/>
      <c r="P20" s="51" t="str">
        <f t="shared" si="1"/>
        <v/>
      </c>
      <c r="Q20" s="51"/>
      <c r="R20" s="51" t="str">
        <f t="shared" si="2"/>
        <v/>
      </c>
      <c r="S20" s="51" t="str">
        <f t="shared" si="3"/>
        <v/>
      </c>
      <c r="T20" s="53" t="str">
        <f t="shared" si="4"/>
        <v/>
      </c>
      <c r="U20" s="53" t="str">
        <f t="shared" si="5"/>
        <v/>
      </c>
      <c r="V20" s="48" t="str">
        <f t="shared" si="6"/>
        <v/>
      </c>
      <c r="W20" s="114"/>
      <c r="X20" s="115"/>
      <c r="Y20" s="116"/>
      <c r="Z20" s="34"/>
      <c r="AA20" s="34"/>
    </row>
    <row r="21" spans="1:27" ht="18" customHeight="1" x14ac:dyDescent="0.25">
      <c r="A21" s="43"/>
      <c r="B21" s="43"/>
      <c r="C21" s="44"/>
      <c r="D21" s="44"/>
      <c r="E21" s="44"/>
      <c r="F21" s="45"/>
      <c r="G21" s="150"/>
      <c r="H21" s="45"/>
      <c r="I21" s="45"/>
      <c r="J21" s="45"/>
      <c r="K21" s="45"/>
      <c r="L21" s="46"/>
      <c r="M21" s="45"/>
      <c r="N21" s="45" t="str">
        <f t="shared" si="0"/>
        <v/>
      </c>
      <c r="O21" s="45"/>
      <c r="P21" s="45" t="str">
        <f t="shared" si="1"/>
        <v/>
      </c>
      <c r="Q21" s="45"/>
      <c r="R21" s="45" t="str">
        <f t="shared" si="2"/>
        <v/>
      </c>
      <c r="S21" s="45" t="str">
        <f t="shared" si="3"/>
        <v/>
      </c>
      <c r="T21" s="47" t="str">
        <f t="shared" si="4"/>
        <v/>
      </c>
      <c r="U21" s="47" t="str">
        <f t="shared" si="5"/>
        <v/>
      </c>
      <c r="V21" s="48" t="str">
        <f t="shared" si="6"/>
        <v/>
      </c>
      <c r="W21" s="114"/>
      <c r="X21" s="115"/>
      <c r="Y21" s="116"/>
      <c r="Z21" s="26"/>
      <c r="AA21" s="26"/>
    </row>
    <row r="22" spans="1:27" ht="18" customHeight="1" x14ac:dyDescent="0.25">
      <c r="A22" s="49"/>
      <c r="B22" s="49"/>
      <c r="C22" s="50"/>
      <c r="D22" s="50"/>
      <c r="E22" s="50"/>
      <c r="F22" s="51"/>
      <c r="G22" s="151"/>
      <c r="H22" s="51"/>
      <c r="I22" s="51"/>
      <c r="J22" s="51"/>
      <c r="K22" s="51"/>
      <c r="L22" s="52"/>
      <c r="M22" s="51"/>
      <c r="N22" s="51" t="str">
        <f t="shared" si="0"/>
        <v/>
      </c>
      <c r="O22" s="51"/>
      <c r="P22" s="51" t="str">
        <f t="shared" si="1"/>
        <v/>
      </c>
      <c r="Q22" s="51"/>
      <c r="R22" s="51" t="str">
        <f t="shared" si="2"/>
        <v/>
      </c>
      <c r="S22" s="51" t="str">
        <f t="shared" si="3"/>
        <v/>
      </c>
      <c r="T22" s="53" t="str">
        <f t="shared" si="4"/>
        <v/>
      </c>
      <c r="U22" s="53" t="str">
        <f t="shared" si="5"/>
        <v/>
      </c>
      <c r="V22" s="48" t="str">
        <f t="shared" si="6"/>
        <v/>
      </c>
      <c r="W22" s="114"/>
      <c r="X22" s="115"/>
      <c r="Y22" s="116"/>
      <c r="Z22" s="34"/>
      <c r="AA22" s="34"/>
    </row>
    <row r="23" spans="1:27" ht="18" customHeight="1" x14ac:dyDescent="0.25">
      <c r="A23" s="43"/>
      <c r="B23" s="43"/>
      <c r="C23" s="44"/>
      <c r="D23" s="44"/>
      <c r="E23" s="44"/>
      <c r="F23" s="45"/>
      <c r="G23" s="150"/>
      <c r="H23" s="45"/>
      <c r="I23" s="45"/>
      <c r="J23" s="45"/>
      <c r="K23" s="45"/>
      <c r="L23" s="46"/>
      <c r="M23" s="45"/>
      <c r="N23" s="45" t="str">
        <f t="shared" si="0"/>
        <v/>
      </c>
      <c r="O23" s="45"/>
      <c r="P23" s="45" t="str">
        <f t="shared" si="1"/>
        <v/>
      </c>
      <c r="Q23" s="45"/>
      <c r="R23" s="45" t="str">
        <f t="shared" si="2"/>
        <v/>
      </c>
      <c r="S23" s="45" t="str">
        <f t="shared" si="3"/>
        <v/>
      </c>
      <c r="T23" s="47" t="str">
        <f t="shared" si="4"/>
        <v/>
      </c>
      <c r="U23" s="47" t="str">
        <f t="shared" si="5"/>
        <v/>
      </c>
      <c r="V23" s="48" t="str">
        <f t="shared" si="6"/>
        <v/>
      </c>
      <c r="W23" s="114"/>
      <c r="X23" s="115"/>
      <c r="Y23" s="116"/>
      <c r="Z23" s="26"/>
      <c r="AA23" s="26"/>
    </row>
    <row r="24" spans="1:27" ht="18" customHeight="1" x14ac:dyDescent="0.25">
      <c r="A24" s="49"/>
      <c r="B24" s="49"/>
      <c r="C24" s="50"/>
      <c r="D24" s="50"/>
      <c r="E24" s="50"/>
      <c r="F24" s="51"/>
      <c r="G24" s="151"/>
      <c r="H24" s="51"/>
      <c r="I24" s="51"/>
      <c r="J24" s="51"/>
      <c r="K24" s="51"/>
      <c r="L24" s="52"/>
      <c r="M24" s="51"/>
      <c r="N24" s="51" t="str">
        <f t="shared" si="0"/>
        <v/>
      </c>
      <c r="O24" s="51"/>
      <c r="P24" s="51" t="str">
        <f t="shared" si="1"/>
        <v/>
      </c>
      <c r="Q24" s="51"/>
      <c r="R24" s="51" t="str">
        <f t="shared" si="2"/>
        <v/>
      </c>
      <c r="S24" s="51" t="str">
        <f t="shared" si="3"/>
        <v/>
      </c>
      <c r="T24" s="53" t="str">
        <f t="shared" si="4"/>
        <v/>
      </c>
      <c r="U24" s="53" t="str">
        <f t="shared" si="5"/>
        <v/>
      </c>
      <c r="V24" s="48" t="str">
        <f t="shared" si="6"/>
        <v/>
      </c>
      <c r="W24" s="114"/>
      <c r="X24" s="115"/>
      <c r="Y24" s="116"/>
      <c r="Z24" s="34"/>
      <c r="AA24" s="34"/>
    </row>
    <row r="25" spans="1:27" ht="18" customHeight="1" x14ac:dyDescent="0.25">
      <c r="A25" s="43"/>
      <c r="B25" s="43"/>
      <c r="C25" s="44"/>
      <c r="D25" s="44"/>
      <c r="E25" s="44"/>
      <c r="F25" s="45"/>
      <c r="G25" s="150"/>
      <c r="H25" s="45"/>
      <c r="I25" s="45"/>
      <c r="J25" s="45"/>
      <c r="K25" s="45"/>
      <c r="L25" s="46"/>
      <c r="M25" s="45"/>
      <c r="N25" s="45" t="str">
        <f t="shared" si="0"/>
        <v/>
      </c>
      <c r="O25" s="45"/>
      <c r="P25" s="45" t="str">
        <f t="shared" si="1"/>
        <v/>
      </c>
      <c r="Q25" s="45"/>
      <c r="R25" s="45" t="str">
        <f t="shared" si="2"/>
        <v/>
      </c>
      <c r="S25" s="45" t="str">
        <f t="shared" si="3"/>
        <v/>
      </c>
      <c r="T25" s="47" t="str">
        <f t="shared" si="4"/>
        <v/>
      </c>
      <c r="U25" s="47" t="str">
        <f t="shared" si="5"/>
        <v/>
      </c>
      <c r="V25" s="48" t="str">
        <f t="shared" si="6"/>
        <v/>
      </c>
      <c r="W25" s="114"/>
      <c r="X25" s="115"/>
      <c r="Y25" s="116"/>
      <c r="Z25" s="26"/>
      <c r="AA25" s="26"/>
    </row>
    <row r="26" spans="1:27" ht="18" customHeight="1" x14ac:dyDescent="0.25">
      <c r="A26" s="49"/>
      <c r="B26" s="49"/>
      <c r="C26" s="50"/>
      <c r="D26" s="50"/>
      <c r="E26" s="50"/>
      <c r="F26" s="51"/>
      <c r="G26" s="151"/>
      <c r="H26" s="51"/>
      <c r="I26" s="51"/>
      <c r="J26" s="51"/>
      <c r="K26" s="51"/>
      <c r="L26" s="52"/>
      <c r="M26" s="51"/>
      <c r="N26" s="51" t="str">
        <f t="shared" si="0"/>
        <v/>
      </c>
      <c r="O26" s="51"/>
      <c r="P26" s="51" t="str">
        <f t="shared" si="1"/>
        <v/>
      </c>
      <c r="Q26" s="51"/>
      <c r="R26" s="51" t="str">
        <f t="shared" si="2"/>
        <v/>
      </c>
      <c r="S26" s="51" t="str">
        <f t="shared" si="3"/>
        <v/>
      </c>
      <c r="T26" s="53" t="str">
        <f t="shared" si="4"/>
        <v/>
      </c>
      <c r="U26" s="53" t="str">
        <f t="shared" si="5"/>
        <v/>
      </c>
      <c r="V26" s="48" t="str">
        <f t="shared" si="6"/>
        <v/>
      </c>
      <c r="W26" s="114"/>
      <c r="X26" s="115"/>
      <c r="Y26" s="116"/>
      <c r="Z26" s="34"/>
      <c r="AA26" s="34"/>
    </row>
    <row r="27" spans="1:27" ht="18" customHeight="1" x14ac:dyDescent="0.25">
      <c r="A27" s="43"/>
      <c r="B27" s="43"/>
      <c r="C27" s="44"/>
      <c r="D27" s="44"/>
      <c r="E27" s="44"/>
      <c r="F27" s="45"/>
      <c r="G27" s="150"/>
      <c r="H27" s="45"/>
      <c r="I27" s="45"/>
      <c r="J27" s="45"/>
      <c r="K27" s="45"/>
      <c r="L27" s="46"/>
      <c r="M27" s="45"/>
      <c r="N27" s="45" t="str">
        <f t="shared" si="0"/>
        <v/>
      </c>
      <c r="O27" s="45"/>
      <c r="P27" s="45" t="str">
        <f t="shared" si="1"/>
        <v/>
      </c>
      <c r="Q27" s="45"/>
      <c r="R27" s="45" t="str">
        <f t="shared" si="2"/>
        <v/>
      </c>
      <c r="S27" s="45" t="str">
        <f t="shared" si="3"/>
        <v/>
      </c>
      <c r="T27" s="47" t="str">
        <f t="shared" si="4"/>
        <v/>
      </c>
      <c r="U27" s="47" t="str">
        <f t="shared" si="5"/>
        <v/>
      </c>
      <c r="V27" s="48" t="str">
        <f t="shared" si="6"/>
        <v/>
      </c>
      <c r="W27" s="114"/>
      <c r="X27" s="115"/>
      <c r="Y27" s="116"/>
      <c r="Z27" s="26"/>
      <c r="AA27" s="26"/>
    </row>
    <row r="28" spans="1:27" ht="18" customHeight="1" x14ac:dyDescent="0.25">
      <c r="A28" s="49"/>
      <c r="B28" s="49"/>
      <c r="C28" s="50"/>
      <c r="D28" s="50"/>
      <c r="E28" s="50"/>
      <c r="F28" s="51"/>
      <c r="G28" s="151"/>
      <c r="H28" s="51"/>
      <c r="I28" s="51"/>
      <c r="J28" s="51"/>
      <c r="K28" s="51"/>
      <c r="L28" s="52"/>
      <c r="M28" s="51"/>
      <c r="N28" s="51" t="str">
        <f t="shared" si="0"/>
        <v/>
      </c>
      <c r="O28" s="51"/>
      <c r="P28" s="51" t="str">
        <f t="shared" si="1"/>
        <v/>
      </c>
      <c r="Q28" s="51"/>
      <c r="R28" s="51" t="str">
        <f t="shared" si="2"/>
        <v/>
      </c>
      <c r="S28" s="51" t="str">
        <f t="shared" si="3"/>
        <v/>
      </c>
      <c r="T28" s="53" t="str">
        <f t="shared" si="4"/>
        <v/>
      </c>
      <c r="U28" s="53" t="str">
        <f t="shared" si="5"/>
        <v/>
      </c>
      <c r="V28" s="48" t="str">
        <f t="shared" si="6"/>
        <v/>
      </c>
      <c r="W28" s="114"/>
      <c r="X28" s="115"/>
      <c r="Y28" s="116"/>
      <c r="Z28" s="34"/>
      <c r="AA28" s="34"/>
    </row>
    <row r="29" spans="1:27" ht="18" customHeight="1" x14ac:dyDescent="0.25">
      <c r="A29" s="43"/>
      <c r="B29" s="43"/>
      <c r="C29" s="44"/>
      <c r="D29" s="44"/>
      <c r="E29" s="44"/>
      <c r="F29" s="45"/>
      <c r="G29" s="150"/>
      <c r="H29" s="45"/>
      <c r="I29" s="45"/>
      <c r="J29" s="45"/>
      <c r="K29" s="45"/>
      <c r="L29" s="46"/>
      <c r="M29" s="45"/>
      <c r="N29" s="45" t="str">
        <f t="shared" si="0"/>
        <v/>
      </c>
      <c r="O29" s="45"/>
      <c r="P29" s="45" t="str">
        <f t="shared" si="1"/>
        <v/>
      </c>
      <c r="Q29" s="45"/>
      <c r="R29" s="45" t="str">
        <f t="shared" si="2"/>
        <v/>
      </c>
      <c r="S29" s="45" t="str">
        <f t="shared" si="3"/>
        <v/>
      </c>
      <c r="T29" s="47" t="str">
        <f t="shared" si="4"/>
        <v/>
      </c>
      <c r="U29" s="47" t="str">
        <f t="shared" si="5"/>
        <v/>
      </c>
      <c r="V29" s="48" t="str">
        <f t="shared" si="6"/>
        <v/>
      </c>
      <c r="W29" s="114"/>
      <c r="X29" s="115"/>
      <c r="Y29" s="116"/>
      <c r="Z29" s="26"/>
      <c r="AA29" s="26"/>
    </row>
    <row r="30" spans="1:27" ht="18" customHeight="1" x14ac:dyDescent="0.25">
      <c r="A30" s="49"/>
      <c r="B30" s="49"/>
      <c r="C30" s="50"/>
      <c r="D30" s="50"/>
      <c r="E30" s="50"/>
      <c r="F30" s="51"/>
      <c r="G30" s="151"/>
      <c r="H30" s="51"/>
      <c r="I30" s="51"/>
      <c r="J30" s="51"/>
      <c r="K30" s="51"/>
      <c r="L30" s="52"/>
      <c r="M30" s="51"/>
      <c r="N30" s="51" t="str">
        <f t="shared" si="0"/>
        <v/>
      </c>
      <c r="O30" s="51"/>
      <c r="P30" s="51" t="str">
        <f t="shared" si="1"/>
        <v/>
      </c>
      <c r="Q30" s="51"/>
      <c r="R30" s="51" t="str">
        <f t="shared" si="2"/>
        <v/>
      </c>
      <c r="S30" s="51" t="str">
        <f t="shared" si="3"/>
        <v/>
      </c>
      <c r="T30" s="53" t="str">
        <f t="shared" si="4"/>
        <v/>
      </c>
      <c r="U30" s="53" t="str">
        <f t="shared" si="5"/>
        <v/>
      </c>
      <c r="V30" s="48" t="str">
        <f t="shared" si="6"/>
        <v/>
      </c>
      <c r="W30" s="114"/>
      <c r="X30" s="115"/>
      <c r="Y30" s="116"/>
      <c r="Z30" s="34"/>
      <c r="AA30" s="34"/>
    </row>
    <row r="31" spans="1:27" ht="18" customHeight="1" x14ac:dyDescent="0.25">
      <c r="A31" s="43"/>
      <c r="B31" s="43"/>
      <c r="C31" s="44"/>
      <c r="D31" s="44"/>
      <c r="E31" s="44"/>
      <c r="F31" s="45"/>
      <c r="G31" s="150"/>
      <c r="H31" s="45"/>
      <c r="I31" s="45"/>
      <c r="J31" s="45"/>
      <c r="K31" s="45"/>
      <c r="L31" s="46"/>
      <c r="M31" s="45"/>
      <c r="N31" s="45" t="str">
        <f t="shared" si="0"/>
        <v/>
      </c>
      <c r="O31" s="45"/>
      <c r="P31" s="45" t="str">
        <f t="shared" si="1"/>
        <v/>
      </c>
      <c r="Q31" s="45"/>
      <c r="R31" s="45" t="str">
        <f t="shared" si="2"/>
        <v/>
      </c>
      <c r="S31" s="45" t="str">
        <f t="shared" si="3"/>
        <v/>
      </c>
      <c r="T31" s="47" t="str">
        <f t="shared" si="4"/>
        <v/>
      </c>
      <c r="U31" s="47" t="str">
        <f t="shared" si="5"/>
        <v/>
      </c>
      <c r="V31" s="48" t="str">
        <f t="shared" si="6"/>
        <v/>
      </c>
      <c r="W31" s="114"/>
      <c r="X31" s="115"/>
      <c r="Y31" s="116"/>
      <c r="Z31" s="26"/>
      <c r="AA31" s="26"/>
    </row>
    <row r="32" spans="1:27" ht="18" customHeight="1" x14ac:dyDescent="0.25">
      <c r="A32" s="49"/>
      <c r="B32" s="49"/>
      <c r="C32" s="50"/>
      <c r="D32" s="50"/>
      <c r="E32" s="50"/>
      <c r="F32" s="51"/>
      <c r="G32" s="151"/>
      <c r="H32" s="51"/>
      <c r="I32" s="51"/>
      <c r="J32" s="51"/>
      <c r="K32" s="51"/>
      <c r="L32" s="52"/>
      <c r="M32" s="51"/>
      <c r="N32" s="51" t="str">
        <f t="shared" si="0"/>
        <v/>
      </c>
      <c r="O32" s="51"/>
      <c r="P32" s="51" t="str">
        <f t="shared" si="1"/>
        <v/>
      </c>
      <c r="Q32" s="51"/>
      <c r="R32" s="51" t="str">
        <f t="shared" si="2"/>
        <v/>
      </c>
      <c r="S32" s="51" t="str">
        <f t="shared" si="3"/>
        <v/>
      </c>
      <c r="T32" s="53" t="str">
        <f t="shared" si="4"/>
        <v/>
      </c>
      <c r="U32" s="53" t="str">
        <f t="shared" si="5"/>
        <v/>
      </c>
      <c r="V32" s="48" t="str">
        <f t="shared" si="6"/>
        <v/>
      </c>
      <c r="W32" s="114"/>
      <c r="X32" s="115"/>
      <c r="Y32" s="116"/>
      <c r="Z32" s="34"/>
      <c r="AA32" s="34"/>
    </row>
    <row r="33" spans="1:27" ht="18" customHeight="1" x14ac:dyDescent="0.25">
      <c r="A33" s="43"/>
      <c r="B33" s="43"/>
      <c r="C33" s="44"/>
      <c r="D33" s="44"/>
      <c r="E33" s="44"/>
      <c r="F33" s="45"/>
      <c r="G33" s="150"/>
      <c r="H33" s="45"/>
      <c r="I33" s="45"/>
      <c r="J33" s="45"/>
      <c r="K33" s="45"/>
      <c r="L33" s="46"/>
      <c r="M33" s="45"/>
      <c r="N33" s="45" t="str">
        <f t="shared" si="0"/>
        <v/>
      </c>
      <c r="O33" s="45"/>
      <c r="P33" s="45" t="str">
        <f t="shared" si="1"/>
        <v/>
      </c>
      <c r="Q33" s="45"/>
      <c r="R33" s="45" t="str">
        <f t="shared" si="2"/>
        <v/>
      </c>
      <c r="S33" s="45" t="str">
        <f t="shared" si="3"/>
        <v/>
      </c>
      <c r="T33" s="47" t="str">
        <f t="shared" si="4"/>
        <v/>
      </c>
      <c r="U33" s="47" t="str">
        <f t="shared" si="5"/>
        <v/>
      </c>
      <c r="V33" s="48" t="str">
        <f t="shared" si="6"/>
        <v/>
      </c>
      <c r="W33" s="114"/>
      <c r="X33" s="115"/>
      <c r="Y33" s="116"/>
      <c r="Z33" s="26"/>
      <c r="AA33" s="26"/>
    </row>
    <row r="34" spans="1:27" ht="18" customHeight="1" x14ac:dyDescent="0.25">
      <c r="A34" s="49"/>
      <c r="B34" s="49"/>
      <c r="C34" s="50"/>
      <c r="D34" s="50"/>
      <c r="E34" s="50"/>
      <c r="F34" s="51"/>
      <c r="G34" s="151"/>
      <c r="H34" s="51"/>
      <c r="I34" s="51"/>
      <c r="J34" s="51"/>
      <c r="K34" s="51"/>
      <c r="L34" s="52"/>
      <c r="M34" s="51"/>
      <c r="N34" s="51" t="str">
        <f t="shared" si="0"/>
        <v/>
      </c>
      <c r="O34" s="51"/>
      <c r="P34" s="51" t="str">
        <f t="shared" si="1"/>
        <v/>
      </c>
      <c r="Q34" s="51"/>
      <c r="R34" s="51" t="str">
        <f t="shared" si="2"/>
        <v/>
      </c>
      <c r="S34" s="51" t="str">
        <f t="shared" si="3"/>
        <v/>
      </c>
      <c r="T34" s="53" t="str">
        <f t="shared" si="4"/>
        <v/>
      </c>
      <c r="U34" s="53" t="str">
        <f t="shared" si="5"/>
        <v/>
      </c>
      <c r="V34" s="48" t="str">
        <f t="shared" si="6"/>
        <v/>
      </c>
      <c r="W34" s="114"/>
      <c r="X34" s="115"/>
      <c r="Y34" s="116"/>
      <c r="Z34" s="34"/>
      <c r="AA34" s="34"/>
    </row>
    <row r="35" spans="1:27" ht="18" customHeight="1" x14ac:dyDescent="0.25">
      <c r="A35" s="43"/>
      <c r="B35" s="43"/>
      <c r="C35" s="44"/>
      <c r="D35" s="44"/>
      <c r="E35" s="44"/>
      <c r="F35" s="45"/>
      <c r="G35" s="150"/>
      <c r="H35" s="45"/>
      <c r="I35" s="45"/>
      <c r="J35" s="45"/>
      <c r="K35" s="45"/>
      <c r="L35" s="46"/>
      <c r="M35" s="45"/>
      <c r="N35" s="45" t="str">
        <f t="shared" si="0"/>
        <v/>
      </c>
      <c r="O35" s="45"/>
      <c r="P35" s="45" t="str">
        <f t="shared" si="1"/>
        <v/>
      </c>
      <c r="Q35" s="45"/>
      <c r="R35" s="45" t="str">
        <f t="shared" si="2"/>
        <v/>
      </c>
      <c r="S35" s="45" t="str">
        <f t="shared" si="3"/>
        <v/>
      </c>
      <c r="T35" s="47" t="str">
        <f t="shared" si="4"/>
        <v/>
      </c>
      <c r="U35" s="47" t="str">
        <f t="shared" si="5"/>
        <v/>
      </c>
      <c r="V35" s="48" t="str">
        <f t="shared" si="6"/>
        <v/>
      </c>
      <c r="W35" s="114"/>
      <c r="X35" s="115"/>
      <c r="Y35" s="116"/>
      <c r="Z35" s="26"/>
      <c r="AA35" s="26"/>
    </row>
    <row r="36" spans="1:27" ht="18" customHeight="1" x14ac:dyDescent="0.25">
      <c r="A36" s="49"/>
      <c r="B36" s="49"/>
      <c r="C36" s="50"/>
      <c r="D36" s="50"/>
      <c r="E36" s="50"/>
      <c r="F36" s="51"/>
      <c r="G36" s="151"/>
      <c r="H36" s="51"/>
      <c r="I36" s="51"/>
      <c r="J36" s="51"/>
      <c r="K36" s="51"/>
      <c r="L36" s="52"/>
      <c r="M36" s="51"/>
      <c r="N36" s="51" t="str">
        <f t="shared" si="0"/>
        <v/>
      </c>
      <c r="O36" s="51"/>
      <c r="P36" s="51" t="str">
        <f t="shared" si="1"/>
        <v/>
      </c>
      <c r="Q36" s="51"/>
      <c r="R36" s="51" t="str">
        <f t="shared" si="2"/>
        <v/>
      </c>
      <c r="S36" s="51" t="str">
        <f t="shared" si="3"/>
        <v/>
      </c>
      <c r="T36" s="53" t="str">
        <f t="shared" si="4"/>
        <v/>
      </c>
      <c r="U36" s="53" t="str">
        <f t="shared" si="5"/>
        <v/>
      </c>
      <c r="V36" s="48" t="str">
        <f t="shared" si="6"/>
        <v/>
      </c>
      <c r="W36" s="114"/>
      <c r="X36" s="115"/>
      <c r="Y36" s="116"/>
      <c r="Z36" s="34"/>
      <c r="AA36" s="34"/>
    </row>
    <row r="37" spans="1:27" ht="18" customHeight="1" x14ac:dyDescent="0.25">
      <c r="A37" s="43"/>
      <c r="B37" s="43"/>
      <c r="C37" s="44"/>
      <c r="D37" s="44"/>
      <c r="E37" s="44"/>
      <c r="F37" s="45"/>
      <c r="G37" s="150"/>
      <c r="H37" s="45"/>
      <c r="I37" s="45"/>
      <c r="J37" s="45"/>
      <c r="K37" s="45"/>
      <c r="L37" s="46"/>
      <c r="M37" s="45"/>
      <c r="N37" s="45" t="str">
        <f t="shared" si="0"/>
        <v/>
      </c>
      <c r="O37" s="45"/>
      <c r="P37" s="45" t="str">
        <f t="shared" si="1"/>
        <v/>
      </c>
      <c r="Q37" s="45"/>
      <c r="R37" s="45" t="str">
        <f t="shared" si="2"/>
        <v/>
      </c>
      <c r="S37" s="45" t="str">
        <f t="shared" si="3"/>
        <v/>
      </c>
      <c r="T37" s="47" t="str">
        <f t="shared" si="4"/>
        <v/>
      </c>
      <c r="U37" s="47" t="str">
        <f t="shared" si="5"/>
        <v/>
      </c>
      <c r="V37" s="48" t="str">
        <f t="shared" si="6"/>
        <v/>
      </c>
      <c r="W37" s="114"/>
      <c r="X37" s="115"/>
      <c r="Y37" s="116"/>
      <c r="Z37" s="26"/>
      <c r="AA37" s="26"/>
    </row>
    <row r="38" spans="1:27" ht="18" customHeight="1" x14ac:dyDescent="0.25">
      <c r="A38" s="49"/>
      <c r="B38" s="49"/>
      <c r="C38" s="50"/>
      <c r="D38" s="50"/>
      <c r="E38" s="50"/>
      <c r="F38" s="51"/>
      <c r="G38" s="151"/>
      <c r="H38" s="51"/>
      <c r="I38" s="51"/>
      <c r="J38" s="51"/>
      <c r="K38" s="51"/>
      <c r="L38" s="52"/>
      <c r="M38" s="51"/>
      <c r="N38" s="51" t="str">
        <f t="shared" si="0"/>
        <v/>
      </c>
      <c r="O38" s="51"/>
      <c r="P38" s="51" t="str">
        <f t="shared" si="1"/>
        <v/>
      </c>
      <c r="Q38" s="51"/>
      <c r="R38" s="51" t="str">
        <f t="shared" si="2"/>
        <v/>
      </c>
      <c r="S38" s="51" t="str">
        <f t="shared" si="3"/>
        <v/>
      </c>
      <c r="T38" s="53" t="str">
        <f t="shared" si="4"/>
        <v/>
      </c>
      <c r="U38" s="53" t="str">
        <f t="shared" si="5"/>
        <v/>
      </c>
      <c r="V38" s="48" t="str">
        <f t="shared" si="6"/>
        <v/>
      </c>
      <c r="W38" s="114"/>
      <c r="X38" s="115"/>
      <c r="Y38" s="116"/>
      <c r="Z38" s="34"/>
      <c r="AA38" s="34"/>
    </row>
    <row r="39" spans="1:27" ht="18" customHeight="1" x14ac:dyDescent="0.25">
      <c r="A39" s="43"/>
      <c r="B39" s="43"/>
      <c r="C39" s="44"/>
      <c r="D39" s="44"/>
      <c r="E39" s="44"/>
      <c r="F39" s="45"/>
      <c r="G39" s="150"/>
      <c r="H39" s="45"/>
      <c r="I39" s="45"/>
      <c r="J39" s="45"/>
      <c r="K39" s="45"/>
      <c r="L39" s="46"/>
      <c r="M39" s="45"/>
      <c r="N39" s="45" t="str">
        <f t="shared" si="0"/>
        <v/>
      </c>
      <c r="O39" s="45"/>
      <c r="P39" s="45" t="str">
        <f t="shared" si="1"/>
        <v/>
      </c>
      <c r="Q39" s="45"/>
      <c r="R39" s="45" t="str">
        <f t="shared" si="2"/>
        <v/>
      </c>
      <c r="S39" s="45" t="str">
        <f t="shared" si="3"/>
        <v/>
      </c>
      <c r="T39" s="47" t="str">
        <f t="shared" si="4"/>
        <v/>
      </c>
      <c r="U39" s="47" t="str">
        <f t="shared" si="5"/>
        <v/>
      </c>
      <c r="V39" s="48" t="str">
        <f t="shared" si="6"/>
        <v/>
      </c>
      <c r="W39" s="114"/>
      <c r="X39" s="115"/>
      <c r="Y39" s="116"/>
      <c r="Z39" s="26"/>
      <c r="AA39" s="26"/>
    </row>
    <row r="40" spans="1:27" ht="18" customHeight="1" x14ac:dyDescent="0.25">
      <c r="A40" s="49"/>
      <c r="B40" s="49"/>
      <c r="C40" s="50"/>
      <c r="D40" s="50"/>
      <c r="E40" s="50"/>
      <c r="F40" s="51"/>
      <c r="G40" s="151"/>
      <c r="H40" s="51"/>
      <c r="I40" s="51"/>
      <c r="J40" s="51"/>
      <c r="K40" s="51"/>
      <c r="L40" s="52"/>
      <c r="M40" s="51"/>
      <c r="N40" s="51" t="str">
        <f t="shared" si="0"/>
        <v/>
      </c>
      <c r="O40" s="51"/>
      <c r="P40" s="51" t="str">
        <f t="shared" si="1"/>
        <v/>
      </c>
      <c r="Q40" s="51"/>
      <c r="R40" s="51" t="str">
        <f t="shared" si="2"/>
        <v/>
      </c>
      <c r="S40" s="51" t="str">
        <f t="shared" si="3"/>
        <v/>
      </c>
      <c r="T40" s="53" t="str">
        <f t="shared" si="4"/>
        <v/>
      </c>
      <c r="U40" s="53" t="str">
        <f t="shared" si="5"/>
        <v/>
      </c>
      <c r="V40" s="48" t="str">
        <f t="shared" si="6"/>
        <v/>
      </c>
      <c r="W40" s="114"/>
      <c r="X40" s="115"/>
      <c r="Y40" s="116"/>
      <c r="Z40" s="34"/>
      <c r="AA40" s="34"/>
    </row>
    <row r="41" spans="1:27" ht="18" customHeight="1" x14ac:dyDescent="0.25">
      <c r="A41" s="43"/>
      <c r="B41" s="43"/>
      <c r="C41" s="44"/>
      <c r="D41" s="44"/>
      <c r="E41" s="44"/>
      <c r="F41" s="45"/>
      <c r="G41" s="150"/>
      <c r="H41" s="45"/>
      <c r="I41" s="45"/>
      <c r="J41" s="45"/>
      <c r="K41" s="45"/>
      <c r="L41" s="46"/>
      <c r="M41" s="45"/>
      <c r="N41" s="45" t="str">
        <f t="shared" si="0"/>
        <v/>
      </c>
      <c r="O41" s="45"/>
      <c r="P41" s="45" t="str">
        <f t="shared" si="1"/>
        <v/>
      </c>
      <c r="Q41" s="45"/>
      <c r="R41" s="45" t="str">
        <f t="shared" si="2"/>
        <v/>
      </c>
      <c r="S41" s="45" t="str">
        <f t="shared" si="3"/>
        <v/>
      </c>
      <c r="T41" s="47" t="str">
        <f t="shared" si="4"/>
        <v/>
      </c>
      <c r="U41" s="47" t="str">
        <f t="shared" si="5"/>
        <v/>
      </c>
      <c r="V41" s="48" t="str">
        <f t="shared" si="6"/>
        <v/>
      </c>
      <c r="W41" s="114"/>
      <c r="X41" s="115"/>
      <c r="Y41" s="116"/>
      <c r="Z41" s="26"/>
      <c r="AA41" s="26"/>
    </row>
    <row r="42" spans="1:27" ht="18" customHeight="1" x14ac:dyDescent="0.25">
      <c r="A42" s="49"/>
      <c r="B42" s="49"/>
      <c r="C42" s="50"/>
      <c r="D42" s="50"/>
      <c r="E42" s="50"/>
      <c r="F42" s="51"/>
      <c r="G42" s="151"/>
      <c r="H42" s="51"/>
      <c r="I42" s="51"/>
      <c r="J42" s="51"/>
      <c r="K42" s="51"/>
      <c r="L42" s="52"/>
      <c r="M42" s="51"/>
      <c r="N42" s="51" t="str">
        <f t="shared" si="0"/>
        <v/>
      </c>
      <c r="O42" s="51"/>
      <c r="P42" s="51" t="str">
        <f t="shared" si="1"/>
        <v/>
      </c>
      <c r="Q42" s="51"/>
      <c r="R42" s="51" t="str">
        <f t="shared" si="2"/>
        <v/>
      </c>
      <c r="S42" s="51" t="str">
        <f t="shared" si="3"/>
        <v/>
      </c>
      <c r="T42" s="53" t="str">
        <f t="shared" si="4"/>
        <v/>
      </c>
      <c r="U42" s="53" t="str">
        <f t="shared" si="5"/>
        <v/>
      </c>
      <c r="V42" s="48" t="str">
        <f t="shared" si="6"/>
        <v/>
      </c>
      <c r="W42" s="114"/>
      <c r="X42" s="115"/>
      <c r="Y42" s="116"/>
      <c r="Z42" s="34"/>
      <c r="AA42" s="34"/>
    </row>
    <row r="43" spans="1:27" ht="18" customHeight="1" x14ac:dyDescent="0.25">
      <c r="A43" s="43"/>
      <c r="B43" s="43"/>
      <c r="C43" s="44"/>
      <c r="D43" s="44"/>
      <c r="E43" s="44"/>
      <c r="F43" s="45"/>
      <c r="G43" s="150"/>
      <c r="H43" s="45"/>
      <c r="I43" s="45"/>
      <c r="J43" s="45"/>
      <c r="K43" s="45"/>
      <c r="L43" s="46"/>
      <c r="M43" s="45"/>
      <c r="N43" s="45" t="str">
        <f t="shared" si="0"/>
        <v/>
      </c>
      <c r="O43" s="45"/>
      <c r="P43" s="45" t="str">
        <f t="shared" si="1"/>
        <v/>
      </c>
      <c r="Q43" s="45"/>
      <c r="R43" s="45" t="str">
        <f t="shared" si="2"/>
        <v/>
      </c>
      <c r="S43" s="45" t="str">
        <f t="shared" si="3"/>
        <v/>
      </c>
      <c r="T43" s="47" t="str">
        <f t="shared" si="4"/>
        <v/>
      </c>
      <c r="U43" s="47" t="str">
        <f t="shared" si="5"/>
        <v/>
      </c>
      <c r="V43" s="48" t="str">
        <f t="shared" si="6"/>
        <v/>
      </c>
      <c r="W43" s="114"/>
      <c r="X43" s="115"/>
      <c r="Y43" s="116"/>
      <c r="Z43" s="26"/>
      <c r="AA43" s="26"/>
    </row>
    <row r="44" spans="1:27" ht="18" customHeight="1" x14ac:dyDescent="0.25">
      <c r="A44" s="49"/>
      <c r="B44" s="49"/>
      <c r="C44" s="50"/>
      <c r="D44" s="50"/>
      <c r="E44" s="50"/>
      <c r="F44" s="51"/>
      <c r="G44" s="151"/>
      <c r="H44" s="51"/>
      <c r="I44" s="51"/>
      <c r="J44" s="51"/>
      <c r="K44" s="51"/>
      <c r="L44" s="52"/>
      <c r="M44" s="51"/>
      <c r="N44" s="51" t="str">
        <f t="shared" si="0"/>
        <v/>
      </c>
      <c r="O44" s="51"/>
      <c r="P44" s="51" t="str">
        <f t="shared" si="1"/>
        <v/>
      </c>
      <c r="Q44" s="51"/>
      <c r="R44" s="51" t="str">
        <f t="shared" si="2"/>
        <v/>
      </c>
      <c r="S44" s="51" t="str">
        <f t="shared" si="3"/>
        <v/>
      </c>
      <c r="T44" s="53" t="str">
        <f t="shared" si="4"/>
        <v/>
      </c>
      <c r="U44" s="53" t="str">
        <f t="shared" si="5"/>
        <v/>
      </c>
      <c r="V44" s="48" t="str">
        <f t="shared" si="6"/>
        <v/>
      </c>
      <c r="W44" s="114"/>
      <c r="X44" s="115"/>
      <c r="Y44" s="116"/>
      <c r="Z44" s="34"/>
      <c r="AA44" s="34"/>
    </row>
    <row r="45" spans="1:27" ht="18" customHeight="1" x14ac:dyDescent="0.25">
      <c r="A45" s="43"/>
      <c r="B45" s="43"/>
      <c r="C45" s="44"/>
      <c r="D45" s="44"/>
      <c r="E45" s="44"/>
      <c r="F45" s="45"/>
      <c r="G45" s="150"/>
      <c r="H45" s="45"/>
      <c r="I45" s="45"/>
      <c r="J45" s="45"/>
      <c r="K45" s="45"/>
      <c r="L45" s="46"/>
      <c r="M45" s="45"/>
      <c r="N45" s="45" t="str">
        <f t="shared" si="0"/>
        <v/>
      </c>
      <c r="O45" s="45"/>
      <c r="P45" s="45" t="str">
        <f t="shared" si="1"/>
        <v/>
      </c>
      <c r="Q45" s="45"/>
      <c r="R45" s="45" t="str">
        <f t="shared" si="2"/>
        <v/>
      </c>
      <c r="S45" s="45" t="str">
        <f t="shared" si="3"/>
        <v/>
      </c>
      <c r="T45" s="47" t="str">
        <f t="shared" si="4"/>
        <v/>
      </c>
      <c r="U45" s="47" t="str">
        <f t="shared" si="5"/>
        <v/>
      </c>
      <c r="V45" s="48" t="str">
        <f t="shared" si="6"/>
        <v/>
      </c>
      <c r="W45" s="114"/>
      <c r="X45" s="115"/>
      <c r="Y45" s="116"/>
      <c r="Z45" s="26"/>
      <c r="AA45" s="26"/>
    </row>
    <row r="46" spans="1:27" ht="18" customHeight="1" x14ac:dyDescent="0.25">
      <c r="A46" s="49"/>
      <c r="B46" s="49"/>
      <c r="C46" s="50"/>
      <c r="D46" s="50"/>
      <c r="E46" s="50"/>
      <c r="F46" s="51"/>
      <c r="G46" s="151"/>
      <c r="H46" s="51"/>
      <c r="I46" s="51"/>
      <c r="J46" s="51"/>
      <c r="K46" s="51"/>
      <c r="L46" s="52"/>
      <c r="M46" s="51"/>
      <c r="N46" s="51" t="str">
        <f t="shared" si="0"/>
        <v/>
      </c>
      <c r="O46" s="51"/>
      <c r="P46" s="51" t="str">
        <f t="shared" si="1"/>
        <v/>
      </c>
      <c r="Q46" s="51"/>
      <c r="R46" s="51" t="str">
        <f t="shared" si="2"/>
        <v/>
      </c>
      <c r="S46" s="51" t="str">
        <f t="shared" si="3"/>
        <v/>
      </c>
      <c r="T46" s="53" t="str">
        <f t="shared" si="4"/>
        <v/>
      </c>
      <c r="U46" s="53" t="str">
        <f t="shared" si="5"/>
        <v/>
      </c>
      <c r="V46" s="48" t="str">
        <f t="shared" si="6"/>
        <v/>
      </c>
      <c r="W46" s="114"/>
      <c r="X46" s="115"/>
      <c r="Y46" s="116"/>
      <c r="Z46" s="34"/>
      <c r="AA46" s="34"/>
    </row>
    <row r="47" spans="1:27" ht="18" customHeight="1" x14ac:dyDescent="0.25">
      <c r="A47" s="43"/>
      <c r="B47" s="43"/>
      <c r="C47" s="44"/>
      <c r="D47" s="44"/>
      <c r="E47" s="44"/>
      <c r="F47" s="45"/>
      <c r="G47" s="150"/>
      <c r="H47" s="45"/>
      <c r="I47" s="45"/>
      <c r="J47" s="45"/>
      <c r="K47" s="45"/>
      <c r="L47" s="46"/>
      <c r="M47" s="45"/>
      <c r="N47" s="45" t="str">
        <f t="shared" si="0"/>
        <v/>
      </c>
      <c r="O47" s="45"/>
      <c r="P47" s="45" t="str">
        <f t="shared" si="1"/>
        <v/>
      </c>
      <c r="Q47" s="45"/>
      <c r="R47" s="45" t="str">
        <f t="shared" si="2"/>
        <v/>
      </c>
      <c r="S47" s="45" t="str">
        <f t="shared" si="3"/>
        <v/>
      </c>
      <c r="T47" s="47" t="str">
        <f t="shared" si="4"/>
        <v/>
      </c>
      <c r="U47" s="47" t="str">
        <f t="shared" si="5"/>
        <v/>
      </c>
      <c r="V47" s="48" t="str">
        <f t="shared" si="6"/>
        <v/>
      </c>
      <c r="W47" s="114"/>
      <c r="X47" s="115"/>
      <c r="Y47" s="116"/>
      <c r="Z47" s="26"/>
      <c r="AA47" s="26"/>
    </row>
    <row r="48" spans="1:27" ht="18" customHeight="1" x14ac:dyDescent="0.25">
      <c r="A48" s="49"/>
      <c r="B48" s="49"/>
      <c r="C48" s="50"/>
      <c r="D48" s="50"/>
      <c r="E48" s="50"/>
      <c r="F48" s="51"/>
      <c r="G48" s="151"/>
      <c r="H48" s="51"/>
      <c r="I48" s="51"/>
      <c r="J48" s="51"/>
      <c r="K48" s="51"/>
      <c r="L48" s="52"/>
      <c r="M48" s="51"/>
      <c r="N48" s="51" t="str">
        <f t="shared" si="0"/>
        <v/>
      </c>
      <c r="O48" s="51"/>
      <c r="P48" s="51" t="str">
        <f t="shared" si="1"/>
        <v/>
      </c>
      <c r="Q48" s="51"/>
      <c r="R48" s="51" t="str">
        <f t="shared" si="2"/>
        <v/>
      </c>
      <c r="S48" s="51" t="str">
        <f t="shared" si="3"/>
        <v/>
      </c>
      <c r="T48" s="53" t="str">
        <f t="shared" si="4"/>
        <v/>
      </c>
      <c r="U48" s="53" t="str">
        <f t="shared" si="5"/>
        <v/>
      </c>
      <c r="V48" s="48" t="str">
        <f t="shared" si="6"/>
        <v/>
      </c>
      <c r="W48" s="114"/>
      <c r="X48" s="115"/>
      <c r="Y48" s="116"/>
      <c r="Z48" s="34"/>
      <c r="AA48" s="34"/>
    </row>
    <row r="49" spans="1:27" ht="18" customHeight="1" x14ac:dyDescent="0.25">
      <c r="A49" s="43"/>
      <c r="B49" s="43"/>
      <c r="C49" s="44"/>
      <c r="D49" s="44"/>
      <c r="E49" s="44"/>
      <c r="F49" s="45"/>
      <c r="G49" s="150"/>
      <c r="H49" s="45"/>
      <c r="I49" s="45"/>
      <c r="J49" s="45"/>
      <c r="K49" s="45"/>
      <c r="L49" s="46"/>
      <c r="M49" s="45"/>
      <c r="N49" s="45" t="str">
        <f t="shared" si="0"/>
        <v/>
      </c>
      <c r="O49" s="45"/>
      <c r="P49" s="45" t="str">
        <f t="shared" si="1"/>
        <v/>
      </c>
      <c r="Q49" s="45"/>
      <c r="R49" s="45" t="str">
        <f t="shared" si="2"/>
        <v/>
      </c>
      <c r="S49" s="45" t="str">
        <f t="shared" si="3"/>
        <v/>
      </c>
      <c r="T49" s="47" t="str">
        <f t="shared" si="4"/>
        <v/>
      </c>
      <c r="U49" s="47" t="str">
        <f t="shared" si="5"/>
        <v/>
      </c>
      <c r="V49" s="48" t="str">
        <f t="shared" si="6"/>
        <v/>
      </c>
      <c r="W49" s="114"/>
      <c r="X49" s="115"/>
      <c r="Y49" s="116"/>
      <c r="Z49" s="26"/>
      <c r="AA49" s="26"/>
    </row>
    <row r="50" spans="1:27" ht="18" customHeight="1" x14ac:dyDescent="0.25">
      <c r="A50" s="49"/>
      <c r="B50" s="49"/>
      <c r="C50" s="50"/>
      <c r="D50" s="50"/>
      <c r="E50" s="50"/>
      <c r="F50" s="51"/>
      <c r="G50" s="151"/>
      <c r="H50" s="51"/>
      <c r="I50" s="51"/>
      <c r="J50" s="51"/>
      <c r="K50" s="51"/>
      <c r="L50" s="52"/>
      <c r="M50" s="51"/>
      <c r="N50" s="51" t="str">
        <f t="shared" si="0"/>
        <v/>
      </c>
      <c r="O50" s="51"/>
      <c r="P50" s="51" t="str">
        <f t="shared" si="1"/>
        <v/>
      </c>
      <c r="Q50" s="51"/>
      <c r="R50" s="51" t="str">
        <f t="shared" si="2"/>
        <v/>
      </c>
      <c r="S50" s="51" t="str">
        <f t="shared" si="3"/>
        <v/>
      </c>
      <c r="T50" s="53" t="str">
        <f t="shared" si="4"/>
        <v/>
      </c>
      <c r="U50" s="53" t="str">
        <f t="shared" si="5"/>
        <v/>
      </c>
      <c r="V50" s="48" t="str">
        <f t="shared" si="6"/>
        <v/>
      </c>
      <c r="W50" s="114"/>
      <c r="X50" s="115"/>
      <c r="Y50" s="116"/>
      <c r="Z50" s="34"/>
      <c r="AA50" s="34"/>
    </row>
    <row r="51" spans="1:27" ht="18" customHeight="1" x14ac:dyDescent="0.25">
      <c r="A51" s="43"/>
      <c r="B51" s="43"/>
      <c r="C51" s="44"/>
      <c r="D51" s="44"/>
      <c r="E51" s="44"/>
      <c r="F51" s="45"/>
      <c r="G51" s="150"/>
      <c r="H51" s="45"/>
      <c r="I51" s="45"/>
      <c r="J51" s="45"/>
      <c r="K51" s="45"/>
      <c r="L51" s="46"/>
      <c r="M51" s="45"/>
      <c r="N51" s="45" t="str">
        <f t="shared" si="0"/>
        <v/>
      </c>
      <c r="O51" s="45"/>
      <c r="P51" s="45" t="str">
        <f t="shared" si="1"/>
        <v/>
      </c>
      <c r="Q51" s="45"/>
      <c r="R51" s="45" t="str">
        <f t="shared" si="2"/>
        <v/>
      </c>
      <c r="S51" s="45" t="str">
        <f t="shared" si="3"/>
        <v/>
      </c>
      <c r="T51" s="47" t="str">
        <f t="shared" si="4"/>
        <v/>
      </c>
      <c r="U51" s="47" t="str">
        <f t="shared" si="5"/>
        <v/>
      </c>
      <c r="V51" s="48" t="str">
        <f t="shared" si="6"/>
        <v/>
      </c>
      <c r="W51" s="114"/>
      <c r="X51" s="115"/>
      <c r="Y51" s="116"/>
      <c r="Z51" s="26"/>
      <c r="AA51" s="26"/>
    </row>
    <row r="52" spans="1:27" ht="18" customHeight="1" x14ac:dyDescent="0.25">
      <c r="A52" s="49"/>
      <c r="B52" s="49"/>
      <c r="C52" s="50"/>
      <c r="D52" s="50"/>
      <c r="E52" s="50"/>
      <c r="F52" s="51"/>
      <c r="G52" s="151"/>
      <c r="H52" s="51"/>
      <c r="I52" s="51"/>
      <c r="J52" s="51"/>
      <c r="K52" s="51"/>
      <c r="L52" s="52"/>
      <c r="M52" s="51"/>
      <c r="N52" s="51" t="str">
        <f t="shared" si="0"/>
        <v/>
      </c>
      <c r="O52" s="51"/>
      <c r="P52" s="51" t="str">
        <f t="shared" si="1"/>
        <v/>
      </c>
      <c r="Q52" s="51"/>
      <c r="R52" s="51" t="str">
        <f t="shared" si="2"/>
        <v/>
      </c>
      <c r="S52" s="51" t="str">
        <f t="shared" si="3"/>
        <v/>
      </c>
      <c r="T52" s="53" t="str">
        <f t="shared" si="4"/>
        <v/>
      </c>
      <c r="U52" s="53" t="str">
        <f t="shared" si="5"/>
        <v/>
      </c>
      <c r="V52" s="48" t="str">
        <f t="shared" si="6"/>
        <v/>
      </c>
      <c r="W52" s="114"/>
      <c r="X52" s="115"/>
      <c r="Y52" s="116"/>
      <c r="Z52" s="34"/>
      <c r="AA52" s="34"/>
    </row>
    <row r="53" spans="1:27" ht="18" customHeight="1" x14ac:dyDescent="0.25">
      <c r="A53" s="43"/>
      <c r="B53" s="43"/>
      <c r="C53" s="44"/>
      <c r="D53" s="44"/>
      <c r="E53" s="44"/>
      <c r="F53" s="45"/>
      <c r="G53" s="150"/>
      <c r="H53" s="45"/>
      <c r="I53" s="45"/>
      <c r="J53" s="45"/>
      <c r="K53" s="45"/>
      <c r="L53" s="46"/>
      <c r="M53" s="45"/>
      <c r="N53" s="45" t="str">
        <f t="shared" si="0"/>
        <v/>
      </c>
      <c r="O53" s="45"/>
      <c r="P53" s="45" t="str">
        <f t="shared" si="1"/>
        <v/>
      </c>
      <c r="Q53" s="45"/>
      <c r="R53" s="45" t="str">
        <f t="shared" si="2"/>
        <v/>
      </c>
      <c r="S53" s="45" t="str">
        <f t="shared" si="3"/>
        <v/>
      </c>
      <c r="T53" s="47" t="str">
        <f t="shared" si="4"/>
        <v/>
      </c>
      <c r="U53" s="47" t="str">
        <f t="shared" si="5"/>
        <v/>
      </c>
      <c r="V53" s="48" t="str">
        <f t="shared" si="6"/>
        <v/>
      </c>
      <c r="W53" s="114"/>
      <c r="X53" s="115"/>
      <c r="Y53" s="116"/>
      <c r="Z53" s="26"/>
      <c r="AA53" s="26"/>
    </row>
    <row r="54" spans="1:27" ht="18" customHeight="1" x14ac:dyDescent="0.25">
      <c r="A54" s="49"/>
      <c r="B54" s="49"/>
      <c r="C54" s="50"/>
      <c r="D54" s="50"/>
      <c r="E54" s="50"/>
      <c r="F54" s="51"/>
      <c r="G54" s="151"/>
      <c r="H54" s="51"/>
      <c r="I54" s="51"/>
      <c r="J54" s="51"/>
      <c r="K54" s="51"/>
      <c r="L54" s="52"/>
      <c r="M54" s="51"/>
      <c r="N54" s="51" t="str">
        <f t="shared" si="0"/>
        <v/>
      </c>
      <c r="O54" s="51"/>
      <c r="P54" s="51" t="str">
        <f t="shared" si="1"/>
        <v/>
      </c>
      <c r="Q54" s="51"/>
      <c r="R54" s="51" t="str">
        <f t="shared" si="2"/>
        <v/>
      </c>
      <c r="S54" s="51" t="str">
        <f t="shared" si="3"/>
        <v/>
      </c>
      <c r="T54" s="53" t="str">
        <f t="shared" si="4"/>
        <v/>
      </c>
      <c r="U54" s="53" t="str">
        <f t="shared" si="5"/>
        <v/>
      </c>
      <c r="V54" s="48" t="str">
        <f t="shared" si="6"/>
        <v/>
      </c>
      <c r="W54" s="114"/>
      <c r="X54" s="115"/>
      <c r="Y54" s="116"/>
      <c r="Z54" s="34"/>
      <c r="AA54" s="34"/>
    </row>
    <row r="55" spans="1:27" ht="18" customHeight="1" x14ac:dyDescent="0.25">
      <c r="A55" s="43"/>
      <c r="B55" s="43"/>
      <c r="C55" s="44"/>
      <c r="D55" s="44"/>
      <c r="E55" s="44"/>
      <c r="F55" s="45"/>
      <c r="G55" s="150"/>
      <c r="H55" s="45"/>
      <c r="I55" s="45"/>
      <c r="J55" s="45"/>
      <c r="K55" s="45"/>
      <c r="L55" s="46"/>
      <c r="M55" s="45"/>
      <c r="N55" s="45" t="str">
        <f t="shared" si="0"/>
        <v/>
      </c>
      <c r="O55" s="45"/>
      <c r="P55" s="45" t="str">
        <f t="shared" si="1"/>
        <v/>
      </c>
      <c r="Q55" s="45"/>
      <c r="R55" s="45" t="str">
        <f t="shared" si="2"/>
        <v/>
      </c>
      <c r="S55" s="45" t="str">
        <f t="shared" si="3"/>
        <v/>
      </c>
      <c r="T55" s="47" t="str">
        <f t="shared" si="4"/>
        <v/>
      </c>
      <c r="U55" s="47" t="str">
        <f t="shared" si="5"/>
        <v/>
      </c>
      <c r="V55" s="48" t="str">
        <f t="shared" si="6"/>
        <v/>
      </c>
      <c r="W55" s="114"/>
      <c r="X55" s="115"/>
      <c r="Y55" s="116"/>
      <c r="Z55" s="26"/>
      <c r="AA55" s="26"/>
    </row>
    <row r="56" spans="1:27" ht="18" customHeight="1" x14ac:dyDescent="0.25">
      <c r="A56" s="49"/>
      <c r="B56" s="49"/>
      <c r="C56" s="50"/>
      <c r="D56" s="50"/>
      <c r="E56" s="50"/>
      <c r="F56" s="51"/>
      <c r="G56" s="151"/>
      <c r="H56" s="51"/>
      <c r="I56" s="51"/>
      <c r="J56" s="51"/>
      <c r="K56" s="51"/>
      <c r="L56" s="52"/>
      <c r="M56" s="51"/>
      <c r="N56" s="51" t="str">
        <f t="shared" si="0"/>
        <v/>
      </c>
      <c r="O56" s="51"/>
      <c r="P56" s="51" t="str">
        <f t="shared" si="1"/>
        <v/>
      </c>
      <c r="Q56" s="51"/>
      <c r="R56" s="51" t="str">
        <f t="shared" si="2"/>
        <v/>
      </c>
      <c r="S56" s="51" t="str">
        <f t="shared" si="3"/>
        <v/>
      </c>
      <c r="T56" s="53" t="str">
        <f t="shared" si="4"/>
        <v/>
      </c>
      <c r="U56" s="53" t="str">
        <f t="shared" si="5"/>
        <v/>
      </c>
      <c r="V56" s="48" t="str">
        <f t="shared" si="6"/>
        <v/>
      </c>
      <c r="W56" s="114"/>
      <c r="X56" s="115"/>
      <c r="Y56" s="116"/>
      <c r="Z56" s="34"/>
      <c r="AA56" s="34"/>
    </row>
    <row r="57" spans="1:27" ht="18" customHeight="1" x14ac:dyDescent="0.25">
      <c r="A57" s="43"/>
      <c r="B57" s="43"/>
      <c r="C57" s="44"/>
      <c r="D57" s="44"/>
      <c r="E57" s="44"/>
      <c r="F57" s="45"/>
      <c r="G57" s="150"/>
      <c r="H57" s="45"/>
      <c r="I57" s="45"/>
      <c r="J57" s="45"/>
      <c r="K57" s="45"/>
      <c r="L57" s="46"/>
      <c r="M57" s="45"/>
      <c r="N57" s="45" t="str">
        <f t="shared" si="0"/>
        <v/>
      </c>
      <c r="O57" s="45"/>
      <c r="P57" s="45" t="str">
        <f t="shared" si="1"/>
        <v/>
      </c>
      <c r="Q57" s="45"/>
      <c r="R57" s="45" t="str">
        <f t="shared" si="2"/>
        <v/>
      </c>
      <c r="S57" s="45" t="str">
        <f t="shared" si="3"/>
        <v/>
      </c>
      <c r="T57" s="47" t="str">
        <f t="shared" si="4"/>
        <v/>
      </c>
      <c r="U57" s="47" t="str">
        <f t="shared" si="5"/>
        <v/>
      </c>
      <c r="V57" s="48" t="str">
        <f t="shared" si="6"/>
        <v/>
      </c>
      <c r="W57" s="114"/>
      <c r="X57" s="115"/>
      <c r="Y57" s="116"/>
      <c r="Z57" s="26"/>
      <c r="AA57" s="26"/>
    </row>
    <row r="58" spans="1:27" ht="18" customHeight="1" x14ac:dyDescent="0.25">
      <c r="A58" s="49"/>
      <c r="B58" s="49"/>
      <c r="C58" s="50"/>
      <c r="D58" s="50"/>
      <c r="E58" s="50"/>
      <c r="F58" s="51"/>
      <c r="G58" s="151"/>
      <c r="H58" s="51"/>
      <c r="I58" s="51"/>
      <c r="J58" s="51"/>
      <c r="K58" s="51"/>
      <c r="L58" s="52"/>
      <c r="M58" s="51"/>
      <c r="N58" s="51" t="str">
        <f t="shared" si="0"/>
        <v/>
      </c>
      <c r="O58" s="51"/>
      <c r="P58" s="51" t="str">
        <f t="shared" si="1"/>
        <v/>
      </c>
      <c r="Q58" s="51"/>
      <c r="R58" s="51" t="str">
        <f t="shared" si="2"/>
        <v/>
      </c>
      <c r="S58" s="51" t="str">
        <f t="shared" si="3"/>
        <v/>
      </c>
      <c r="T58" s="53" t="str">
        <f t="shared" si="4"/>
        <v/>
      </c>
      <c r="U58" s="53" t="str">
        <f t="shared" si="5"/>
        <v/>
      </c>
      <c r="V58" s="48" t="str">
        <f t="shared" si="6"/>
        <v/>
      </c>
      <c r="W58" s="114"/>
      <c r="X58" s="115"/>
      <c r="Y58" s="116"/>
      <c r="Z58" s="34"/>
      <c r="AA58" s="34"/>
    </row>
    <row r="59" spans="1:27" ht="18" customHeight="1" x14ac:dyDescent="0.25">
      <c r="A59" s="43"/>
      <c r="B59" s="43"/>
      <c r="C59" s="44"/>
      <c r="D59" s="44"/>
      <c r="E59" s="44"/>
      <c r="F59" s="45"/>
      <c r="G59" s="150"/>
      <c r="H59" s="45"/>
      <c r="I59" s="45"/>
      <c r="J59" s="45"/>
      <c r="K59" s="45"/>
      <c r="L59" s="46"/>
      <c r="M59" s="45"/>
      <c r="N59" s="45" t="str">
        <f t="shared" si="0"/>
        <v/>
      </c>
      <c r="O59" s="45"/>
      <c r="P59" s="45" t="str">
        <f t="shared" si="1"/>
        <v/>
      </c>
      <c r="Q59" s="45"/>
      <c r="R59" s="45" t="str">
        <f t="shared" si="2"/>
        <v/>
      </c>
      <c r="S59" s="45" t="str">
        <f t="shared" si="3"/>
        <v/>
      </c>
      <c r="T59" s="47" t="str">
        <f t="shared" si="4"/>
        <v/>
      </c>
      <c r="U59" s="47" t="str">
        <f t="shared" si="5"/>
        <v/>
      </c>
      <c r="V59" s="48" t="str">
        <f t="shared" si="6"/>
        <v/>
      </c>
      <c r="W59" s="114"/>
      <c r="X59" s="115"/>
      <c r="Y59" s="116"/>
      <c r="Z59" s="26"/>
      <c r="AA59" s="26"/>
    </row>
    <row r="60" spans="1:27" ht="18" customHeight="1" x14ac:dyDescent="0.25">
      <c r="A60" s="49"/>
      <c r="B60" s="49"/>
      <c r="C60" s="50"/>
      <c r="D60" s="50"/>
      <c r="E60" s="50"/>
      <c r="F60" s="51"/>
      <c r="G60" s="151"/>
      <c r="H60" s="51"/>
      <c r="I60" s="51"/>
      <c r="J60" s="51"/>
      <c r="K60" s="51"/>
      <c r="L60" s="52"/>
      <c r="M60" s="51"/>
      <c r="N60" s="51" t="str">
        <f t="shared" si="0"/>
        <v/>
      </c>
      <c r="O60" s="51"/>
      <c r="P60" s="51" t="str">
        <f t="shared" si="1"/>
        <v/>
      </c>
      <c r="Q60" s="51"/>
      <c r="R60" s="51" t="str">
        <f t="shared" si="2"/>
        <v/>
      </c>
      <c r="S60" s="51" t="str">
        <f t="shared" si="3"/>
        <v/>
      </c>
      <c r="T60" s="53" t="str">
        <f t="shared" si="4"/>
        <v/>
      </c>
      <c r="U60" s="53" t="str">
        <f t="shared" si="5"/>
        <v/>
      </c>
      <c r="V60" s="48" t="str">
        <f t="shared" si="6"/>
        <v/>
      </c>
      <c r="W60" s="114"/>
      <c r="X60" s="115"/>
      <c r="Y60" s="116"/>
      <c r="Z60" s="34"/>
      <c r="AA60" s="34"/>
    </row>
    <row r="61" spans="1:27" ht="18" customHeight="1" x14ac:dyDescent="0.25">
      <c r="A61" s="43"/>
      <c r="B61" s="43"/>
      <c r="C61" s="44"/>
      <c r="D61" s="44"/>
      <c r="E61" s="44"/>
      <c r="F61" s="45"/>
      <c r="G61" s="150"/>
      <c r="H61" s="45"/>
      <c r="I61" s="45"/>
      <c r="J61" s="45"/>
      <c r="K61" s="45"/>
      <c r="L61" s="46"/>
      <c r="M61" s="45"/>
      <c r="N61" s="45" t="str">
        <f t="shared" si="0"/>
        <v/>
      </c>
      <c r="O61" s="45"/>
      <c r="P61" s="45" t="str">
        <f t="shared" si="1"/>
        <v/>
      </c>
      <c r="Q61" s="45"/>
      <c r="R61" s="45" t="str">
        <f t="shared" si="2"/>
        <v/>
      </c>
      <c r="S61" s="45" t="str">
        <f t="shared" si="3"/>
        <v/>
      </c>
      <c r="T61" s="47" t="str">
        <f t="shared" si="4"/>
        <v/>
      </c>
      <c r="U61" s="47" t="str">
        <f t="shared" si="5"/>
        <v/>
      </c>
      <c r="V61" s="48" t="str">
        <f t="shared" si="6"/>
        <v/>
      </c>
      <c r="W61" s="114"/>
      <c r="X61" s="115"/>
      <c r="Y61" s="116"/>
      <c r="Z61" s="26"/>
      <c r="AA61" s="26"/>
    </row>
    <row r="62" spans="1:27" ht="18" customHeight="1" x14ac:dyDescent="0.25">
      <c r="A62" s="49"/>
      <c r="B62" s="49"/>
      <c r="C62" s="50"/>
      <c r="D62" s="50"/>
      <c r="E62" s="50"/>
      <c r="F62" s="51"/>
      <c r="G62" s="151"/>
      <c r="H62" s="51"/>
      <c r="I62" s="51"/>
      <c r="J62" s="51"/>
      <c r="K62" s="51"/>
      <c r="L62" s="52"/>
      <c r="M62" s="51"/>
      <c r="N62" s="51" t="str">
        <f t="shared" si="0"/>
        <v/>
      </c>
      <c r="O62" s="51"/>
      <c r="P62" s="51" t="str">
        <f t="shared" si="1"/>
        <v/>
      </c>
      <c r="Q62" s="51"/>
      <c r="R62" s="51" t="str">
        <f t="shared" si="2"/>
        <v/>
      </c>
      <c r="S62" s="51" t="str">
        <f t="shared" si="3"/>
        <v/>
      </c>
      <c r="T62" s="53" t="str">
        <f t="shared" si="4"/>
        <v/>
      </c>
      <c r="U62" s="53" t="str">
        <f t="shared" si="5"/>
        <v/>
      </c>
      <c r="V62" s="48" t="str">
        <f t="shared" si="6"/>
        <v/>
      </c>
      <c r="W62" s="114"/>
      <c r="X62" s="115"/>
      <c r="Y62" s="116"/>
      <c r="Z62" s="34"/>
      <c r="AA62" s="34"/>
    </row>
    <row r="63" spans="1:27" ht="18" customHeight="1" x14ac:dyDescent="0.25">
      <c r="A63" s="43"/>
      <c r="B63" s="43"/>
      <c r="C63" s="44"/>
      <c r="D63" s="44"/>
      <c r="E63" s="44"/>
      <c r="F63" s="45"/>
      <c r="G63" s="150"/>
      <c r="H63" s="45"/>
      <c r="I63" s="45"/>
      <c r="J63" s="45"/>
      <c r="K63" s="45"/>
      <c r="L63" s="46"/>
      <c r="M63" s="45"/>
      <c r="N63" s="45" t="str">
        <f t="shared" si="0"/>
        <v/>
      </c>
      <c r="O63" s="45"/>
      <c r="P63" s="45" t="str">
        <f t="shared" si="1"/>
        <v/>
      </c>
      <c r="Q63" s="45"/>
      <c r="R63" s="45" t="str">
        <f t="shared" si="2"/>
        <v/>
      </c>
      <c r="S63" s="45" t="str">
        <f t="shared" si="3"/>
        <v/>
      </c>
      <c r="T63" s="47" t="str">
        <f t="shared" si="4"/>
        <v/>
      </c>
      <c r="U63" s="47" t="str">
        <f t="shared" si="5"/>
        <v/>
      </c>
      <c r="V63" s="48" t="str">
        <f t="shared" si="6"/>
        <v/>
      </c>
      <c r="W63" s="114"/>
      <c r="X63" s="115"/>
      <c r="Y63" s="116"/>
      <c r="Z63" s="26"/>
      <c r="AA63" s="26"/>
    </row>
    <row r="64" spans="1:27" ht="18" customHeight="1" x14ac:dyDescent="0.25">
      <c r="A64" s="49"/>
      <c r="B64" s="49"/>
      <c r="C64" s="50"/>
      <c r="D64" s="50"/>
      <c r="E64" s="50"/>
      <c r="F64" s="51"/>
      <c r="G64" s="151"/>
      <c r="H64" s="51"/>
      <c r="I64" s="51"/>
      <c r="J64" s="51"/>
      <c r="K64" s="51"/>
      <c r="L64" s="52"/>
      <c r="M64" s="51"/>
      <c r="N64" s="51" t="str">
        <f t="shared" si="0"/>
        <v/>
      </c>
      <c r="O64" s="51"/>
      <c r="P64" s="51" t="str">
        <f t="shared" si="1"/>
        <v/>
      </c>
      <c r="Q64" s="51"/>
      <c r="R64" s="51" t="str">
        <f t="shared" si="2"/>
        <v/>
      </c>
      <c r="S64" s="51" t="str">
        <f t="shared" si="3"/>
        <v/>
      </c>
      <c r="T64" s="53" t="str">
        <f t="shared" si="4"/>
        <v/>
      </c>
      <c r="U64" s="53" t="str">
        <f t="shared" si="5"/>
        <v/>
      </c>
      <c r="V64" s="48" t="str">
        <f t="shared" si="6"/>
        <v/>
      </c>
      <c r="W64" s="114"/>
      <c r="X64" s="115"/>
      <c r="Y64" s="116"/>
      <c r="Z64" s="34"/>
      <c r="AA64" s="34"/>
    </row>
    <row r="65" spans="1:27" ht="18" customHeight="1" x14ac:dyDescent="0.25">
      <c r="A65" s="43"/>
      <c r="B65" s="43"/>
      <c r="C65" s="44"/>
      <c r="D65" s="44"/>
      <c r="E65" s="44"/>
      <c r="F65" s="45"/>
      <c r="G65" s="150"/>
      <c r="H65" s="45"/>
      <c r="I65" s="45"/>
      <c r="J65" s="45"/>
      <c r="K65" s="45"/>
      <c r="L65" s="46"/>
      <c r="M65" s="45"/>
      <c r="N65" s="45" t="str">
        <f t="shared" si="0"/>
        <v/>
      </c>
      <c r="O65" s="45"/>
      <c r="P65" s="45" t="str">
        <f t="shared" si="1"/>
        <v/>
      </c>
      <c r="Q65" s="45"/>
      <c r="R65" s="45" t="str">
        <f t="shared" si="2"/>
        <v/>
      </c>
      <c r="S65" s="45" t="str">
        <f t="shared" si="3"/>
        <v/>
      </c>
      <c r="T65" s="47" t="str">
        <f t="shared" si="4"/>
        <v/>
      </c>
      <c r="U65" s="47" t="str">
        <f t="shared" si="5"/>
        <v/>
      </c>
      <c r="V65" s="48" t="str">
        <f t="shared" si="6"/>
        <v/>
      </c>
      <c r="W65" s="114"/>
      <c r="X65" s="115"/>
      <c r="Y65" s="116"/>
      <c r="Z65" s="26"/>
      <c r="AA65" s="26"/>
    </row>
    <row r="66" spans="1:27" ht="18" customHeight="1" x14ac:dyDescent="0.25">
      <c r="A66" s="49"/>
      <c r="B66" s="49"/>
      <c r="C66" s="50"/>
      <c r="D66" s="50"/>
      <c r="E66" s="50"/>
      <c r="F66" s="51"/>
      <c r="G66" s="151"/>
      <c r="H66" s="51"/>
      <c r="I66" s="51"/>
      <c r="J66" s="51"/>
      <c r="K66" s="51"/>
      <c r="L66" s="52"/>
      <c r="M66" s="51"/>
      <c r="N66" s="51" t="str">
        <f t="shared" si="0"/>
        <v/>
      </c>
      <c r="O66" s="51"/>
      <c r="P66" s="51" t="str">
        <f t="shared" si="1"/>
        <v/>
      </c>
      <c r="Q66" s="51"/>
      <c r="R66" s="51" t="str">
        <f t="shared" si="2"/>
        <v/>
      </c>
      <c r="S66" s="51" t="str">
        <f t="shared" si="3"/>
        <v/>
      </c>
      <c r="T66" s="53" t="str">
        <f t="shared" si="4"/>
        <v/>
      </c>
      <c r="U66" s="53" t="str">
        <f t="shared" si="5"/>
        <v/>
      </c>
      <c r="V66" s="48" t="str">
        <f t="shared" si="6"/>
        <v/>
      </c>
      <c r="W66" s="114"/>
      <c r="X66" s="115"/>
      <c r="Y66" s="116"/>
      <c r="Z66" s="34"/>
      <c r="AA66" s="34"/>
    </row>
    <row r="67" spans="1:27" ht="18" customHeight="1" x14ac:dyDescent="0.25">
      <c r="A67" s="43"/>
      <c r="B67" s="43"/>
      <c r="C67" s="44"/>
      <c r="D67" s="44"/>
      <c r="E67" s="44"/>
      <c r="F67" s="45"/>
      <c r="G67" s="150"/>
      <c r="H67" s="45"/>
      <c r="I67" s="45"/>
      <c r="J67" s="45"/>
      <c r="K67" s="45"/>
      <c r="L67" s="46"/>
      <c r="M67" s="45"/>
      <c r="N67" s="45" t="str">
        <f t="shared" si="0"/>
        <v/>
      </c>
      <c r="O67" s="45"/>
      <c r="P67" s="45" t="str">
        <f t="shared" si="1"/>
        <v/>
      </c>
      <c r="Q67" s="45"/>
      <c r="R67" s="45" t="str">
        <f t="shared" si="2"/>
        <v/>
      </c>
      <c r="S67" s="45" t="str">
        <f t="shared" si="3"/>
        <v/>
      </c>
      <c r="T67" s="47" t="str">
        <f t="shared" si="4"/>
        <v/>
      </c>
      <c r="U67" s="47" t="str">
        <f t="shared" si="5"/>
        <v/>
      </c>
      <c r="V67" s="48" t="str">
        <f t="shared" si="6"/>
        <v/>
      </c>
      <c r="W67" s="114"/>
      <c r="X67" s="115"/>
      <c r="Y67" s="116"/>
      <c r="Z67" s="26"/>
      <c r="AA67" s="26"/>
    </row>
    <row r="68" spans="1:27" ht="18" customHeight="1" x14ac:dyDescent="0.25">
      <c r="A68" s="49"/>
      <c r="B68" s="49"/>
      <c r="C68" s="50"/>
      <c r="D68" s="50"/>
      <c r="E68" s="50"/>
      <c r="F68" s="51"/>
      <c r="G68" s="151"/>
      <c r="H68" s="51"/>
      <c r="I68" s="51"/>
      <c r="J68" s="51"/>
      <c r="K68" s="51"/>
      <c r="L68" s="52"/>
      <c r="M68" s="51"/>
      <c r="N68" s="51" t="str">
        <f t="shared" si="0"/>
        <v/>
      </c>
      <c r="O68" s="51"/>
      <c r="P68" s="51" t="str">
        <f t="shared" si="1"/>
        <v/>
      </c>
      <c r="Q68" s="51"/>
      <c r="R68" s="51" t="str">
        <f t="shared" si="2"/>
        <v/>
      </c>
      <c r="S68" s="51" t="str">
        <f t="shared" si="3"/>
        <v/>
      </c>
      <c r="T68" s="53" t="str">
        <f t="shared" si="4"/>
        <v/>
      </c>
      <c r="U68" s="53" t="str">
        <f t="shared" si="5"/>
        <v/>
      </c>
      <c r="V68" s="48" t="str">
        <f t="shared" si="6"/>
        <v/>
      </c>
      <c r="W68" s="114"/>
      <c r="X68" s="115"/>
      <c r="Y68" s="116"/>
      <c r="Z68" s="34"/>
      <c r="AA68" s="34"/>
    </row>
    <row r="69" spans="1:27" ht="18" customHeight="1" x14ac:dyDescent="0.25">
      <c r="A69" s="43"/>
      <c r="B69" s="43"/>
      <c r="C69" s="44"/>
      <c r="D69" s="44"/>
      <c r="E69" s="44"/>
      <c r="F69" s="45"/>
      <c r="G69" s="150"/>
      <c r="H69" s="45"/>
      <c r="I69" s="45"/>
      <c r="J69" s="45"/>
      <c r="K69" s="45"/>
      <c r="L69" s="46"/>
      <c r="M69" s="45"/>
      <c r="N69" s="45" t="str">
        <f t="shared" si="0"/>
        <v/>
      </c>
      <c r="O69" s="45"/>
      <c r="P69" s="45" t="str">
        <f t="shared" si="1"/>
        <v/>
      </c>
      <c r="Q69" s="45"/>
      <c r="R69" s="45" t="str">
        <f t="shared" si="2"/>
        <v/>
      </c>
      <c r="S69" s="45" t="str">
        <f t="shared" si="3"/>
        <v/>
      </c>
      <c r="T69" s="47" t="str">
        <f t="shared" si="4"/>
        <v/>
      </c>
      <c r="U69" s="47" t="str">
        <f t="shared" si="5"/>
        <v/>
      </c>
      <c r="V69" s="48" t="str">
        <f t="shared" si="6"/>
        <v/>
      </c>
      <c r="W69" s="114"/>
      <c r="X69" s="115"/>
      <c r="Y69" s="116"/>
      <c r="Z69" s="26"/>
      <c r="AA69" s="26"/>
    </row>
    <row r="70" spans="1:27" ht="18" customHeight="1" x14ac:dyDescent="0.25">
      <c r="A70" s="49"/>
      <c r="B70" s="49"/>
      <c r="C70" s="50"/>
      <c r="D70" s="50"/>
      <c r="E70" s="50"/>
      <c r="F70" s="51"/>
      <c r="G70" s="151"/>
      <c r="H70" s="51"/>
      <c r="I70" s="51"/>
      <c r="J70" s="51"/>
      <c r="K70" s="51"/>
      <c r="L70" s="52"/>
      <c r="M70" s="51"/>
      <c r="N70" s="51" t="str">
        <f t="shared" si="0"/>
        <v/>
      </c>
      <c r="O70" s="51"/>
      <c r="P70" s="51" t="str">
        <f t="shared" si="1"/>
        <v/>
      </c>
      <c r="Q70" s="51"/>
      <c r="R70" s="51" t="str">
        <f t="shared" si="2"/>
        <v/>
      </c>
      <c r="S70" s="51" t="str">
        <f t="shared" si="3"/>
        <v/>
      </c>
      <c r="T70" s="53" t="str">
        <f t="shared" si="4"/>
        <v/>
      </c>
      <c r="U70" s="53" t="str">
        <f t="shared" si="5"/>
        <v/>
      </c>
      <c r="V70" s="48" t="str">
        <f t="shared" si="6"/>
        <v/>
      </c>
      <c r="W70" s="114"/>
      <c r="X70" s="115"/>
      <c r="Y70" s="116"/>
      <c r="Z70" s="34"/>
      <c r="AA70" s="34"/>
    </row>
    <row r="71" spans="1:27" ht="18" customHeight="1" x14ac:dyDescent="0.25">
      <c r="A71" s="43"/>
      <c r="B71" s="43"/>
      <c r="C71" s="44"/>
      <c r="D71" s="44"/>
      <c r="E71" s="44"/>
      <c r="F71" s="45"/>
      <c r="G71" s="150"/>
      <c r="H71" s="45"/>
      <c r="I71" s="45"/>
      <c r="J71" s="45"/>
      <c r="K71" s="45"/>
      <c r="L71" s="46"/>
      <c r="M71" s="45"/>
      <c r="N71" s="45" t="str">
        <f t="shared" si="0"/>
        <v/>
      </c>
      <c r="O71" s="45"/>
      <c r="P71" s="45" t="str">
        <f t="shared" si="1"/>
        <v/>
      </c>
      <c r="Q71" s="45"/>
      <c r="R71" s="45" t="str">
        <f t="shared" si="2"/>
        <v/>
      </c>
      <c r="S71" s="45" t="str">
        <f t="shared" si="3"/>
        <v/>
      </c>
      <c r="T71" s="47" t="str">
        <f t="shared" si="4"/>
        <v/>
      </c>
      <c r="U71" s="47" t="str">
        <f t="shared" si="5"/>
        <v/>
      </c>
      <c r="V71" s="48" t="str">
        <f t="shared" si="6"/>
        <v/>
      </c>
      <c r="W71" s="114"/>
      <c r="X71" s="115"/>
      <c r="Y71" s="116"/>
      <c r="Z71" s="26"/>
      <c r="AA71" s="26"/>
    </row>
    <row r="72" spans="1:27" ht="18" customHeight="1" x14ac:dyDescent="0.25">
      <c r="A72" s="49"/>
      <c r="B72" s="49"/>
      <c r="C72" s="50"/>
      <c r="D72" s="50"/>
      <c r="E72" s="50"/>
      <c r="F72" s="51"/>
      <c r="G72" s="151"/>
      <c r="H72" s="51"/>
      <c r="I72" s="51"/>
      <c r="J72" s="51"/>
      <c r="K72" s="51"/>
      <c r="L72" s="52"/>
      <c r="M72" s="51"/>
      <c r="N72" s="51" t="str">
        <f t="shared" si="0"/>
        <v/>
      </c>
      <c r="O72" s="51"/>
      <c r="P72" s="51" t="str">
        <f t="shared" si="1"/>
        <v/>
      </c>
      <c r="Q72" s="51"/>
      <c r="R72" s="51" t="str">
        <f t="shared" si="2"/>
        <v/>
      </c>
      <c r="S72" s="51" t="str">
        <f t="shared" si="3"/>
        <v/>
      </c>
      <c r="T72" s="53" t="str">
        <f t="shared" si="4"/>
        <v/>
      </c>
      <c r="U72" s="53" t="str">
        <f t="shared" si="5"/>
        <v/>
      </c>
      <c r="V72" s="48" t="str">
        <f t="shared" si="6"/>
        <v/>
      </c>
      <c r="W72" s="114"/>
      <c r="X72" s="115"/>
      <c r="Y72" s="116"/>
      <c r="Z72" s="34"/>
      <c r="AA72" s="34"/>
    </row>
    <row r="73" spans="1:27" ht="18" customHeight="1" x14ac:dyDescent="0.25">
      <c r="A73" s="43"/>
      <c r="B73" s="43"/>
      <c r="C73" s="44"/>
      <c r="D73" s="44"/>
      <c r="E73" s="44"/>
      <c r="F73" s="45"/>
      <c r="G73" s="150"/>
      <c r="H73" s="45"/>
      <c r="I73" s="45"/>
      <c r="J73" s="45"/>
      <c r="K73" s="45"/>
      <c r="L73" s="46"/>
      <c r="M73" s="45"/>
      <c r="N73" s="45" t="str">
        <f t="shared" si="0"/>
        <v/>
      </c>
      <c r="O73" s="45"/>
      <c r="P73" s="45" t="str">
        <f t="shared" si="1"/>
        <v/>
      </c>
      <c r="Q73" s="45"/>
      <c r="R73" s="45" t="str">
        <f t="shared" si="2"/>
        <v/>
      </c>
      <c r="S73" s="45" t="str">
        <f t="shared" si="3"/>
        <v/>
      </c>
      <c r="T73" s="47" t="str">
        <f t="shared" si="4"/>
        <v/>
      </c>
      <c r="U73" s="47" t="str">
        <f t="shared" si="5"/>
        <v/>
      </c>
      <c r="V73" s="48" t="str">
        <f t="shared" si="6"/>
        <v/>
      </c>
      <c r="W73" s="114"/>
      <c r="X73" s="115"/>
      <c r="Y73" s="116"/>
      <c r="Z73" s="26"/>
      <c r="AA73" s="26"/>
    </row>
    <row r="74" spans="1:27" ht="18" customHeight="1" x14ac:dyDescent="0.25">
      <c r="A74" s="49"/>
      <c r="B74" s="49"/>
      <c r="C74" s="50"/>
      <c r="D74" s="50"/>
      <c r="E74" s="50"/>
      <c r="F74" s="51"/>
      <c r="G74" s="151"/>
      <c r="H74" s="51"/>
      <c r="I74" s="51"/>
      <c r="J74" s="51"/>
      <c r="K74" s="51"/>
      <c r="L74" s="52"/>
      <c r="M74" s="51"/>
      <c r="N74" s="51" t="str">
        <f t="shared" si="0"/>
        <v/>
      </c>
      <c r="O74" s="51"/>
      <c r="P74" s="51" t="str">
        <f t="shared" si="1"/>
        <v/>
      </c>
      <c r="Q74" s="51"/>
      <c r="R74" s="51" t="str">
        <f t="shared" si="2"/>
        <v/>
      </c>
      <c r="S74" s="51" t="str">
        <f t="shared" si="3"/>
        <v/>
      </c>
      <c r="T74" s="53" t="str">
        <f t="shared" si="4"/>
        <v/>
      </c>
      <c r="U74" s="53" t="str">
        <f t="shared" si="5"/>
        <v/>
      </c>
      <c r="V74" s="48" t="str">
        <f t="shared" si="6"/>
        <v/>
      </c>
      <c r="W74" s="114"/>
      <c r="X74" s="115"/>
      <c r="Y74" s="116"/>
      <c r="Z74" s="34"/>
      <c r="AA74" s="34"/>
    </row>
    <row r="75" spans="1:27" ht="18" customHeight="1" x14ac:dyDescent="0.25">
      <c r="A75" s="43"/>
      <c r="B75" s="43"/>
      <c r="C75" s="44"/>
      <c r="D75" s="44"/>
      <c r="E75" s="44"/>
      <c r="F75" s="45"/>
      <c r="G75" s="150"/>
      <c r="H75" s="45"/>
      <c r="I75" s="45"/>
      <c r="J75" s="45"/>
      <c r="K75" s="45"/>
      <c r="L75" s="46"/>
      <c r="M75" s="45"/>
      <c r="N75" s="45" t="str">
        <f t="shared" si="0"/>
        <v/>
      </c>
      <c r="O75" s="45"/>
      <c r="P75" s="45" t="str">
        <f t="shared" si="1"/>
        <v/>
      </c>
      <c r="Q75" s="45"/>
      <c r="R75" s="45" t="str">
        <f t="shared" si="2"/>
        <v/>
      </c>
      <c r="S75" s="45" t="str">
        <f t="shared" si="3"/>
        <v/>
      </c>
      <c r="T75" s="47" t="str">
        <f t="shared" si="4"/>
        <v/>
      </c>
      <c r="U75" s="47" t="str">
        <f t="shared" si="5"/>
        <v/>
      </c>
      <c r="V75" s="48" t="str">
        <f t="shared" si="6"/>
        <v/>
      </c>
      <c r="W75" s="114"/>
      <c r="X75" s="115"/>
      <c r="Y75" s="116"/>
      <c r="Z75" s="26"/>
      <c r="AA75" s="26"/>
    </row>
    <row r="76" spans="1:27" ht="18" customHeight="1" x14ac:dyDescent="0.25">
      <c r="A76" s="49"/>
      <c r="B76" s="49"/>
      <c r="C76" s="50"/>
      <c r="D76" s="50"/>
      <c r="E76" s="50"/>
      <c r="F76" s="51"/>
      <c r="G76" s="151"/>
      <c r="H76" s="51"/>
      <c r="I76" s="51"/>
      <c r="J76" s="51"/>
      <c r="K76" s="51"/>
      <c r="L76" s="52"/>
      <c r="M76" s="51"/>
      <c r="N76" s="51" t="str">
        <f t="shared" si="0"/>
        <v/>
      </c>
      <c r="O76" s="51"/>
      <c r="P76" s="51" t="str">
        <f t="shared" si="1"/>
        <v/>
      </c>
      <c r="Q76" s="51"/>
      <c r="R76" s="51" t="str">
        <f t="shared" si="2"/>
        <v/>
      </c>
      <c r="S76" s="51" t="str">
        <f t="shared" si="3"/>
        <v/>
      </c>
      <c r="T76" s="53" t="str">
        <f t="shared" si="4"/>
        <v/>
      </c>
      <c r="U76" s="53" t="str">
        <f t="shared" si="5"/>
        <v/>
      </c>
      <c r="V76" s="48" t="str">
        <f t="shared" si="6"/>
        <v/>
      </c>
      <c r="W76" s="114"/>
      <c r="X76" s="115"/>
      <c r="Y76" s="116"/>
      <c r="Z76" s="34"/>
      <c r="AA76" s="34"/>
    </row>
    <row r="77" spans="1:27" ht="18" customHeight="1" x14ac:dyDescent="0.25">
      <c r="A77" s="43"/>
      <c r="B77" s="43"/>
      <c r="C77" s="44"/>
      <c r="D77" s="44"/>
      <c r="E77" s="44"/>
      <c r="F77" s="45"/>
      <c r="G77" s="150"/>
      <c r="H77" s="45"/>
      <c r="I77" s="45"/>
      <c r="J77" s="45"/>
      <c r="K77" s="45"/>
      <c r="L77" s="46"/>
      <c r="M77" s="45"/>
      <c r="N77" s="45" t="str">
        <f t="shared" si="0"/>
        <v/>
      </c>
      <c r="O77" s="45"/>
      <c r="P77" s="45" t="str">
        <f t="shared" si="1"/>
        <v/>
      </c>
      <c r="Q77" s="45"/>
      <c r="R77" s="45" t="str">
        <f t="shared" si="2"/>
        <v/>
      </c>
      <c r="S77" s="45" t="str">
        <f t="shared" si="3"/>
        <v/>
      </c>
      <c r="T77" s="47" t="str">
        <f t="shared" si="4"/>
        <v/>
      </c>
      <c r="U77" s="47" t="str">
        <f t="shared" si="5"/>
        <v/>
      </c>
      <c r="V77" s="48" t="str">
        <f t="shared" si="6"/>
        <v/>
      </c>
      <c r="W77" s="114"/>
      <c r="X77" s="115"/>
      <c r="Y77" s="116"/>
      <c r="Z77" s="26"/>
      <c r="AA77" s="26"/>
    </row>
    <row r="78" spans="1:27" ht="18" customHeight="1" x14ac:dyDescent="0.25">
      <c r="A78" s="49"/>
      <c r="B78" s="49"/>
      <c r="C78" s="50"/>
      <c r="D78" s="50"/>
      <c r="E78" s="50"/>
      <c r="F78" s="51"/>
      <c r="G78" s="151"/>
      <c r="H78" s="51"/>
      <c r="I78" s="51"/>
      <c r="J78" s="51"/>
      <c r="K78" s="51"/>
      <c r="L78" s="52"/>
      <c r="M78" s="51"/>
      <c r="N78" s="51" t="str">
        <f t="shared" si="0"/>
        <v/>
      </c>
      <c r="O78" s="51"/>
      <c r="P78" s="51" t="str">
        <f t="shared" si="1"/>
        <v/>
      </c>
      <c r="Q78" s="51"/>
      <c r="R78" s="51" t="str">
        <f t="shared" si="2"/>
        <v/>
      </c>
      <c r="S78" s="51" t="str">
        <f t="shared" si="3"/>
        <v/>
      </c>
      <c r="T78" s="53" t="str">
        <f t="shared" si="4"/>
        <v/>
      </c>
      <c r="U78" s="53" t="str">
        <f t="shared" si="5"/>
        <v/>
      </c>
      <c r="V78" s="48" t="str">
        <f t="shared" si="6"/>
        <v/>
      </c>
      <c r="W78" s="114"/>
      <c r="X78" s="115"/>
      <c r="Y78" s="116"/>
      <c r="Z78" s="34"/>
      <c r="AA78" s="34"/>
    </row>
    <row r="79" spans="1:27" ht="18" customHeight="1" x14ac:dyDescent="0.25">
      <c r="A79" s="43"/>
      <c r="B79" s="43"/>
      <c r="C79" s="44"/>
      <c r="D79" s="44"/>
      <c r="E79" s="44"/>
      <c r="F79" s="45"/>
      <c r="G79" s="150"/>
      <c r="H79" s="45"/>
      <c r="I79" s="45"/>
      <c r="J79" s="45"/>
      <c r="K79" s="45"/>
      <c r="L79" s="46"/>
      <c r="M79" s="45"/>
      <c r="N79" s="45" t="str">
        <f t="shared" si="0"/>
        <v/>
      </c>
      <c r="O79" s="45"/>
      <c r="P79" s="45" t="str">
        <f t="shared" si="1"/>
        <v/>
      </c>
      <c r="Q79" s="45"/>
      <c r="R79" s="45" t="str">
        <f t="shared" si="2"/>
        <v/>
      </c>
      <c r="S79" s="45" t="str">
        <f t="shared" si="3"/>
        <v/>
      </c>
      <c r="T79" s="47" t="str">
        <f t="shared" si="4"/>
        <v/>
      </c>
      <c r="U79" s="47" t="str">
        <f t="shared" si="5"/>
        <v/>
      </c>
      <c r="V79" s="48" t="str">
        <f t="shared" si="6"/>
        <v/>
      </c>
      <c r="W79" s="114"/>
      <c r="X79" s="115"/>
      <c r="Y79" s="116"/>
      <c r="Z79" s="26"/>
      <c r="AA79" s="26"/>
    </row>
    <row r="80" spans="1:27" ht="18" customHeight="1" x14ac:dyDescent="0.25">
      <c r="A80" s="49"/>
      <c r="B80" s="49"/>
      <c r="C80" s="50"/>
      <c r="D80" s="50"/>
      <c r="E80" s="50"/>
      <c r="F80" s="51"/>
      <c r="G80" s="151"/>
      <c r="H80" s="51"/>
      <c r="I80" s="51"/>
      <c r="J80" s="51"/>
      <c r="K80" s="51"/>
      <c r="L80" s="52"/>
      <c r="M80" s="51"/>
      <c r="N80" s="51" t="str">
        <f t="shared" si="0"/>
        <v/>
      </c>
      <c r="O80" s="51"/>
      <c r="P80" s="51" t="str">
        <f t="shared" si="1"/>
        <v/>
      </c>
      <c r="Q80" s="51"/>
      <c r="R80" s="51" t="str">
        <f t="shared" si="2"/>
        <v/>
      </c>
      <c r="S80" s="51" t="str">
        <f t="shared" si="3"/>
        <v/>
      </c>
      <c r="T80" s="53" t="str">
        <f t="shared" si="4"/>
        <v/>
      </c>
      <c r="U80" s="53" t="str">
        <f t="shared" si="5"/>
        <v/>
      </c>
      <c r="V80" s="48" t="str">
        <f t="shared" si="6"/>
        <v/>
      </c>
      <c r="W80" s="114"/>
      <c r="X80" s="115"/>
      <c r="Y80" s="116"/>
      <c r="Z80" s="34"/>
      <c r="AA80" s="34"/>
    </row>
    <row r="81" spans="1:27" ht="18" customHeight="1" x14ac:dyDescent="0.25">
      <c r="A81" s="43"/>
      <c r="B81" s="43"/>
      <c r="C81" s="44"/>
      <c r="D81" s="44"/>
      <c r="E81" s="44"/>
      <c r="F81" s="45"/>
      <c r="G81" s="150"/>
      <c r="H81" s="45"/>
      <c r="I81" s="45"/>
      <c r="J81" s="45"/>
      <c r="K81" s="45"/>
      <c r="L81" s="46"/>
      <c r="M81" s="45"/>
      <c r="N81" s="45" t="str">
        <f t="shared" si="0"/>
        <v/>
      </c>
      <c r="O81" s="45"/>
      <c r="P81" s="45" t="str">
        <f t="shared" si="1"/>
        <v/>
      </c>
      <c r="Q81" s="45"/>
      <c r="R81" s="45" t="str">
        <f t="shared" si="2"/>
        <v/>
      </c>
      <c r="S81" s="45" t="str">
        <f t="shared" si="3"/>
        <v/>
      </c>
      <c r="T81" s="47" t="str">
        <f t="shared" si="4"/>
        <v/>
      </c>
      <c r="U81" s="47" t="str">
        <f t="shared" si="5"/>
        <v/>
      </c>
      <c r="V81" s="48" t="str">
        <f t="shared" si="6"/>
        <v/>
      </c>
      <c r="W81" s="114"/>
      <c r="X81" s="115"/>
      <c r="Y81" s="116"/>
      <c r="Z81" s="26"/>
      <c r="AA81" s="26"/>
    </row>
    <row r="82" spans="1:27" ht="18" customHeight="1" x14ac:dyDescent="0.25">
      <c r="A82" s="49"/>
      <c r="B82" s="49"/>
      <c r="C82" s="50"/>
      <c r="D82" s="50"/>
      <c r="E82" s="50"/>
      <c r="F82" s="51"/>
      <c r="G82" s="151"/>
      <c r="H82" s="51"/>
      <c r="I82" s="51"/>
      <c r="J82" s="51"/>
      <c r="K82" s="51"/>
      <c r="L82" s="52"/>
      <c r="M82" s="51"/>
      <c r="N82" s="51" t="str">
        <f t="shared" si="0"/>
        <v/>
      </c>
      <c r="O82" s="51"/>
      <c r="P82" s="51" t="str">
        <f t="shared" si="1"/>
        <v/>
      </c>
      <c r="Q82" s="51"/>
      <c r="R82" s="51" t="str">
        <f t="shared" si="2"/>
        <v/>
      </c>
      <c r="S82" s="51" t="str">
        <f t="shared" si="3"/>
        <v/>
      </c>
      <c r="T82" s="53" t="str">
        <f t="shared" si="4"/>
        <v/>
      </c>
      <c r="U82" s="53" t="str">
        <f t="shared" si="5"/>
        <v/>
      </c>
      <c r="V82" s="48" t="str">
        <f t="shared" si="6"/>
        <v/>
      </c>
      <c r="W82" s="114"/>
      <c r="X82" s="115"/>
      <c r="Y82" s="116"/>
      <c r="Z82" s="34"/>
      <c r="AA82" s="34"/>
    </row>
    <row r="83" spans="1:27" ht="18" customHeight="1" x14ac:dyDescent="0.25">
      <c r="A83" s="43"/>
      <c r="B83" s="43"/>
      <c r="C83" s="44"/>
      <c r="D83" s="44"/>
      <c r="E83" s="44"/>
      <c r="F83" s="45"/>
      <c r="G83" s="150"/>
      <c r="H83" s="45"/>
      <c r="I83" s="45"/>
      <c r="J83" s="45"/>
      <c r="K83" s="45"/>
      <c r="L83" s="46"/>
      <c r="M83" s="45"/>
      <c r="N83" s="45" t="str">
        <f t="shared" si="0"/>
        <v/>
      </c>
      <c r="O83" s="45"/>
      <c r="P83" s="45" t="str">
        <f t="shared" si="1"/>
        <v/>
      </c>
      <c r="Q83" s="45"/>
      <c r="R83" s="45" t="str">
        <f t="shared" si="2"/>
        <v/>
      </c>
      <c r="S83" s="45" t="str">
        <f t="shared" si="3"/>
        <v/>
      </c>
      <c r="T83" s="47" t="str">
        <f t="shared" si="4"/>
        <v/>
      </c>
      <c r="U83" s="47" t="str">
        <f t="shared" si="5"/>
        <v/>
      </c>
      <c r="V83" s="48" t="str">
        <f t="shared" si="6"/>
        <v/>
      </c>
      <c r="W83" s="114"/>
      <c r="X83" s="115"/>
      <c r="Y83" s="116"/>
      <c r="Z83" s="26"/>
      <c r="AA83" s="26"/>
    </row>
    <row r="84" spans="1:27" ht="18" customHeight="1" x14ac:dyDescent="0.25">
      <c r="A84" s="49"/>
      <c r="B84" s="49"/>
      <c r="C84" s="50"/>
      <c r="D84" s="50"/>
      <c r="E84" s="50"/>
      <c r="F84" s="51"/>
      <c r="G84" s="151"/>
      <c r="H84" s="51"/>
      <c r="I84" s="51"/>
      <c r="J84" s="51"/>
      <c r="K84" s="51"/>
      <c r="L84" s="52"/>
      <c r="M84" s="51"/>
      <c r="N84" s="51" t="str">
        <f t="shared" si="0"/>
        <v/>
      </c>
      <c r="O84" s="51"/>
      <c r="P84" s="51" t="str">
        <f t="shared" si="1"/>
        <v/>
      </c>
      <c r="Q84" s="51"/>
      <c r="R84" s="51" t="str">
        <f t="shared" si="2"/>
        <v/>
      </c>
      <c r="S84" s="51" t="str">
        <f t="shared" si="3"/>
        <v/>
      </c>
      <c r="T84" s="53" t="str">
        <f t="shared" si="4"/>
        <v/>
      </c>
      <c r="U84" s="53" t="str">
        <f t="shared" si="5"/>
        <v/>
      </c>
      <c r="V84" s="48" t="str">
        <f t="shared" si="6"/>
        <v/>
      </c>
      <c r="W84" s="114"/>
      <c r="X84" s="115"/>
      <c r="Y84" s="116"/>
      <c r="Z84" s="34"/>
      <c r="AA84" s="34"/>
    </row>
    <row r="85" spans="1:27" ht="18" customHeight="1" x14ac:dyDescent="0.25">
      <c r="A85" s="43"/>
      <c r="B85" s="43"/>
      <c r="C85" s="44"/>
      <c r="D85" s="44"/>
      <c r="E85" s="44"/>
      <c r="F85" s="45"/>
      <c r="G85" s="150"/>
      <c r="H85" s="45"/>
      <c r="I85" s="45"/>
      <c r="J85" s="45"/>
      <c r="K85" s="45"/>
      <c r="L85" s="46"/>
      <c r="M85" s="45"/>
      <c r="N85" s="45" t="str">
        <f t="shared" si="0"/>
        <v/>
      </c>
      <c r="O85" s="45"/>
      <c r="P85" s="45" t="str">
        <f t="shared" si="1"/>
        <v/>
      </c>
      <c r="Q85" s="45"/>
      <c r="R85" s="45" t="str">
        <f t="shared" si="2"/>
        <v/>
      </c>
      <c r="S85" s="45" t="str">
        <f t="shared" si="3"/>
        <v/>
      </c>
      <c r="T85" s="47" t="str">
        <f t="shared" si="4"/>
        <v/>
      </c>
      <c r="U85" s="47" t="str">
        <f t="shared" si="5"/>
        <v/>
      </c>
      <c r="V85" s="48" t="str">
        <f t="shared" si="6"/>
        <v/>
      </c>
      <c r="W85" s="114"/>
      <c r="X85" s="115"/>
      <c r="Y85" s="116"/>
      <c r="Z85" s="26"/>
      <c r="AA85" s="26"/>
    </row>
    <row r="86" spans="1:27" ht="18" customHeight="1" x14ac:dyDescent="0.25">
      <c r="A86" s="49"/>
      <c r="B86" s="49"/>
      <c r="C86" s="50"/>
      <c r="D86" s="50"/>
      <c r="E86" s="50"/>
      <c r="F86" s="51"/>
      <c r="G86" s="151"/>
      <c r="H86" s="51"/>
      <c r="I86" s="51"/>
      <c r="J86" s="51"/>
      <c r="K86" s="51"/>
      <c r="L86" s="52"/>
      <c r="M86" s="51"/>
      <c r="N86" s="51" t="str">
        <f t="shared" si="0"/>
        <v/>
      </c>
      <c r="O86" s="51"/>
      <c r="P86" s="51" t="str">
        <f t="shared" si="1"/>
        <v/>
      </c>
      <c r="Q86" s="51"/>
      <c r="R86" s="51" t="str">
        <f t="shared" si="2"/>
        <v/>
      </c>
      <c r="S86" s="51" t="str">
        <f t="shared" si="3"/>
        <v/>
      </c>
      <c r="T86" s="53" t="str">
        <f t="shared" si="4"/>
        <v/>
      </c>
      <c r="U86" s="53" t="str">
        <f t="shared" si="5"/>
        <v/>
      </c>
      <c r="V86" s="48" t="str">
        <f t="shared" si="6"/>
        <v/>
      </c>
      <c r="W86" s="114"/>
      <c r="X86" s="115"/>
      <c r="Y86" s="116"/>
      <c r="Z86" s="34"/>
      <c r="AA86" s="34"/>
    </row>
    <row r="87" spans="1:27" ht="18" customHeight="1" x14ac:dyDescent="0.25">
      <c r="A87" s="43"/>
      <c r="B87" s="43"/>
      <c r="C87" s="44"/>
      <c r="D87" s="44"/>
      <c r="E87" s="44"/>
      <c r="F87" s="45"/>
      <c r="G87" s="150"/>
      <c r="H87" s="45"/>
      <c r="I87" s="45"/>
      <c r="J87" s="45"/>
      <c r="K87" s="45"/>
      <c r="L87" s="46"/>
      <c r="M87" s="45"/>
      <c r="N87" s="45" t="str">
        <f t="shared" si="0"/>
        <v/>
      </c>
      <c r="O87" s="45"/>
      <c r="P87" s="45" t="str">
        <f t="shared" si="1"/>
        <v/>
      </c>
      <c r="Q87" s="45"/>
      <c r="R87" s="45" t="str">
        <f t="shared" si="2"/>
        <v/>
      </c>
      <c r="S87" s="45" t="str">
        <f t="shared" si="3"/>
        <v/>
      </c>
      <c r="T87" s="47" t="str">
        <f t="shared" si="4"/>
        <v/>
      </c>
      <c r="U87" s="47" t="str">
        <f t="shared" si="5"/>
        <v/>
      </c>
      <c r="V87" s="48" t="str">
        <f t="shared" si="6"/>
        <v/>
      </c>
      <c r="W87" s="114"/>
      <c r="X87" s="115"/>
      <c r="Y87" s="116"/>
      <c r="Z87" s="26"/>
      <c r="AA87" s="26"/>
    </row>
    <row r="88" spans="1:27" ht="18" customHeight="1" x14ac:dyDescent="0.25">
      <c r="A88" s="49"/>
      <c r="B88" s="49"/>
      <c r="C88" s="50"/>
      <c r="D88" s="50"/>
      <c r="E88" s="50"/>
      <c r="F88" s="51"/>
      <c r="G88" s="151"/>
      <c r="H88" s="51"/>
      <c r="I88" s="51"/>
      <c r="J88" s="51"/>
      <c r="K88" s="51"/>
      <c r="L88" s="52"/>
      <c r="M88" s="51"/>
      <c r="N88" s="51" t="str">
        <f t="shared" si="0"/>
        <v/>
      </c>
      <c r="O88" s="51"/>
      <c r="P88" s="51" t="str">
        <f t="shared" si="1"/>
        <v/>
      </c>
      <c r="Q88" s="51"/>
      <c r="R88" s="51" t="str">
        <f t="shared" si="2"/>
        <v/>
      </c>
      <c r="S88" s="51" t="str">
        <f t="shared" si="3"/>
        <v/>
      </c>
      <c r="T88" s="53" t="str">
        <f t="shared" si="4"/>
        <v/>
      </c>
      <c r="U88" s="53" t="str">
        <f t="shared" si="5"/>
        <v/>
      </c>
      <c r="V88" s="48" t="str">
        <f t="shared" si="6"/>
        <v/>
      </c>
      <c r="W88" s="114"/>
      <c r="X88" s="115"/>
      <c r="Y88" s="116"/>
      <c r="Z88" s="34"/>
      <c r="AA88" s="34"/>
    </row>
    <row r="89" spans="1:27" ht="18" customHeight="1" x14ac:dyDescent="0.25">
      <c r="A89" s="43"/>
      <c r="B89" s="43"/>
      <c r="C89" s="44"/>
      <c r="D89" s="44"/>
      <c r="E89" s="44"/>
      <c r="F89" s="45"/>
      <c r="G89" s="150"/>
      <c r="H89" s="45"/>
      <c r="I89" s="45"/>
      <c r="J89" s="45"/>
      <c r="K89" s="45"/>
      <c r="L89" s="46"/>
      <c r="M89" s="45"/>
      <c r="N89" s="45" t="str">
        <f t="shared" si="0"/>
        <v/>
      </c>
      <c r="O89" s="45"/>
      <c r="P89" s="45" t="str">
        <f t="shared" si="1"/>
        <v/>
      </c>
      <c r="Q89" s="45"/>
      <c r="R89" s="45" t="str">
        <f t="shared" si="2"/>
        <v/>
      </c>
      <c r="S89" s="45" t="str">
        <f t="shared" si="3"/>
        <v/>
      </c>
      <c r="T89" s="47" t="str">
        <f t="shared" si="4"/>
        <v/>
      </c>
      <c r="U89" s="47" t="str">
        <f t="shared" si="5"/>
        <v/>
      </c>
      <c r="V89" s="48" t="str">
        <f t="shared" si="6"/>
        <v/>
      </c>
      <c r="W89" s="114"/>
      <c r="X89" s="115"/>
      <c r="Y89" s="116"/>
      <c r="Z89" s="26"/>
      <c r="AA89" s="26"/>
    </row>
    <row r="90" spans="1:27" ht="18" customHeight="1" x14ac:dyDescent="0.25">
      <c r="A90" s="49"/>
      <c r="B90" s="49"/>
      <c r="C90" s="50"/>
      <c r="D90" s="50"/>
      <c r="E90" s="50"/>
      <c r="F90" s="51"/>
      <c r="G90" s="151"/>
      <c r="H90" s="51"/>
      <c r="I90" s="51"/>
      <c r="J90" s="51"/>
      <c r="K90" s="51"/>
      <c r="L90" s="52"/>
      <c r="M90" s="51"/>
      <c r="N90" s="51" t="str">
        <f t="shared" si="0"/>
        <v/>
      </c>
      <c r="O90" s="51"/>
      <c r="P90" s="51" t="str">
        <f t="shared" si="1"/>
        <v/>
      </c>
      <c r="Q90" s="51"/>
      <c r="R90" s="51" t="str">
        <f t="shared" si="2"/>
        <v/>
      </c>
      <c r="S90" s="51" t="str">
        <f t="shared" si="3"/>
        <v/>
      </c>
      <c r="T90" s="53" t="str">
        <f t="shared" si="4"/>
        <v/>
      </c>
      <c r="U90" s="53" t="str">
        <f t="shared" si="5"/>
        <v/>
      </c>
      <c r="V90" s="48" t="str">
        <f t="shared" si="6"/>
        <v/>
      </c>
      <c r="W90" s="114"/>
      <c r="X90" s="115"/>
      <c r="Y90" s="116"/>
      <c r="Z90" s="34"/>
      <c r="AA90" s="34"/>
    </row>
    <row r="91" spans="1:27" ht="18" customHeight="1" x14ac:dyDescent="0.25">
      <c r="A91" s="43"/>
      <c r="B91" s="43"/>
      <c r="C91" s="44"/>
      <c r="D91" s="44"/>
      <c r="E91" s="44"/>
      <c r="F91" s="45"/>
      <c r="G91" s="150"/>
      <c r="H91" s="45"/>
      <c r="I91" s="45"/>
      <c r="J91" s="45"/>
      <c r="K91" s="45"/>
      <c r="L91" s="46"/>
      <c r="M91" s="45"/>
      <c r="N91" s="45" t="str">
        <f t="shared" si="0"/>
        <v/>
      </c>
      <c r="O91" s="45"/>
      <c r="P91" s="45" t="str">
        <f t="shared" si="1"/>
        <v/>
      </c>
      <c r="Q91" s="45"/>
      <c r="R91" s="45" t="str">
        <f t="shared" si="2"/>
        <v/>
      </c>
      <c r="S91" s="45" t="str">
        <f t="shared" si="3"/>
        <v/>
      </c>
      <c r="T91" s="47" t="str">
        <f t="shared" si="4"/>
        <v/>
      </c>
      <c r="U91" s="47" t="str">
        <f t="shared" si="5"/>
        <v/>
      </c>
      <c r="V91" s="48" t="str">
        <f t="shared" si="6"/>
        <v/>
      </c>
      <c r="W91" s="114"/>
      <c r="X91" s="115"/>
      <c r="Y91" s="116"/>
      <c r="Z91" s="26"/>
      <c r="AA91" s="26"/>
    </row>
    <row r="92" spans="1:27" ht="18" customHeight="1" x14ac:dyDescent="0.25">
      <c r="A92" s="49"/>
      <c r="B92" s="49"/>
      <c r="C92" s="50"/>
      <c r="D92" s="50"/>
      <c r="E92" s="50"/>
      <c r="F92" s="51"/>
      <c r="G92" s="151"/>
      <c r="H92" s="51"/>
      <c r="I92" s="51"/>
      <c r="J92" s="51"/>
      <c r="K92" s="51"/>
      <c r="L92" s="52"/>
      <c r="M92" s="51"/>
      <c r="N92" s="51" t="str">
        <f t="shared" si="0"/>
        <v/>
      </c>
      <c r="O92" s="51"/>
      <c r="P92" s="51" t="str">
        <f t="shared" si="1"/>
        <v/>
      </c>
      <c r="Q92" s="51"/>
      <c r="R92" s="51" t="str">
        <f t="shared" si="2"/>
        <v/>
      </c>
      <c r="S92" s="51" t="str">
        <f t="shared" si="3"/>
        <v/>
      </c>
      <c r="T92" s="53" t="str">
        <f t="shared" si="4"/>
        <v/>
      </c>
      <c r="U92" s="53" t="str">
        <f t="shared" si="5"/>
        <v/>
      </c>
      <c r="V92" s="48" t="str">
        <f t="shared" si="6"/>
        <v/>
      </c>
      <c r="W92" s="114"/>
      <c r="X92" s="115"/>
      <c r="Y92" s="116"/>
      <c r="Z92" s="34"/>
      <c r="AA92" s="34"/>
    </row>
    <row r="93" spans="1:27" ht="18" customHeight="1" x14ac:dyDescent="0.25">
      <c r="A93" s="43"/>
      <c r="B93" s="43"/>
      <c r="C93" s="44"/>
      <c r="D93" s="44"/>
      <c r="E93" s="44"/>
      <c r="F93" s="45"/>
      <c r="G93" s="150"/>
      <c r="H93" s="45"/>
      <c r="I93" s="45"/>
      <c r="J93" s="45"/>
      <c r="K93" s="45"/>
      <c r="L93" s="46"/>
      <c r="M93" s="45"/>
      <c r="N93" s="45" t="str">
        <f t="shared" si="0"/>
        <v/>
      </c>
      <c r="O93" s="45"/>
      <c r="P93" s="45" t="str">
        <f t="shared" si="1"/>
        <v/>
      </c>
      <c r="Q93" s="45"/>
      <c r="R93" s="45" t="str">
        <f t="shared" si="2"/>
        <v/>
      </c>
      <c r="S93" s="45" t="str">
        <f t="shared" si="3"/>
        <v/>
      </c>
      <c r="T93" s="47" t="str">
        <f t="shared" si="4"/>
        <v/>
      </c>
      <c r="U93" s="47" t="str">
        <f t="shared" si="5"/>
        <v/>
      </c>
      <c r="V93" s="48" t="str">
        <f t="shared" si="6"/>
        <v/>
      </c>
      <c r="W93" s="114"/>
      <c r="X93" s="115"/>
      <c r="Y93" s="116"/>
      <c r="Z93" s="26"/>
      <c r="AA93" s="26"/>
    </row>
    <row r="94" spans="1:27" ht="18" customHeight="1" x14ac:dyDescent="0.25">
      <c r="A94" s="49"/>
      <c r="B94" s="49"/>
      <c r="C94" s="50"/>
      <c r="D94" s="50"/>
      <c r="E94" s="50"/>
      <c r="F94" s="51"/>
      <c r="G94" s="151"/>
      <c r="H94" s="51"/>
      <c r="I94" s="51"/>
      <c r="J94" s="51"/>
      <c r="K94" s="51"/>
      <c r="L94" s="52"/>
      <c r="M94" s="51"/>
      <c r="N94" s="51" t="str">
        <f t="shared" si="0"/>
        <v/>
      </c>
      <c r="O94" s="51"/>
      <c r="P94" s="51" t="str">
        <f t="shared" si="1"/>
        <v/>
      </c>
      <c r="Q94" s="51"/>
      <c r="R94" s="51" t="str">
        <f t="shared" si="2"/>
        <v/>
      </c>
      <c r="S94" s="51" t="str">
        <f t="shared" si="3"/>
        <v/>
      </c>
      <c r="T94" s="53" t="str">
        <f t="shared" si="4"/>
        <v/>
      </c>
      <c r="U94" s="53" t="str">
        <f t="shared" si="5"/>
        <v/>
      </c>
      <c r="V94" s="48" t="str">
        <f t="shared" si="6"/>
        <v/>
      </c>
      <c r="W94" s="114"/>
      <c r="X94" s="115"/>
      <c r="Y94" s="116"/>
      <c r="Z94" s="34"/>
      <c r="AA94" s="34"/>
    </row>
    <row r="95" spans="1:27" ht="18" customHeight="1" x14ac:dyDescent="0.25">
      <c r="A95" s="43"/>
      <c r="B95" s="43"/>
      <c r="C95" s="44"/>
      <c r="D95" s="44"/>
      <c r="E95" s="44"/>
      <c r="F95" s="45"/>
      <c r="G95" s="150"/>
      <c r="H95" s="45"/>
      <c r="I95" s="45"/>
      <c r="J95" s="45"/>
      <c r="K95" s="45"/>
      <c r="L95" s="46"/>
      <c r="M95" s="45"/>
      <c r="N95" s="45" t="str">
        <f t="shared" si="0"/>
        <v/>
      </c>
      <c r="O95" s="45"/>
      <c r="P95" s="45" t="str">
        <f t="shared" si="1"/>
        <v/>
      </c>
      <c r="Q95" s="45"/>
      <c r="R95" s="45" t="str">
        <f t="shared" si="2"/>
        <v/>
      </c>
      <c r="S95" s="45" t="str">
        <f t="shared" si="3"/>
        <v/>
      </c>
      <c r="T95" s="47" t="str">
        <f t="shared" si="4"/>
        <v/>
      </c>
      <c r="U95" s="47" t="str">
        <f t="shared" si="5"/>
        <v/>
      </c>
      <c r="V95" s="48" t="str">
        <f t="shared" si="6"/>
        <v/>
      </c>
      <c r="W95" s="114"/>
      <c r="X95" s="115"/>
      <c r="Y95" s="116"/>
      <c r="Z95" s="26"/>
      <c r="AA95" s="26"/>
    </row>
    <row r="96" spans="1:27" ht="18" customHeight="1" x14ac:dyDescent="0.25">
      <c r="A96" s="49"/>
      <c r="B96" s="49"/>
      <c r="C96" s="50"/>
      <c r="D96" s="50"/>
      <c r="E96" s="50"/>
      <c r="F96" s="51"/>
      <c r="G96" s="151"/>
      <c r="H96" s="51"/>
      <c r="I96" s="51"/>
      <c r="J96" s="51"/>
      <c r="K96" s="51"/>
      <c r="L96" s="52"/>
      <c r="M96" s="51"/>
      <c r="N96" s="51" t="str">
        <f t="shared" si="0"/>
        <v/>
      </c>
      <c r="O96" s="51"/>
      <c r="P96" s="51" t="str">
        <f t="shared" si="1"/>
        <v/>
      </c>
      <c r="Q96" s="51"/>
      <c r="R96" s="51" t="str">
        <f t="shared" si="2"/>
        <v/>
      </c>
      <c r="S96" s="51" t="str">
        <f t="shared" si="3"/>
        <v/>
      </c>
      <c r="T96" s="53" t="str">
        <f t="shared" si="4"/>
        <v/>
      </c>
      <c r="U96" s="53" t="str">
        <f t="shared" si="5"/>
        <v/>
      </c>
      <c r="V96" s="48" t="str">
        <f t="shared" si="6"/>
        <v/>
      </c>
      <c r="W96" s="114"/>
      <c r="X96" s="115"/>
      <c r="Y96" s="116"/>
      <c r="Z96" s="34"/>
      <c r="AA96" s="34"/>
    </row>
    <row r="97" spans="1:27" ht="18" customHeight="1" x14ac:dyDescent="0.25">
      <c r="A97" s="43"/>
      <c r="B97" s="43"/>
      <c r="C97" s="44"/>
      <c r="D97" s="44"/>
      <c r="E97" s="44"/>
      <c r="F97" s="45"/>
      <c r="G97" s="150"/>
      <c r="H97" s="45"/>
      <c r="I97" s="45"/>
      <c r="J97" s="45"/>
      <c r="K97" s="45"/>
      <c r="L97" s="46"/>
      <c r="M97" s="45"/>
      <c r="N97" s="45" t="str">
        <f t="shared" si="0"/>
        <v/>
      </c>
      <c r="O97" s="45"/>
      <c r="P97" s="45" t="str">
        <f t="shared" si="1"/>
        <v/>
      </c>
      <c r="Q97" s="45"/>
      <c r="R97" s="45" t="str">
        <f t="shared" si="2"/>
        <v/>
      </c>
      <c r="S97" s="45" t="str">
        <f t="shared" si="3"/>
        <v/>
      </c>
      <c r="T97" s="47" t="str">
        <f t="shared" si="4"/>
        <v/>
      </c>
      <c r="U97" s="47" t="str">
        <f t="shared" si="5"/>
        <v/>
      </c>
      <c r="V97" s="48" t="str">
        <f t="shared" si="6"/>
        <v/>
      </c>
      <c r="W97" s="114"/>
      <c r="X97" s="115"/>
      <c r="Y97" s="116"/>
      <c r="Z97" s="26"/>
      <c r="AA97" s="26"/>
    </row>
    <row r="98" spans="1:27" ht="18" customHeight="1" x14ac:dyDescent="0.25">
      <c r="A98" s="49"/>
      <c r="B98" s="49"/>
      <c r="C98" s="50"/>
      <c r="D98" s="50"/>
      <c r="E98" s="50"/>
      <c r="F98" s="51"/>
      <c r="G98" s="151"/>
      <c r="H98" s="51"/>
      <c r="I98" s="51"/>
      <c r="J98" s="51"/>
      <c r="K98" s="51"/>
      <c r="L98" s="52"/>
      <c r="M98" s="51"/>
      <c r="N98" s="51" t="str">
        <f t="shared" si="0"/>
        <v/>
      </c>
      <c r="O98" s="51"/>
      <c r="P98" s="51" t="str">
        <f t="shared" si="1"/>
        <v/>
      </c>
      <c r="Q98" s="51"/>
      <c r="R98" s="51" t="str">
        <f t="shared" si="2"/>
        <v/>
      </c>
      <c r="S98" s="51" t="str">
        <f t="shared" si="3"/>
        <v/>
      </c>
      <c r="T98" s="53" t="str">
        <f t="shared" si="4"/>
        <v/>
      </c>
      <c r="U98" s="53" t="str">
        <f t="shared" si="5"/>
        <v/>
      </c>
      <c r="V98" s="48" t="str">
        <f t="shared" si="6"/>
        <v/>
      </c>
      <c r="W98" s="114"/>
      <c r="X98" s="115"/>
      <c r="Y98" s="116"/>
      <c r="Z98" s="34"/>
      <c r="AA98" s="34"/>
    </row>
    <row r="99" spans="1:27" ht="18" customHeight="1" x14ac:dyDescent="0.25">
      <c r="A99" s="43"/>
      <c r="B99" s="43"/>
      <c r="C99" s="44"/>
      <c r="D99" s="44"/>
      <c r="E99" s="44"/>
      <c r="F99" s="45"/>
      <c r="G99" s="150"/>
      <c r="H99" s="45"/>
      <c r="I99" s="45"/>
      <c r="J99" s="45"/>
      <c r="K99" s="45"/>
      <c r="L99" s="46"/>
      <c r="M99" s="45"/>
      <c r="N99" s="45" t="str">
        <f t="shared" si="0"/>
        <v/>
      </c>
      <c r="O99" s="45"/>
      <c r="P99" s="45" t="str">
        <f t="shared" si="1"/>
        <v/>
      </c>
      <c r="Q99" s="45"/>
      <c r="R99" s="45" t="str">
        <f t="shared" si="2"/>
        <v/>
      </c>
      <c r="S99" s="45" t="str">
        <f t="shared" si="3"/>
        <v/>
      </c>
      <c r="T99" s="47" t="str">
        <f t="shared" si="4"/>
        <v/>
      </c>
      <c r="U99" s="47" t="str">
        <f t="shared" si="5"/>
        <v/>
      </c>
      <c r="V99" s="48" t="str">
        <f t="shared" si="6"/>
        <v/>
      </c>
      <c r="W99" s="114"/>
      <c r="X99" s="115"/>
      <c r="Y99" s="116"/>
      <c r="Z99" s="26"/>
      <c r="AA99" s="26"/>
    </row>
    <row r="100" spans="1:27" ht="18" customHeight="1" x14ac:dyDescent="0.25">
      <c r="A100" s="49"/>
      <c r="B100" s="49"/>
      <c r="C100" s="50"/>
      <c r="D100" s="50"/>
      <c r="E100" s="50"/>
      <c r="F100" s="51"/>
      <c r="G100" s="151"/>
      <c r="H100" s="51"/>
      <c r="I100" s="51"/>
      <c r="J100" s="51"/>
      <c r="K100" s="51"/>
      <c r="L100" s="52"/>
      <c r="M100" s="51"/>
      <c r="N100" s="51" t="str">
        <f t="shared" si="0"/>
        <v/>
      </c>
      <c r="O100" s="51"/>
      <c r="P100" s="51" t="str">
        <f t="shared" si="1"/>
        <v/>
      </c>
      <c r="Q100" s="51"/>
      <c r="R100" s="51" t="str">
        <f t="shared" si="2"/>
        <v/>
      </c>
      <c r="S100" s="51" t="str">
        <f t="shared" si="3"/>
        <v/>
      </c>
      <c r="T100" s="53" t="str">
        <f t="shared" si="4"/>
        <v/>
      </c>
      <c r="U100" s="53" t="str">
        <f t="shared" si="5"/>
        <v/>
      </c>
      <c r="V100" s="48" t="str">
        <f t="shared" si="6"/>
        <v/>
      </c>
      <c r="W100" s="114"/>
      <c r="X100" s="115"/>
      <c r="Y100" s="116"/>
      <c r="Z100" s="34"/>
      <c r="AA100" s="34"/>
    </row>
    <row r="101" spans="1:27" ht="18" customHeight="1" x14ac:dyDescent="0.25">
      <c r="A101" s="43"/>
      <c r="B101" s="43"/>
      <c r="C101" s="44"/>
      <c r="D101" s="44"/>
      <c r="E101" s="44"/>
      <c r="F101" s="45"/>
      <c r="G101" s="150"/>
      <c r="H101" s="45"/>
      <c r="I101" s="45"/>
      <c r="J101" s="45"/>
      <c r="K101" s="45"/>
      <c r="L101" s="46"/>
      <c r="M101" s="45"/>
      <c r="N101" s="45" t="str">
        <f t="shared" si="0"/>
        <v/>
      </c>
      <c r="O101" s="45"/>
      <c r="P101" s="45" t="str">
        <f t="shared" si="1"/>
        <v/>
      </c>
      <c r="Q101" s="45"/>
      <c r="R101" s="45" t="str">
        <f t="shared" si="2"/>
        <v/>
      </c>
      <c r="S101" s="45" t="str">
        <f t="shared" si="3"/>
        <v/>
      </c>
      <c r="T101" s="47" t="str">
        <f t="shared" si="4"/>
        <v/>
      </c>
      <c r="U101" s="47" t="str">
        <f t="shared" si="5"/>
        <v/>
      </c>
      <c r="V101" s="48" t="str">
        <f t="shared" si="6"/>
        <v/>
      </c>
      <c r="W101" s="114"/>
      <c r="X101" s="115"/>
      <c r="Y101" s="116"/>
      <c r="Z101" s="26"/>
      <c r="AA101" s="26"/>
    </row>
    <row r="102" spans="1:27" ht="18" customHeight="1" x14ac:dyDescent="0.25">
      <c r="A102" s="49"/>
      <c r="B102" s="49"/>
      <c r="C102" s="50"/>
      <c r="D102" s="50"/>
      <c r="E102" s="50"/>
      <c r="F102" s="51"/>
      <c r="G102" s="151"/>
      <c r="H102" s="51"/>
      <c r="I102" s="51"/>
      <c r="J102" s="51"/>
      <c r="K102" s="51"/>
      <c r="L102" s="52"/>
      <c r="M102" s="51"/>
      <c r="N102" s="51" t="str">
        <f t="shared" si="0"/>
        <v/>
      </c>
      <c r="O102" s="51"/>
      <c r="P102" s="51" t="str">
        <f t="shared" si="1"/>
        <v/>
      </c>
      <c r="Q102" s="51"/>
      <c r="R102" s="51" t="str">
        <f t="shared" si="2"/>
        <v/>
      </c>
      <c r="S102" s="51" t="str">
        <f t="shared" si="3"/>
        <v/>
      </c>
      <c r="T102" s="53" t="str">
        <f t="shared" si="4"/>
        <v/>
      </c>
      <c r="U102" s="53" t="str">
        <f t="shared" si="5"/>
        <v/>
      </c>
      <c r="V102" s="48" t="str">
        <f t="shared" si="6"/>
        <v/>
      </c>
      <c r="W102" s="114"/>
      <c r="X102" s="115"/>
      <c r="Y102" s="116"/>
      <c r="Z102" s="34"/>
      <c r="AA102" s="34"/>
    </row>
    <row r="103" spans="1:27" ht="18" customHeight="1" x14ac:dyDescent="0.25">
      <c r="A103" s="43"/>
      <c r="B103" s="43"/>
      <c r="C103" s="44"/>
      <c r="D103" s="44"/>
      <c r="E103" s="44"/>
      <c r="F103" s="45"/>
      <c r="G103" s="150"/>
      <c r="H103" s="45"/>
      <c r="I103" s="45"/>
      <c r="J103" s="45"/>
      <c r="K103" s="45"/>
      <c r="L103" s="46"/>
      <c r="M103" s="45"/>
      <c r="N103" s="45" t="str">
        <f t="shared" si="0"/>
        <v/>
      </c>
      <c r="O103" s="45"/>
      <c r="P103" s="45" t="str">
        <f t="shared" si="1"/>
        <v/>
      </c>
      <c r="Q103" s="45"/>
      <c r="R103" s="45" t="str">
        <f t="shared" si="2"/>
        <v/>
      </c>
      <c r="S103" s="45" t="str">
        <f t="shared" si="3"/>
        <v/>
      </c>
      <c r="T103" s="47" t="str">
        <f t="shared" si="4"/>
        <v/>
      </c>
      <c r="U103" s="47" t="str">
        <f t="shared" si="5"/>
        <v/>
      </c>
      <c r="V103" s="48" t="str">
        <f t="shared" si="6"/>
        <v/>
      </c>
      <c r="W103" s="114"/>
      <c r="X103" s="115"/>
      <c r="Y103" s="116"/>
      <c r="Z103" s="26"/>
      <c r="AA103" s="26"/>
    </row>
    <row r="104" spans="1:27" ht="18" customHeight="1" x14ac:dyDescent="0.25">
      <c r="A104" s="49"/>
      <c r="B104" s="49"/>
      <c r="C104" s="50"/>
      <c r="D104" s="50"/>
      <c r="E104" s="50"/>
      <c r="F104" s="51"/>
      <c r="G104" s="151"/>
      <c r="H104" s="51"/>
      <c r="I104" s="51"/>
      <c r="J104" s="51"/>
      <c r="K104" s="51"/>
      <c r="L104" s="52"/>
      <c r="M104" s="51"/>
      <c r="N104" s="51" t="str">
        <f t="shared" si="0"/>
        <v/>
      </c>
      <c r="O104" s="51"/>
      <c r="P104" s="51" t="str">
        <f t="shared" si="1"/>
        <v/>
      </c>
      <c r="Q104" s="51"/>
      <c r="R104" s="51" t="str">
        <f t="shared" si="2"/>
        <v/>
      </c>
      <c r="S104" s="51" t="str">
        <f t="shared" si="3"/>
        <v/>
      </c>
      <c r="T104" s="53" t="str">
        <f t="shared" si="4"/>
        <v/>
      </c>
      <c r="U104" s="53" t="str">
        <f t="shared" si="5"/>
        <v/>
      </c>
      <c r="V104" s="48" t="str">
        <f t="shared" si="6"/>
        <v/>
      </c>
      <c r="W104" s="114"/>
      <c r="X104" s="115"/>
      <c r="Y104" s="116"/>
      <c r="Z104" s="34"/>
      <c r="AA104" s="34"/>
    </row>
    <row r="105" spans="1:27" ht="18" customHeight="1" x14ac:dyDescent="0.25">
      <c r="A105" s="43"/>
      <c r="B105" s="43"/>
      <c r="C105" s="44"/>
      <c r="D105" s="44"/>
      <c r="E105" s="44"/>
      <c r="F105" s="45"/>
      <c r="G105" s="150"/>
      <c r="H105" s="45"/>
      <c r="I105" s="45"/>
      <c r="J105" s="45"/>
      <c r="K105" s="45"/>
      <c r="L105" s="46"/>
      <c r="M105" s="45"/>
      <c r="N105" s="45" t="str">
        <f t="shared" si="0"/>
        <v/>
      </c>
      <c r="O105" s="45"/>
      <c r="P105" s="45" t="str">
        <f t="shared" si="1"/>
        <v/>
      </c>
      <c r="Q105" s="45"/>
      <c r="R105" s="45" t="str">
        <f t="shared" si="2"/>
        <v/>
      </c>
      <c r="S105" s="45" t="str">
        <f t="shared" si="3"/>
        <v/>
      </c>
      <c r="T105" s="47" t="str">
        <f t="shared" si="4"/>
        <v/>
      </c>
      <c r="U105" s="47" t="str">
        <f t="shared" si="5"/>
        <v/>
      </c>
      <c r="V105" s="48" t="str">
        <f t="shared" si="6"/>
        <v/>
      </c>
      <c r="W105" s="114"/>
      <c r="X105" s="115"/>
      <c r="Y105" s="116"/>
      <c r="Z105" s="26"/>
      <c r="AA105" s="26"/>
    </row>
    <row r="106" spans="1:27" ht="18" customHeight="1" x14ac:dyDescent="0.25">
      <c r="A106" s="49"/>
      <c r="B106" s="49"/>
      <c r="C106" s="50"/>
      <c r="D106" s="50"/>
      <c r="E106" s="50"/>
      <c r="F106" s="51"/>
      <c r="G106" s="151"/>
      <c r="H106" s="51"/>
      <c r="I106" s="51"/>
      <c r="J106" s="51"/>
      <c r="K106" s="51"/>
      <c r="L106" s="52"/>
      <c r="M106" s="51"/>
      <c r="N106" s="51" t="str">
        <f t="shared" si="0"/>
        <v/>
      </c>
      <c r="O106" s="51"/>
      <c r="P106" s="51" t="str">
        <f t="shared" si="1"/>
        <v/>
      </c>
      <c r="Q106" s="51"/>
      <c r="R106" s="51" t="str">
        <f t="shared" si="2"/>
        <v/>
      </c>
      <c r="S106" s="51" t="str">
        <f t="shared" si="3"/>
        <v/>
      </c>
      <c r="T106" s="53" t="str">
        <f t="shared" si="4"/>
        <v/>
      </c>
      <c r="U106" s="53" t="str">
        <f t="shared" si="5"/>
        <v/>
      </c>
      <c r="V106" s="48" t="str">
        <f t="shared" si="6"/>
        <v/>
      </c>
      <c r="W106" s="114"/>
      <c r="X106" s="115"/>
      <c r="Y106" s="116"/>
      <c r="Z106" s="34"/>
      <c r="AA106" s="34"/>
    </row>
    <row r="107" spans="1:27" ht="18" customHeight="1" x14ac:dyDescent="0.25">
      <c r="A107" s="43"/>
      <c r="B107" s="43"/>
      <c r="C107" s="44"/>
      <c r="D107" s="44"/>
      <c r="E107" s="44"/>
      <c r="F107" s="45"/>
      <c r="G107" s="150"/>
      <c r="H107" s="45"/>
      <c r="I107" s="45"/>
      <c r="J107" s="45"/>
      <c r="K107" s="45"/>
      <c r="L107" s="46"/>
      <c r="M107" s="45"/>
      <c r="N107" s="45" t="str">
        <f t="shared" si="0"/>
        <v/>
      </c>
      <c r="O107" s="45"/>
      <c r="P107" s="45" t="str">
        <f t="shared" si="1"/>
        <v/>
      </c>
      <c r="Q107" s="45"/>
      <c r="R107" s="45" t="str">
        <f t="shared" si="2"/>
        <v/>
      </c>
      <c r="S107" s="45" t="str">
        <f t="shared" si="3"/>
        <v/>
      </c>
      <c r="T107" s="47" t="str">
        <f t="shared" si="4"/>
        <v/>
      </c>
      <c r="U107" s="47" t="str">
        <f t="shared" si="5"/>
        <v/>
      </c>
      <c r="V107" s="48" t="str">
        <f t="shared" si="6"/>
        <v/>
      </c>
      <c r="W107" s="114"/>
      <c r="X107" s="115"/>
      <c r="Y107" s="116"/>
      <c r="Z107" s="26"/>
      <c r="AA107" s="26"/>
    </row>
    <row r="108" spans="1:27" ht="18" customHeight="1" x14ac:dyDescent="0.25">
      <c r="A108" s="49"/>
      <c r="B108" s="49"/>
      <c r="C108" s="50"/>
      <c r="D108" s="50"/>
      <c r="E108" s="50"/>
      <c r="F108" s="51"/>
      <c r="G108" s="151"/>
      <c r="H108" s="51"/>
      <c r="I108" s="51"/>
      <c r="J108" s="51"/>
      <c r="K108" s="51"/>
      <c r="L108" s="52"/>
      <c r="M108" s="51"/>
      <c r="N108" s="51" t="str">
        <f t="shared" si="0"/>
        <v/>
      </c>
      <c r="O108" s="51"/>
      <c r="P108" s="51" t="str">
        <f t="shared" si="1"/>
        <v/>
      </c>
      <c r="Q108" s="51"/>
      <c r="R108" s="51" t="str">
        <f t="shared" si="2"/>
        <v/>
      </c>
      <c r="S108" s="51" t="str">
        <f t="shared" si="3"/>
        <v/>
      </c>
      <c r="T108" s="53" t="str">
        <f t="shared" si="4"/>
        <v/>
      </c>
      <c r="U108" s="53" t="str">
        <f t="shared" si="5"/>
        <v/>
      </c>
      <c r="V108" s="48" t="str">
        <f t="shared" si="6"/>
        <v/>
      </c>
      <c r="W108" s="114"/>
      <c r="X108" s="115"/>
      <c r="Y108" s="116"/>
      <c r="Z108" s="34"/>
      <c r="AA108" s="34"/>
    </row>
    <row r="109" spans="1:27" ht="18" customHeight="1" x14ac:dyDescent="0.25">
      <c r="A109" s="43"/>
      <c r="B109" s="43"/>
      <c r="C109" s="44"/>
      <c r="D109" s="44"/>
      <c r="E109" s="44"/>
      <c r="F109" s="45"/>
      <c r="G109" s="150"/>
      <c r="H109" s="45"/>
      <c r="I109" s="45"/>
      <c r="J109" s="45"/>
      <c r="K109" s="45"/>
      <c r="L109" s="46"/>
      <c r="M109" s="45"/>
      <c r="N109" s="45" t="str">
        <f t="shared" si="0"/>
        <v/>
      </c>
      <c r="O109" s="45"/>
      <c r="P109" s="45" t="str">
        <f t="shared" si="1"/>
        <v/>
      </c>
      <c r="Q109" s="45"/>
      <c r="R109" s="45" t="str">
        <f t="shared" si="2"/>
        <v/>
      </c>
      <c r="S109" s="45" t="str">
        <f t="shared" si="3"/>
        <v/>
      </c>
      <c r="T109" s="47" t="str">
        <f t="shared" si="4"/>
        <v/>
      </c>
      <c r="U109" s="47" t="str">
        <f t="shared" si="5"/>
        <v/>
      </c>
      <c r="V109" s="48" t="str">
        <f t="shared" si="6"/>
        <v/>
      </c>
      <c r="W109" s="114"/>
      <c r="X109" s="115"/>
      <c r="Y109" s="116"/>
      <c r="Z109" s="26"/>
      <c r="AA109" s="26"/>
    </row>
    <row r="110" spans="1:27" ht="18" customHeight="1" x14ac:dyDescent="0.25">
      <c r="A110" s="49"/>
      <c r="B110" s="49"/>
      <c r="C110" s="50"/>
      <c r="D110" s="50"/>
      <c r="E110" s="50"/>
      <c r="F110" s="51"/>
      <c r="G110" s="151"/>
      <c r="H110" s="51"/>
      <c r="I110" s="51"/>
      <c r="J110" s="51"/>
      <c r="K110" s="51"/>
      <c r="L110" s="52"/>
      <c r="M110" s="51"/>
      <c r="N110" s="51" t="str">
        <f t="shared" si="0"/>
        <v/>
      </c>
      <c r="O110" s="51"/>
      <c r="P110" s="51" t="str">
        <f t="shared" si="1"/>
        <v/>
      </c>
      <c r="Q110" s="51"/>
      <c r="R110" s="51" t="str">
        <f t="shared" si="2"/>
        <v/>
      </c>
      <c r="S110" s="51" t="str">
        <f t="shared" si="3"/>
        <v/>
      </c>
      <c r="T110" s="53" t="str">
        <f t="shared" si="4"/>
        <v/>
      </c>
      <c r="U110" s="53" t="str">
        <f t="shared" si="5"/>
        <v/>
      </c>
      <c r="V110" s="48" t="str">
        <f t="shared" si="6"/>
        <v/>
      </c>
      <c r="W110" s="114"/>
      <c r="X110" s="115"/>
      <c r="Y110" s="116"/>
      <c r="Z110" s="34"/>
      <c r="AA110" s="34"/>
    </row>
    <row r="111" spans="1:27" ht="18" customHeight="1" x14ac:dyDescent="0.25">
      <c r="A111" s="43"/>
      <c r="B111" s="43"/>
      <c r="C111" s="44"/>
      <c r="D111" s="44"/>
      <c r="E111" s="44"/>
      <c r="F111" s="45"/>
      <c r="G111" s="150"/>
      <c r="H111" s="45"/>
      <c r="I111" s="45"/>
      <c r="J111" s="45"/>
      <c r="K111" s="45"/>
      <c r="L111" s="46"/>
      <c r="M111" s="45"/>
      <c r="N111" s="45" t="str">
        <f t="shared" si="0"/>
        <v/>
      </c>
      <c r="O111" s="45"/>
      <c r="P111" s="45" t="str">
        <f t="shared" si="1"/>
        <v/>
      </c>
      <c r="Q111" s="45"/>
      <c r="R111" s="45" t="str">
        <f t="shared" si="2"/>
        <v/>
      </c>
      <c r="S111" s="45" t="str">
        <f t="shared" si="3"/>
        <v/>
      </c>
      <c r="T111" s="47" t="str">
        <f t="shared" si="4"/>
        <v/>
      </c>
      <c r="U111" s="47" t="str">
        <f t="shared" si="5"/>
        <v/>
      </c>
      <c r="V111" s="48" t="str">
        <f t="shared" si="6"/>
        <v/>
      </c>
      <c r="W111" s="114"/>
      <c r="X111" s="115"/>
      <c r="Y111" s="116"/>
      <c r="Z111" s="26"/>
      <c r="AA111" s="26"/>
    </row>
    <row r="112" spans="1:27" ht="18" customHeight="1" x14ac:dyDescent="0.25">
      <c r="A112" s="49"/>
      <c r="B112" s="49"/>
      <c r="C112" s="50"/>
      <c r="D112" s="50"/>
      <c r="E112" s="50"/>
      <c r="F112" s="51"/>
      <c r="G112" s="151"/>
      <c r="H112" s="51"/>
      <c r="I112" s="51"/>
      <c r="J112" s="51"/>
      <c r="K112" s="51"/>
      <c r="L112" s="52"/>
      <c r="M112" s="51"/>
      <c r="N112" s="51" t="str">
        <f t="shared" si="0"/>
        <v/>
      </c>
      <c r="O112" s="51"/>
      <c r="P112" s="51" t="str">
        <f t="shared" si="1"/>
        <v/>
      </c>
      <c r="Q112" s="51"/>
      <c r="R112" s="51" t="str">
        <f t="shared" si="2"/>
        <v/>
      </c>
      <c r="S112" s="51" t="str">
        <f t="shared" si="3"/>
        <v/>
      </c>
      <c r="T112" s="53" t="str">
        <f t="shared" si="4"/>
        <v/>
      </c>
      <c r="U112" s="53" t="str">
        <f t="shared" si="5"/>
        <v/>
      </c>
      <c r="V112" s="48" t="str">
        <f t="shared" si="6"/>
        <v/>
      </c>
      <c r="W112" s="114"/>
      <c r="X112" s="115"/>
      <c r="Y112" s="116"/>
      <c r="Z112" s="34"/>
      <c r="AA112" s="34"/>
    </row>
    <row r="113" spans="1:27" ht="18" customHeight="1" x14ac:dyDescent="0.25">
      <c r="A113" s="43"/>
      <c r="B113" s="43"/>
      <c r="C113" s="44"/>
      <c r="D113" s="44"/>
      <c r="E113" s="44"/>
      <c r="F113" s="45"/>
      <c r="G113" s="150"/>
      <c r="H113" s="45"/>
      <c r="I113" s="45"/>
      <c r="J113" s="45"/>
      <c r="K113" s="45"/>
      <c r="L113" s="46"/>
      <c r="M113" s="45"/>
      <c r="N113" s="45" t="str">
        <f t="shared" si="0"/>
        <v/>
      </c>
      <c r="O113" s="45"/>
      <c r="P113" s="45" t="str">
        <f t="shared" si="1"/>
        <v/>
      </c>
      <c r="Q113" s="45"/>
      <c r="R113" s="45" t="str">
        <f t="shared" si="2"/>
        <v/>
      </c>
      <c r="S113" s="45" t="str">
        <f t="shared" si="3"/>
        <v/>
      </c>
      <c r="T113" s="47" t="str">
        <f t="shared" si="4"/>
        <v/>
      </c>
      <c r="U113" s="47" t="str">
        <f t="shared" si="5"/>
        <v/>
      </c>
      <c r="V113" s="48" t="str">
        <f t="shared" si="6"/>
        <v/>
      </c>
      <c r="W113" s="114"/>
      <c r="X113" s="115"/>
      <c r="Y113" s="116"/>
      <c r="Z113" s="26"/>
      <c r="AA113" s="26"/>
    </row>
    <row r="114" spans="1:27" ht="18" customHeight="1" x14ac:dyDescent="0.25">
      <c r="A114" s="49"/>
      <c r="B114" s="49"/>
      <c r="C114" s="50"/>
      <c r="D114" s="50"/>
      <c r="E114" s="50"/>
      <c r="F114" s="51"/>
      <c r="G114" s="151"/>
      <c r="H114" s="51"/>
      <c r="I114" s="51"/>
      <c r="J114" s="51"/>
      <c r="K114" s="51"/>
      <c r="L114" s="52"/>
      <c r="M114" s="51"/>
      <c r="N114" s="51" t="str">
        <f t="shared" si="0"/>
        <v/>
      </c>
      <c r="O114" s="51"/>
      <c r="P114" s="51" t="str">
        <f t="shared" si="1"/>
        <v/>
      </c>
      <c r="Q114" s="51"/>
      <c r="R114" s="51" t="str">
        <f t="shared" si="2"/>
        <v/>
      </c>
      <c r="S114" s="51" t="str">
        <f t="shared" si="3"/>
        <v/>
      </c>
      <c r="T114" s="53" t="str">
        <f t="shared" si="4"/>
        <v/>
      </c>
      <c r="U114" s="53" t="str">
        <f t="shared" si="5"/>
        <v/>
      </c>
      <c r="V114" s="48" t="str">
        <f t="shared" si="6"/>
        <v/>
      </c>
      <c r="W114" s="114"/>
      <c r="X114" s="115"/>
      <c r="Y114" s="116"/>
      <c r="Z114" s="34"/>
      <c r="AA114" s="34"/>
    </row>
    <row r="115" spans="1:27" ht="18" customHeight="1" x14ac:dyDescent="0.25">
      <c r="A115" s="43"/>
      <c r="B115" s="43"/>
      <c r="C115" s="44"/>
      <c r="D115" s="44"/>
      <c r="E115" s="44"/>
      <c r="F115" s="45"/>
      <c r="G115" s="150"/>
      <c r="H115" s="45"/>
      <c r="I115" s="45"/>
      <c r="J115" s="45"/>
      <c r="K115" s="45"/>
      <c r="L115" s="46"/>
      <c r="M115" s="45"/>
      <c r="N115" s="45" t="str">
        <f t="shared" si="0"/>
        <v/>
      </c>
      <c r="O115" s="45"/>
      <c r="P115" s="45" t="str">
        <f t="shared" si="1"/>
        <v/>
      </c>
      <c r="Q115" s="45"/>
      <c r="R115" s="45" t="str">
        <f t="shared" si="2"/>
        <v/>
      </c>
      <c r="S115" s="45" t="str">
        <f t="shared" si="3"/>
        <v/>
      </c>
      <c r="T115" s="47" t="str">
        <f t="shared" si="4"/>
        <v/>
      </c>
      <c r="U115" s="47" t="str">
        <f t="shared" si="5"/>
        <v/>
      </c>
      <c r="V115" s="48" t="str">
        <f t="shared" si="6"/>
        <v/>
      </c>
      <c r="W115" s="114"/>
      <c r="X115" s="115"/>
      <c r="Y115" s="116"/>
      <c r="Z115" s="26"/>
      <c r="AA115" s="26"/>
    </row>
    <row r="116" spans="1:27" ht="18" customHeight="1" x14ac:dyDescent="0.25">
      <c r="A116" s="49"/>
      <c r="B116" s="49"/>
      <c r="C116" s="50"/>
      <c r="D116" s="50"/>
      <c r="E116" s="50"/>
      <c r="F116" s="51"/>
      <c r="G116" s="151"/>
      <c r="H116" s="51"/>
      <c r="I116" s="51"/>
      <c r="J116" s="51"/>
      <c r="K116" s="51"/>
      <c r="L116" s="52"/>
      <c r="M116" s="51"/>
      <c r="N116" s="51" t="str">
        <f t="shared" si="0"/>
        <v/>
      </c>
      <c r="O116" s="51"/>
      <c r="P116" s="51" t="str">
        <f t="shared" si="1"/>
        <v/>
      </c>
      <c r="Q116" s="51"/>
      <c r="R116" s="51" t="str">
        <f t="shared" si="2"/>
        <v/>
      </c>
      <c r="S116" s="51" t="str">
        <f t="shared" si="3"/>
        <v/>
      </c>
      <c r="T116" s="53" t="str">
        <f t="shared" si="4"/>
        <v/>
      </c>
      <c r="U116" s="53" t="str">
        <f t="shared" si="5"/>
        <v/>
      </c>
      <c r="V116" s="48" t="str">
        <f t="shared" si="6"/>
        <v/>
      </c>
      <c r="W116" s="114"/>
      <c r="X116" s="115"/>
      <c r="Y116" s="116"/>
      <c r="Z116" s="34"/>
      <c r="AA116" s="34"/>
    </row>
    <row r="117" spans="1:27" ht="18" customHeight="1" x14ac:dyDescent="0.25">
      <c r="A117" s="43"/>
      <c r="B117" s="43"/>
      <c r="C117" s="44"/>
      <c r="D117" s="44"/>
      <c r="E117" s="44"/>
      <c r="F117" s="45"/>
      <c r="G117" s="150"/>
      <c r="H117" s="45"/>
      <c r="I117" s="45"/>
      <c r="J117" s="45"/>
      <c r="K117" s="45"/>
      <c r="L117" s="46"/>
      <c r="M117" s="45"/>
      <c r="N117" s="45" t="str">
        <f t="shared" si="0"/>
        <v/>
      </c>
      <c r="O117" s="45"/>
      <c r="P117" s="45" t="str">
        <f t="shared" si="1"/>
        <v/>
      </c>
      <c r="Q117" s="45"/>
      <c r="R117" s="45" t="str">
        <f t="shared" si="2"/>
        <v/>
      </c>
      <c r="S117" s="45" t="str">
        <f t="shared" si="3"/>
        <v/>
      </c>
      <c r="T117" s="47" t="str">
        <f t="shared" si="4"/>
        <v/>
      </c>
      <c r="U117" s="47" t="str">
        <f t="shared" si="5"/>
        <v/>
      </c>
      <c r="V117" s="48" t="str">
        <f t="shared" si="6"/>
        <v/>
      </c>
      <c r="W117" s="114"/>
      <c r="X117" s="115"/>
      <c r="Y117" s="116"/>
      <c r="Z117" s="26"/>
      <c r="AA117" s="26"/>
    </row>
    <row r="118" spans="1:27" ht="18" customHeight="1" x14ac:dyDescent="0.25">
      <c r="A118" s="49"/>
      <c r="B118" s="49"/>
      <c r="C118" s="50"/>
      <c r="D118" s="50"/>
      <c r="E118" s="50"/>
      <c r="F118" s="51"/>
      <c r="G118" s="151"/>
      <c r="H118" s="51"/>
      <c r="I118" s="51"/>
      <c r="J118" s="51"/>
      <c r="K118" s="51"/>
      <c r="L118" s="52"/>
      <c r="M118" s="51"/>
      <c r="N118" s="51" t="str">
        <f t="shared" si="0"/>
        <v/>
      </c>
      <c r="O118" s="51"/>
      <c r="P118" s="51" t="str">
        <f t="shared" si="1"/>
        <v/>
      </c>
      <c r="Q118" s="51"/>
      <c r="R118" s="51" t="str">
        <f t="shared" si="2"/>
        <v/>
      </c>
      <c r="S118" s="51" t="str">
        <f t="shared" si="3"/>
        <v/>
      </c>
      <c r="T118" s="53" t="str">
        <f t="shared" si="4"/>
        <v/>
      </c>
      <c r="U118" s="53" t="str">
        <f t="shared" si="5"/>
        <v/>
      </c>
      <c r="V118" s="48" t="str">
        <f t="shared" si="6"/>
        <v/>
      </c>
      <c r="W118" s="114"/>
      <c r="X118" s="115"/>
      <c r="Y118" s="116"/>
      <c r="Z118" s="34"/>
      <c r="AA118" s="34"/>
    </row>
    <row r="119" spans="1:27" ht="18" customHeight="1" x14ac:dyDescent="0.25">
      <c r="A119" s="43"/>
      <c r="B119" s="43"/>
      <c r="C119" s="44"/>
      <c r="D119" s="44"/>
      <c r="E119" s="44"/>
      <c r="F119" s="45"/>
      <c r="G119" s="150"/>
      <c r="H119" s="45"/>
      <c r="I119" s="45"/>
      <c r="J119" s="45"/>
      <c r="K119" s="45"/>
      <c r="L119" s="46"/>
      <c r="M119" s="45"/>
      <c r="N119" s="45" t="str">
        <f t="shared" si="0"/>
        <v/>
      </c>
      <c r="O119" s="45"/>
      <c r="P119" s="45" t="str">
        <f t="shared" si="1"/>
        <v/>
      </c>
      <c r="Q119" s="45"/>
      <c r="R119" s="45" t="str">
        <f t="shared" si="2"/>
        <v/>
      </c>
      <c r="S119" s="45" t="str">
        <f t="shared" si="3"/>
        <v/>
      </c>
      <c r="T119" s="47" t="str">
        <f t="shared" si="4"/>
        <v/>
      </c>
      <c r="U119" s="47" t="str">
        <f t="shared" si="5"/>
        <v/>
      </c>
      <c r="V119" s="48" t="str">
        <f t="shared" si="6"/>
        <v/>
      </c>
      <c r="W119" s="114"/>
      <c r="X119" s="115"/>
      <c r="Y119" s="116"/>
      <c r="Z119" s="26"/>
      <c r="AA119" s="26"/>
    </row>
    <row r="120" spans="1:27" ht="18" customHeight="1" x14ac:dyDescent="0.25">
      <c r="A120" s="49"/>
      <c r="B120" s="49"/>
      <c r="C120" s="50"/>
      <c r="D120" s="50"/>
      <c r="E120" s="50"/>
      <c r="F120" s="51"/>
      <c r="G120" s="151"/>
      <c r="H120" s="51"/>
      <c r="I120" s="51"/>
      <c r="J120" s="51"/>
      <c r="K120" s="51"/>
      <c r="L120" s="52"/>
      <c r="M120" s="51"/>
      <c r="N120" s="51" t="str">
        <f t="shared" si="0"/>
        <v/>
      </c>
      <c r="O120" s="51"/>
      <c r="P120" s="51" t="str">
        <f t="shared" si="1"/>
        <v/>
      </c>
      <c r="Q120" s="51"/>
      <c r="R120" s="51" t="str">
        <f t="shared" si="2"/>
        <v/>
      </c>
      <c r="S120" s="51" t="str">
        <f t="shared" si="3"/>
        <v/>
      </c>
      <c r="T120" s="53" t="str">
        <f t="shared" si="4"/>
        <v/>
      </c>
      <c r="U120" s="53" t="str">
        <f t="shared" si="5"/>
        <v/>
      </c>
      <c r="V120" s="48" t="str">
        <f t="shared" si="6"/>
        <v/>
      </c>
      <c r="W120" s="114"/>
      <c r="X120" s="115"/>
      <c r="Y120" s="116"/>
      <c r="Z120" s="34"/>
      <c r="AA120" s="34"/>
    </row>
    <row r="121" spans="1:27" ht="18" customHeight="1" x14ac:dyDescent="0.25">
      <c r="A121" s="43"/>
      <c r="B121" s="43"/>
      <c r="C121" s="44"/>
      <c r="D121" s="44"/>
      <c r="E121" s="44"/>
      <c r="F121" s="45"/>
      <c r="G121" s="150"/>
      <c r="H121" s="45"/>
      <c r="I121" s="45"/>
      <c r="J121" s="45"/>
      <c r="K121" s="45"/>
      <c r="L121" s="46"/>
      <c r="M121" s="45"/>
      <c r="N121" s="45" t="str">
        <f t="shared" si="0"/>
        <v/>
      </c>
      <c r="O121" s="45"/>
      <c r="P121" s="45" t="str">
        <f t="shared" si="1"/>
        <v/>
      </c>
      <c r="Q121" s="45"/>
      <c r="R121" s="45" t="str">
        <f t="shared" si="2"/>
        <v/>
      </c>
      <c r="S121" s="45" t="str">
        <f t="shared" si="3"/>
        <v/>
      </c>
      <c r="T121" s="47" t="str">
        <f t="shared" si="4"/>
        <v/>
      </c>
      <c r="U121" s="47" t="str">
        <f t="shared" si="5"/>
        <v/>
      </c>
      <c r="V121" s="48" t="str">
        <f t="shared" si="6"/>
        <v/>
      </c>
      <c r="W121" s="114"/>
      <c r="X121" s="115"/>
      <c r="Y121" s="116"/>
      <c r="Z121" s="26"/>
      <c r="AA121" s="26"/>
    </row>
    <row r="122" spans="1:27" ht="18" customHeight="1" x14ac:dyDescent="0.25">
      <c r="A122" s="49"/>
      <c r="B122" s="49"/>
      <c r="C122" s="50"/>
      <c r="D122" s="50"/>
      <c r="E122" s="50"/>
      <c r="F122" s="51"/>
      <c r="G122" s="151"/>
      <c r="H122" s="51"/>
      <c r="I122" s="51"/>
      <c r="J122" s="51"/>
      <c r="K122" s="51"/>
      <c r="L122" s="52"/>
      <c r="M122" s="51"/>
      <c r="N122" s="51" t="str">
        <f t="shared" si="0"/>
        <v/>
      </c>
      <c r="O122" s="51"/>
      <c r="P122" s="51" t="str">
        <f t="shared" si="1"/>
        <v/>
      </c>
      <c r="Q122" s="51"/>
      <c r="R122" s="51" t="str">
        <f t="shared" si="2"/>
        <v/>
      </c>
      <c r="S122" s="51" t="str">
        <f t="shared" si="3"/>
        <v/>
      </c>
      <c r="T122" s="53" t="str">
        <f t="shared" si="4"/>
        <v/>
      </c>
      <c r="U122" s="53" t="str">
        <f t="shared" si="5"/>
        <v/>
      </c>
      <c r="V122" s="48" t="str">
        <f t="shared" si="6"/>
        <v/>
      </c>
      <c r="W122" s="114"/>
      <c r="X122" s="115"/>
      <c r="Y122" s="116"/>
      <c r="Z122" s="34"/>
      <c r="AA122" s="34"/>
    </row>
    <row r="123" spans="1:27" ht="18" customHeight="1" x14ac:dyDescent="0.25">
      <c r="A123" s="43"/>
      <c r="B123" s="43"/>
      <c r="C123" s="44"/>
      <c r="D123" s="44"/>
      <c r="E123" s="44"/>
      <c r="F123" s="45"/>
      <c r="G123" s="150"/>
      <c r="H123" s="45"/>
      <c r="I123" s="45"/>
      <c r="J123" s="45"/>
      <c r="K123" s="45"/>
      <c r="L123" s="46"/>
      <c r="M123" s="45"/>
      <c r="N123" s="45" t="str">
        <f t="shared" si="0"/>
        <v/>
      </c>
      <c r="O123" s="45"/>
      <c r="P123" s="45" t="str">
        <f t="shared" si="1"/>
        <v/>
      </c>
      <c r="Q123" s="45"/>
      <c r="R123" s="45" t="str">
        <f t="shared" si="2"/>
        <v/>
      </c>
      <c r="S123" s="45" t="str">
        <f t="shared" si="3"/>
        <v/>
      </c>
      <c r="T123" s="47" t="str">
        <f t="shared" si="4"/>
        <v/>
      </c>
      <c r="U123" s="47" t="str">
        <f t="shared" si="5"/>
        <v/>
      </c>
      <c r="V123" s="48" t="str">
        <f t="shared" si="6"/>
        <v/>
      </c>
      <c r="W123" s="114"/>
      <c r="X123" s="115"/>
      <c r="Y123" s="116"/>
      <c r="Z123" s="26"/>
      <c r="AA123" s="26"/>
    </row>
    <row r="124" spans="1:27" ht="18" customHeight="1" x14ac:dyDescent="0.25">
      <c r="A124" s="49"/>
      <c r="B124" s="49"/>
      <c r="C124" s="50"/>
      <c r="D124" s="50"/>
      <c r="E124" s="50"/>
      <c r="F124" s="51"/>
      <c r="G124" s="151"/>
      <c r="H124" s="51"/>
      <c r="I124" s="51"/>
      <c r="J124" s="51"/>
      <c r="K124" s="51"/>
      <c r="L124" s="52"/>
      <c r="M124" s="51"/>
      <c r="N124" s="51" t="str">
        <f t="shared" si="0"/>
        <v/>
      </c>
      <c r="O124" s="51"/>
      <c r="P124" s="51" t="str">
        <f t="shared" si="1"/>
        <v/>
      </c>
      <c r="Q124" s="51"/>
      <c r="R124" s="51" t="str">
        <f t="shared" si="2"/>
        <v/>
      </c>
      <c r="S124" s="51" t="str">
        <f t="shared" si="3"/>
        <v/>
      </c>
      <c r="T124" s="53" t="str">
        <f t="shared" si="4"/>
        <v/>
      </c>
      <c r="U124" s="53" t="str">
        <f t="shared" si="5"/>
        <v/>
      </c>
      <c r="V124" s="48" t="str">
        <f t="shared" si="6"/>
        <v/>
      </c>
      <c r="W124" s="114"/>
      <c r="X124" s="115"/>
      <c r="Y124" s="116"/>
      <c r="Z124" s="34"/>
      <c r="AA124" s="34"/>
    </row>
    <row r="125" spans="1:27" ht="18" customHeight="1" x14ac:dyDescent="0.25">
      <c r="A125" s="43"/>
      <c r="B125" s="43"/>
      <c r="C125" s="44"/>
      <c r="D125" s="44"/>
      <c r="E125" s="44"/>
      <c r="F125" s="45"/>
      <c r="G125" s="150"/>
      <c r="H125" s="45"/>
      <c r="I125" s="45"/>
      <c r="J125" s="45"/>
      <c r="K125" s="45"/>
      <c r="L125" s="46"/>
      <c r="M125" s="45"/>
      <c r="N125" s="45" t="str">
        <f t="shared" si="0"/>
        <v/>
      </c>
      <c r="O125" s="45"/>
      <c r="P125" s="45" t="str">
        <f t="shared" si="1"/>
        <v/>
      </c>
      <c r="Q125" s="45"/>
      <c r="R125" s="45" t="str">
        <f t="shared" si="2"/>
        <v/>
      </c>
      <c r="S125" s="45" t="str">
        <f t="shared" si="3"/>
        <v/>
      </c>
      <c r="T125" s="47" t="str">
        <f t="shared" si="4"/>
        <v/>
      </c>
      <c r="U125" s="47" t="str">
        <f t="shared" si="5"/>
        <v/>
      </c>
      <c r="V125" s="48" t="str">
        <f t="shared" si="6"/>
        <v/>
      </c>
      <c r="W125" s="114"/>
      <c r="X125" s="115"/>
      <c r="Y125" s="116"/>
      <c r="Z125" s="26"/>
      <c r="AA125" s="26"/>
    </row>
    <row r="126" spans="1:27" ht="18" customHeight="1" x14ac:dyDescent="0.25">
      <c r="A126" s="49"/>
      <c r="B126" s="49"/>
      <c r="C126" s="50"/>
      <c r="D126" s="50"/>
      <c r="E126" s="50"/>
      <c r="F126" s="51"/>
      <c r="G126" s="151"/>
      <c r="H126" s="51"/>
      <c r="I126" s="51"/>
      <c r="J126" s="51"/>
      <c r="K126" s="51"/>
      <c r="L126" s="52"/>
      <c r="M126" s="51"/>
      <c r="N126" s="51" t="str">
        <f t="shared" si="0"/>
        <v/>
      </c>
      <c r="O126" s="51"/>
      <c r="P126" s="51" t="str">
        <f t="shared" si="1"/>
        <v/>
      </c>
      <c r="Q126" s="51"/>
      <c r="R126" s="51" t="str">
        <f t="shared" si="2"/>
        <v/>
      </c>
      <c r="S126" s="51" t="str">
        <f t="shared" si="3"/>
        <v/>
      </c>
      <c r="T126" s="53" t="str">
        <f t="shared" si="4"/>
        <v/>
      </c>
      <c r="U126" s="53" t="str">
        <f t="shared" si="5"/>
        <v/>
      </c>
      <c r="V126" s="48" t="str">
        <f t="shared" si="6"/>
        <v/>
      </c>
      <c r="W126" s="114"/>
      <c r="X126" s="115"/>
      <c r="Y126" s="116"/>
      <c r="Z126" s="34"/>
      <c r="AA126" s="34"/>
    </row>
    <row r="127" spans="1:27" ht="18" customHeight="1" x14ac:dyDescent="0.25">
      <c r="A127" s="43"/>
      <c r="B127" s="43"/>
      <c r="C127" s="44"/>
      <c r="D127" s="44"/>
      <c r="E127" s="44"/>
      <c r="F127" s="45"/>
      <c r="G127" s="150"/>
      <c r="H127" s="45"/>
      <c r="I127" s="45"/>
      <c r="J127" s="45"/>
      <c r="K127" s="45"/>
      <c r="L127" s="46"/>
      <c r="M127" s="45"/>
      <c r="N127" s="45" t="str">
        <f t="shared" si="0"/>
        <v/>
      </c>
      <c r="O127" s="45"/>
      <c r="P127" s="45" t="str">
        <f t="shared" si="1"/>
        <v/>
      </c>
      <c r="Q127" s="45"/>
      <c r="R127" s="45" t="str">
        <f t="shared" si="2"/>
        <v/>
      </c>
      <c r="S127" s="45" t="str">
        <f t="shared" si="3"/>
        <v/>
      </c>
      <c r="T127" s="47" t="str">
        <f t="shared" si="4"/>
        <v/>
      </c>
      <c r="U127" s="47" t="str">
        <f t="shared" si="5"/>
        <v/>
      </c>
      <c r="V127" s="48" t="str">
        <f t="shared" si="6"/>
        <v/>
      </c>
      <c r="W127" s="114"/>
      <c r="X127" s="115"/>
      <c r="Y127" s="116"/>
      <c r="Z127" s="26"/>
      <c r="AA127" s="26"/>
    </row>
    <row r="128" spans="1:27" ht="18" customHeight="1" x14ac:dyDescent="0.25">
      <c r="A128" s="49"/>
      <c r="B128" s="49"/>
      <c r="C128" s="50"/>
      <c r="D128" s="50"/>
      <c r="E128" s="50"/>
      <c r="F128" s="51"/>
      <c r="G128" s="151"/>
      <c r="H128" s="51"/>
      <c r="I128" s="51"/>
      <c r="J128" s="51"/>
      <c r="K128" s="51"/>
      <c r="L128" s="52"/>
      <c r="M128" s="51"/>
      <c r="N128" s="51" t="str">
        <f t="shared" si="0"/>
        <v/>
      </c>
      <c r="O128" s="51"/>
      <c r="P128" s="51" t="str">
        <f t="shared" si="1"/>
        <v/>
      </c>
      <c r="Q128" s="51"/>
      <c r="R128" s="51" t="str">
        <f t="shared" si="2"/>
        <v/>
      </c>
      <c r="S128" s="51" t="str">
        <f t="shared" si="3"/>
        <v/>
      </c>
      <c r="T128" s="53" t="str">
        <f t="shared" si="4"/>
        <v/>
      </c>
      <c r="U128" s="53" t="str">
        <f t="shared" si="5"/>
        <v/>
      </c>
      <c r="V128" s="48" t="str">
        <f t="shared" si="6"/>
        <v/>
      </c>
      <c r="W128" s="114"/>
      <c r="X128" s="115"/>
      <c r="Y128" s="116"/>
      <c r="Z128" s="34"/>
      <c r="AA128" s="34"/>
    </row>
    <row r="129" spans="1:27" ht="18" customHeight="1" x14ac:dyDescent="0.25">
      <c r="A129" s="43"/>
      <c r="B129" s="43"/>
      <c r="C129" s="44"/>
      <c r="D129" s="44"/>
      <c r="E129" s="44"/>
      <c r="F129" s="45"/>
      <c r="G129" s="150"/>
      <c r="H129" s="45"/>
      <c r="I129" s="45"/>
      <c r="J129" s="45"/>
      <c r="K129" s="45"/>
      <c r="L129" s="46"/>
      <c r="M129" s="45"/>
      <c r="N129" s="45" t="str">
        <f t="shared" si="0"/>
        <v/>
      </c>
      <c r="O129" s="45"/>
      <c r="P129" s="45" t="str">
        <f t="shared" si="1"/>
        <v/>
      </c>
      <c r="Q129" s="45"/>
      <c r="R129" s="45" t="str">
        <f t="shared" si="2"/>
        <v/>
      </c>
      <c r="S129" s="45" t="str">
        <f t="shared" si="3"/>
        <v/>
      </c>
      <c r="T129" s="47" t="str">
        <f t="shared" si="4"/>
        <v/>
      </c>
      <c r="U129" s="47" t="str">
        <f t="shared" si="5"/>
        <v/>
      </c>
      <c r="V129" s="48" t="str">
        <f t="shared" si="6"/>
        <v/>
      </c>
      <c r="W129" s="114"/>
      <c r="X129" s="115"/>
      <c r="Y129" s="116"/>
      <c r="Z129" s="26"/>
      <c r="AA129" s="26"/>
    </row>
    <row r="130" spans="1:27" ht="18" customHeight="1" x14ac:dyDescent="0.25">
      <c r="A130" s="49"/>
      <c r="B130" s="49"/>
      <c r="C130" s="50"/>
      <c r="D130" s="50"/>
      <c r="E130" s="50"/>
      <c r="F130" s="51"/>
      <c r="G130" s="151"/>
      <c r="H130" s="51"/>
      <c r="I130" s="51"/>
      <c r="J130" s="51"/>
      <c r="K130" s="51"/>
      <c r="L130" s="52"/>
      <c r="M130" s="51"/>
      <c r="N130" s="51" t="str">
        <f t="shared" si="0"/>
        <v/>
      </c>
      <c r="O130" s="51"/>
      <c r="P130" s="51" t="str">
        <f t="shared" si="1"/>
        <v/>
      </c>
      <c r="Q130" s="51"/>
      <c r="R130" s="51" t="str">
        <f t="shared" si="2"/>
        <v/>
      </c>
      <c r="S130" s="51" t="str">
        <f t="shared" si="3"/>
        <v/>
      </c>
      <c r="T130" s="53" t="str">
        <f t="shared" si="4"/>
        <v/>
      </c>
      <c r="U130" s="53" t="str">
        <f t="shared" si="5"/>
        <v/>
      </c>
      <c r="V130" s="48" t="str">
        <f t="shared" si="6"/>
        <v/>
      </c>
      <c r="W130" s="114"/>
      <c r="X130" s="115"/>
      <c r="Y130" s="116"/>
      <c r="Z130" s="34"/>
      <c r="AA130" s="34"/>
    </row>
    <row r="131" spans="1:27" ht="18" customHeight="1" x14ac:dyDescent="0.25">
      <c r="A131" s="43"/>
      <c r="B131" s="43"/>
      <c r="C131" s="44"/>
      <c r="D131" s="44"/>
      <c r="E131" s="44"/>
      <c r="F131" s="45"/>
      <c r="G131" s="150"/>
      <c r="H131" s="45"/>
      <c r="I131" s="45"/>
      <c r="J131" s="45"/>
      <c r="K131" s="45"/>
      <c r="L131" s="46"/>
      <c r="M131" s="45"/>
      <c r="N131" s="45" t="str">
        <f t="shared" si="0"/>
        <v/>
      </c>
      <c r="O131" s="45"/>
      <c r="P131" s="45" t="str">
        <f t="shared" si="1"/>
        <v/>
      </c>
      <c r="Q131" s="45"/>
      <c r="R131" s="45" t="str">
        <f t="shared" si="2"/>
        <v/>
      </c>
      <c r="S131" s="45" t="str">
        <f t="shared" si="3"/>
        <v/>
      </c>
      <c r="T131" s="47" t="str">
        <f t="shared" si="4"/>
        <v/>
      </c>
      <c r="U131" s="47" t="str">
        <f t="shared" si="5"/>
        <v/>
      </c>
      <c r="V131" s="48" t="str">
        <f t="shared" si="6"/>
        <v/>
      </c>
      <c r="W131" s="114"/>
      <c r="X131" s="115"/>
      <c r="Y131" s="116"/>
      <c r="Z131" s="26"/>
      <c r="AA131" s="26"/>
    </row>
    <row r="132" spans="1:27" ht="18" customHeight="1" x14ac:dyDescent="0.25">
      <c r="A132" s="49"/>
      <c r="B132" s="49"/>
      <c r="C132" s="50"/>
      <c r="D132" s="50"/>
      <c r="E132" s="50"/>
      <c r="F132" s="51"/>
      <c r="G132" s="151"/>
      <c r="H132" s="51"/>
      <c r="I132" s="51"/>
      <c r="J132" s="51"/>
      <c r="K132" s="51"/>
      <c r="L132" s="52"/>
      <c r="M132" s="51"/>
      <c r="N132" s="51" t="str">
        <f t="shared" si="0"/>
        <v/>
      </c>
      <c r="O132" s="51"/>
      <c r="P132" s="51" t="str">
        <f t="shared" si="1"/>
        <v/>
      </c>
      <c r="Q132" s="51"/>
      <c r="R132" s="51" t="str">
        <f t="shared" si="2"/>
        <v/>
      </c>
      <c r="S132" s="51" t="str">
        <f t="shared" si="3"/>
        <v/>
      </c>
      <c r="T132" s="53" t="str">
        <f t="shared" si="4"/>
        <v/>
      </c>
      <c r="U132" s="53" t="str">
        <f t="shared" si="5"/>
        <v/>
      </c>
      <c r="V132" s="48" t="str">
        <f t="shared" si="6"/>
        <v/>
      </c>
      <c r="W132" s="114"/>
      <c r="X132" s="115"/>
      <c r="Y132" s="116"/>
      <c r="Z132" s="34"/>
      <c r="AA132" s="34"/>
    </row>
    <row r="133" spans="1:27" ht="18" customHeight="1" x14ac:dyDescent="0.25">
      <c r="A133" s="43"/>
      <c r="B133" s="43"/>
      <c r="C133" s="44"/>
      <c r="D133" s="44"/>
      <c r="E133" s="44"/>
      <c r="F133" s="45"/>
      <c r="G133" s="150"/>
      <c r="H133" s="45"/>
      <c r="I133" s="45"/>
      <c r="J133" s="45"/>
      <c r="K133" s="45"/>
      <c r="L133" s="46"/>
      <c r="M133" s="45"/>
      <c r="N133" s="45" t="str">
        <f t="shared" si="0"/>
        <v/>
      </c>
      <c r="O133" s="45"/>
      <c r="P133" s="45" t="str">
        <f t="shared" si="1"/>
        <v/>
      </c>
      <c r="Q133" s="45"/>
      <c r="R133" s="45" t="str">
        <f t="shared" si="2"/>
        <v/>
      </c>
      <c r="S133" s="45" t="str">
        <f t="shared" si="3"/>
        <v/>
      </c>
      <c r="T133" s="47" t="str">
        <f t="shared" si="4"/>
        <v/>
      </c>
      <c r="U133" s="47" t="str">
        <f t="shared" si="5"/>
        <v/>
      </c>
      <c r="V133" s="48" t="str">
        <f t="shared" si="6"/>
        <v/>
      </c>
      <c r="W133" s="114"/>
      <c r="X133" s="115"/>
      <c r="Y133" s="116"/>
      <c r="Z133" s="26"/>
      <c r="AA133" s="26"/>
    </row>
    <row r="134" spans="1:27" ht="18" customHeight="1" x14ac:dyDescent="0.25">
      <c r="A134" s="49"/>
      <c r="B134" s="49"/>
      <c r="C134" s="50"/>
      <c r="D134" s="50"/>
      <c r="E134" s="50"/>
      <c r="F134" s="51"/>
      <c r="G134" s="151"/>
      <c r="H134" s="51"/>
      <c r="I134" s="51"/>
      <c r="J134" s="51"/>
      <c r="K134" s="51"/>
      <c r="L134" s="52"/>
      <c r="M134" s="51"/>
      <c r="N134" s="51" t="str">
        <f t="shared" si="0"/>
        <v/>
      </c>
      <c r="O134" s="51"/>
      <c r="P134" s="51" t="str">
        <f t="shared" si="1"/>
        <v/>
      </c>
      <c r="Q134" s="51"/>
      <c r="R134" s="51" t="str">
        <f t="shared" si="2"/>
        <v/>
      </c>
      <c r="S134" s="51" t="str">
        <f t="shared" si="3"/>
        <v/>
      </c>
      <c r="T134" s="53" t="str">
        <f t="shared" si="4"/>
        <v/>
      </c>
      <c r="U134" s="53" t="str">
        <f t="shared" si="5"/>
        <v/>
      </c>
      <c r="V134" s="48" t="str">
        <f t="shared" si="6"/>
        <v/>
      </c>
      <c r="W134" s="114"/>
      <c r="X134" s="115"/>
      <c r="Y134" s="116"/>
      <c r="Z134" s="34"/>
      <c r="AA134" s="34"/>
    </row>
    <row r="135" spans="1:27" ht="18" customHeight="1" x14ac:dyDescent="0.25">
      <c r="A135" s="43"/>
      <c r="B135" s="43"/>
      <c r="C135" s="44"/>
      <c r="D135" s="44"/>
      <c r="E135" s="44"/>
      <c r="F135" s="45"/>
      <c r="G135" s="150"/>
      <c r="H135" s="45"/>
      <c r="I135" s="45"/>
      <c r="J135" s="45"/>
      <c r="K135" s="45"/>
      <c r="L135" s="46"/>
      <c r="M135" s="45"/>
      <c r="N135" s="45" t="str">
        <f t="shared" si="0"/>
        <v/>
      </c>
      <c r="O135" s="45"/>
      <c r="P135" s="45" t="str">
        <f t="shared" si="1"/>
        <v/>
      </c>
      <c r="Q135" s="45"/>
      <c r="R135" s="45" t="str">
        <f t="shared" si="2"/>
        <v/>
      </c>
      <c r="S135" s="45" t="str">
        <f t="shared" si="3"/>
        <v/>
      </c>
      <c r="T135" s="47" t="str">
        <f t="shared" si="4"/>
        <v/>
      </c>
      <c r="U135" s="47" t="str">
        <f t="shared" si="5"/>
        <v/>
      </c>
      <c r="V135" s="48" t="str">
        <f t="shared" si="6"/>
        <v/>
      </c>
      <c r="W135" s="114"/>
      <c r="X135" s="115"/>
      <c r="Y135" s="116"/>
      <c r="Z135" s="26"/>
      <c r="AA135" s="26"/>
    </row>
    <row r="136" spans="1:27" ht="18" customHeight="1" x14ac:dyDescent="0.25">
      <c r="A136" s="49"/>
      <c r="B136" s="49"/>
      <c r="C136" s="50"/>
      <c r="D136" s="50"/>
      <c r="E136" s="50"/>
      <c r="F136" s="51"/>
      <c r="G136" s="151"/>
      <c r="H136" s="51"/>
      <c r="I136" s="51"/>
      <c r="J136" s="51"/>
      <c r="K136" s="51"/>
      <c r="L136" s="52"/>
      <c r="M136" s="51"/>
      <c r="N136" s="51" t="str">
        <f t="shared" si="0"/>
        <v/>
      </c>
      <c r="O136" s="51"/>
      <c r="P136" s="51" t="str">
        <f t="shared" si="1"/>
        <v/>
      </c>
      <c r="Q136" s="51"/>
      <c r="R136" s="51" t="str">
        <f t="shared" si="2"/>
        <v/>
      </c>
      <c r="S136" s="51" t="str">
        <f t="shared" si="3"/>
        <v/>
      </c>
      <c r="T136" s="53" t="str">
        <f t="shared" si="4"/>
        <v/>
      </c>
      <c r="U136" s="53" t="str">
        <f t="shared" si="5"/>
        <v/>
      </c>
      <c r="V136" s="48" t="str">
        <f t="shared" si="6"/>
        <v/>
      </c>
      <c r="W136" s="114"/>
      <c r="X136" s="115"/>
      <c r="Y136" s="116"/>
      <c r="Z136" s="34"/>
      <c r="AA136" s="34"/>
    </row>
    <row r="137" spans="1:27" ht="18" customHeight="1" x14ac:dyDescent="0.25">
      <c r="A137" s="43"/>
      <c r="B137" s="43"/>
      <c r="C137" s="44"/>
      <c r="D137" s="44"/>
      <c r="E137" s="44"/>
      <c r="F137" s="45"/>
      <c r="G137" s="150"/>
      <c r="H137" s="45"/>
      <c r="I137" s="45"/>
      <c r="J137" s="45"/>
      <c r="K137" s="45"/>
      <c r="L137" s="46"/>
      <c r="M137" s="45"/>
      <c r="N137" s="45" t="str">
        <f t="shared" si="0"/>
        <v/>
      </c>
      <c r="O137" s="45"/>
      <c r="P137" s="45" t="str">
        <f t="shared" si="1"/>
        <v/>
      </c>
      <c r="Q137" s="45"/>
      <c r="R137" s="45" t="str">
        <f t="shared" si="2"/>
        <v/>
      </c>
      <c r="S137" s="45" t="str">
        <f t="shared" si="3"/>
        <v/>
      </c>
      <c r="T137" s="47" t="str">
        <f t="shared" si="4"/>
        <v/>
      </c>
      <c r="U137" s="47" t="str">
        <f t="shared" si="5"/>
        <v/>
      </c>
      <c r="V137" s="48" t="str">
        <f t="shared" si="6"/>
        <v/>
      </c>
      <c r="W137" s="114"/>
      <c r="X137" s="115"/>
      <c r="Y137" s="116"/>
      <c r="Z137" s="26"/>
      <c r="AA137" s="26"/>
    </row>
    <row r="138" spans="1:27" ht="18" customHeight="1" x14ac:dyDescent="0.25">
      <c r="A138" s="49"/>
      <c r="B138" s="49"/>
      <c r="C138" s="50"/>
      <c r="D138" s="50"/>
      <c r="E138" s="50"/>
      <c r="F138" s="51"/>
      <c r="G138" s="151"/>
      <c r="H138" s="51"/>
      <c r="I138" s="51"/>
      <c r="J138" s="51"/>
      <c r="K138" s="51"/>
      <c r="L138" s="52"/>
      <c r="M138" s="51"/>
      <c r="N138" s="51" t="str">
        <f t="shared" si="0"/>
        <v/>
      </c>
      <c r="O138" s="51"/>
      <c r="P138" s="51" t="str">
        <f t="shared" si="1"/>
        <v/>
      </c>
      <c r="Q138" s="51"/>
      <c r="R138" s="51" t="str">
        <f t="shared" si="2"/>
        <v/>
      </c>
      <c r="S138" s="51" t="str">
        <f t="shared" si="3"/>
        <v/>
      </c>
      <c r="T138" s="53" t="str">
        <f t="shared" si="4"/>
        <v/>
      </c>
      <c r="U138" s="53" t="str">
        <f t="shared" si="5"/>
        <v/>
      </c>
      <c r="V138" s="48" t="str">
        <f t="shared" si="6"/>
        <v/>
      </c>
      <c r="W138" s="114"/>
      <c r="X138" s="115"/>
      <c r="Y138" s="116"/>
      <c r="Z138" s="34"/>
      <c r="AA138" s="34"/>
    </row>
    <row r="139" spans="1:27" ht="18" customHeight="1" x14ac:dyDescent="0.25">
      <c r="A139" s="43"/>
      <c r="B139" s="43"/>
      <c r="C139" s="44"/>
      <c r="D139" s="44"/>
      <c r="E139" s="44"/>
      <c r="F139" s="45"/>
      <c r="G139" s="150"/>
      <c r="H139" s="45"/>
      <c r="I139" s="45"/>
      <c r="J139" s="45"/>
      <c r="K139" s="45"/>
      <c r="L139" s="46"/>
      <c r="M139" s="45"/>
      <c r="N139" s="45" t="str">
        <f t="shared" si="0"/>
        <v/>
      </c>
      <c r="O139" s="45"/>
      <c r="P139" s="45" t="str">
        <f t="shared" si="1"/>
        <v/>
      </c>
      <c r="Q139" s="45"/>
      <c r="R139" s="45" t="str">
        <f t="shared" si="2"/>
        <v/>
      </c>
      <c r="S139" s="45" t="str">
        <f t="shared" si="3"/>
        <v/>
      </c>
      <c r="T139" s="47" t="str">
        <f t="shared" si="4"/>
        <v/>
      </c>
      <c r="U139" s="47" t="str">
        <f t="shared" si="5"/>
        <v/>
      </c>
      <c r="V139" s="48" t="str">
        <f t="shared" si="6"/>
        <v/>
      </c>
      <c r="W139" s="114"/>
      <c r="X139" s="115"/>
      <c r="Y139" s="116"/>
      <c r="Z139" s="26"/>
      <c r="AA139" s="26"/>
    </row>
    <row r="140" spans="1:27" ht="18" customHeight="1" x14ac:dyDescent="0.25">
      <c r="A140" s="49"/>
      <c r="B140" s="49"/>
      <c r="C140" s="50"/>
      <c r="D140" s="50"/>
      <c r="E140" s="50"/>
      <c r="F140" s="51"/>
      <c r="G140" s="151"/>
      <c r="H140" s="51"/>
      <c r="I140" s="51"/>
      <c r="J140" s="51"/>
      <c r="K140" s="51"/>
      <c r="L140" s="52"/>
      <c r="M140" s="51"/>
      <c r="N140" s="51" t="str">
        <f t="shared" si="0"/>
        <v/>
      </c>
      <c r="O140" s="51"/>
      <c r="P140" s="51" t="str">
        <f t="shared" si="1"/>
        <v/>
      </c>
      <c r="Q140" s="51"/>
      <c r="R140" s="51" t="str">
        <f t="shared" si="2"/>
        <v/>
      </c>
      <c r="S140" s="51" t="str">
        <f t="shared" si="3"/>
        <v/>
      </c>
      <c r="T140" s="53" t="str">
        <f t="shared" si="4"/>
        <v/>
      </c>
      <c r="U140" s="53" t="str">
        <f t="shared" si="5"/>
        <v/>
      </c>
      <c r="V140" s="48" t="str">
        <f t="shared" si="6"/>
        <v/>
      </c>
      <c r="W140" s="114"/>
      <c r="X140" s="115"/>
      <c r="Y140" s="116"/>
      <c r="Z140" s="34"/>
      <c r="AA140" s="34"/>
    </row>
    <row r="141" spans="1:27" ht="18" customHeight="1" x14ac:dyDescent="0.25">
      <c r="A141" s="43"/>
      <c r="B141" s="43"/>
      <c r="C141" s="44"/>
      <c r="D141" s="44"/>
      <c r="E141" s="44"/>
      <c r="F141" s="45"/>
      <c r="G141" s="150"/>
      <c r="H141" s="45"/>
      <c r="I141" s="45"/>
      <c r="J141" s="45"/>
      <c r="K141" s="45"/>
      <c r="L141" s="46"/>
      <c r="M141" s="45"/>
      <c r="N141" s="45" t="str">
        <f t="shared" si="0"/>
        <v/>
      </c>
      <c r="O141" s="45"/>
      <c r="P141" s="45" t="str">
        <f t="shared" si="1"/>
        <v/>
      </c>
      <c r="Q141" s="45"/>
      <c r="R141" s="45" t="str">
        <f t="shared" si="2"/>
        <v/>
      </c>
      <c r="S141" s="45" t="str">
        <f t="shared" si="3"/>
        <v/>
      </c>
      <c r="T141" s="47" t="str">
        <f t="shared" si="4"/>
        <v/>
      </c>
      <c r="U141" s="47" t="str">
        <f t="shared" si="5"/>
        <v/>
      </c>
      <c r="V141" s="48" t="str">
        <f t="shared" si="6"/>
        <v/>
      </c>
      <c r="W141" s="114"/>
      <c r="X141" s="115"/>
      <c r="Y141" s="116"/>
      <c r="Z141" s="26"/>
      <c r="AA141" s="26"/>
    </row>
    <row r="142" spans="1:27" ht="18" customHeight="1" x14ac:dyDescent="0.25">
      <c r="A142" s="49"/>
      <c r="B142" s="49"/>
      <c r="C142" s="50"/>
      <c r="D142" s="50"/>
      <c r="E142" s="50"/>
      <c r="F142" s="51"/>
      <c r="G142" s="151"/>
      <c r="H142" s="51"/>
      <c r="I142" s="51"/>
      <c r="J142" s="51"/>
      <c r="K142" s="51"/>
      <c r="L142" s="52"/>
      <c r="M142" s="51"/>
      <c r="N142" s="51" t="str">
        <f t="shared" si="0"/>
        <v/>
      </c>
      <c r="O142" s="51"/>
      <c r="P142" s="51" t="str">
        <f t="shared" si="1"/>
        <v/>
      </c>
      <c r="Q142" s="51"/>
      <c r="R142" s="51" t="str">
        <f t="shared" si="2"/>
        <v/>
      </c>
      <c r="S142" s="51" t="str">
        <f t="shared" si="3"/>
        <v/>
      </c>
      <c r="T142" s="53" t="str">
        <f t="shared" si="4"/>
        <v/>
      </c>
      <c r="U142" s="53" t="str">
        <f t="shared" si="5"/>
        <v/>
      </c>
      <c r="V142" s="48" t="str">
        <f t="shared" si="6"/>
        <v/>
      </c>
      <c r="W142" s="114"/>
      <c r="X142" s="115"/>
      <c r="Y142" s="116"/>
      <c r="Z142" s="34"/>
      <c r="AA142" s="34"/>
    </row>
    <row r="143" spans="1:27" ht="18" customHeight="1" x14ac:dyDescent="0.25">
      <c r="A143" s="43"/>
      <c r="B143" s="43"/>
      <c r="C143" s="44"/>
      <c r="D143" s="44"/>
      <c r="E143" s="44"/>
      <c r="F143" s="45"/>
      <c r="G143" s="150"/>
      <c r="H143" s="45"/>
      <c r="I143" s="45"/>
      <c r="J143" s="45"/>
      <c r="K143" s="45"/>
      <c r="L143" s="46"/>
      <c r="M143" s="45"/>
      <c r="N143" s="45" t="str">
        <f t="shared" si="0"/>
        <v/>
      </c>
      <c r="O143" s="45"/>
      <c r="P143" s="45" t="str">
        <f t="shared" si="1"/>
        <v/>
      </c>
      <c r="Q143" s="45"/>
      <c r="R143" s="45" t="str">
        <f t="shared" si="2"/>
        <v/>
      </c>
      <c r="S143" s="45" t="str">
        <f t="shared" si="3"/>
        <v/>
      </c>
      <c r="T143" s="47" t="str">
        <f t="shared" si="4"/>
        <v/>
      </c>
      <c r="U143" s="47" t="str">
        <f t="shared" si="5"/>
        <v/>
      </c>
      <c r="V143" s="48" t="str">
        <f t="shared" si="6"/>
        <v/>
      </c>
      <c r="W143" s="114"/>
      <c r="X143" s="115"/>
      <c r="Y143" s="116"/>
      <c r="Z143" s="26"/>
      <c r="AA143" s="26"/>
    </row>
    <row r="144" spans="1:27" ht="18" customHeight="1" x14ac:dyDescent="0.25">
      <c r="A144" s="49"/>
      <c r="B144" s="49"/>
      <c r="C144" s="50"/>
      <c r="D144" s="50"/>
      <c r="E144" s="50"/>
      <c r="F144" s="51"/>
      <c r="G144" s="151"/>
      <c r="H144" s="51"/>
      <c r="I144" s="51"/>
      <c r="J144" s="51"/>
      <c r="K144" s="51"/>
      <c r="L144" s="52"/>
      <c r="M144" s="51"/>
      <c r="N144" s="51" t="str">
        <f t="shared" si="0"/>
        <v/>
      </c>
      <c r="O144" s="51"/>
      <c r="P144" s="51" t="str">
        <f t="shared" si="1"/>
        <v/>
      </c>
      <c r="Q144" s="51"/>
      <c r="R144" s="51" t="str">
        <f t="shared" si="2"/>
        <v/>
      </c>
      <c r="S144" s="51" t="str">
        <f t="shared" si="3"/>
        <v/>
      </c>
      <c r="T144" s="53" t="str">
        <f t="shared" si="4"/>
        <v/>
      </c>
      <c r="U144" s="53" t="str">
        <f t="shared" si="5"/>
        <v/>
      </c>
      <c r="V144" s="48" t="str">
        <f t="shared" si="6"/>
        <v/>
      </c>
      <c r="W144" s="114"/>
      <c r="X144" s="115"/>
      <c r="Y144" s="116"/>
      <c r="Z144" s="34"/>
      <c r="AA144" s="34"/>
    </row>
    <row r="145" spans="1:27" ht="18" customHeight="1" x14ac:dyDescent="0.25">
      <c r="A145" s="43"/>
      <c r="B145" s="43"/>
      <c r="C145" s="44"/>
      <c r="D145" s="44"/>
      <c r="E145" s="44"/>
      <c r="F145" s="45"/>
      <c r="G145" s="150"/>
      <c r="H145" s="45"/>
      <c r="I145" s="45"/>
      <c r="J145" s="45"/>
      <c r="K145" s="45"/>
      <c r="L145" s="46"/>
      <c r="M145" s="45"/>
      <c r="N145" s="45" t="str">
        <f t="shared" si="0"/>
        <v/>
      </c>
      <c r="O145" s="45"/>
      <c r="P145" s="45" t="str">
        <f t="shared" si="1"/>
        <v/>
      </c>
      <c r="Q145" s="45"/>
      <c r="R145" s="45" t="str">
        <f t="shared" si="2"/>
        <v/>
      </c>
      <c r="S145" s="45" t="str">
        <f t="shared" si="3"/>
        <v/>
      </c>
      <c r="T145" s="47" t="str">
        <f t="shared" si="4"/>
        <v/>
      </c>
      <c r="U145" s="47" t="str">
        <f t="shared" si="5"/>
        <v/>
      </c>
      <c r="V145" s="48" t="str">
        <f t="shared" si="6"/>
        <v/>
      </c>
      <c r="W145" s="114"/>
      <c r="X145" s="115"/>
      <c r="Y145" s="116"/>
      <c r="Z145" s="26"/>
      <c r="AA145" s="26"/>
    </row>
    <row r="146" spans="1:27" ht="18" customHeight="1" x14ac:dyDescent="0.25">
      <c r="A146" s="49"/>
      <c r="B146" s="49"/>
      <c r="C146" s="50"/>
      <c r="D146" s="50"/>
      <c r="E146" s="50"/>
      <c r="F146" s="51"/>
      <c r="G146" s="151"/>
      <c r="H146" s="51"/>
      <c r="I146" s="51"/>
      <c r="J146" s="51"/>
      <c r="K146" s="51"/>
      <c r="L146" s="52"/>
      <c r="M146" s="51"/>
      <c r="N146" s="51" t="str">
        <f t="shared" si="0"/>
        <v/>
      </c>
      <c r="O146" s="51"/>
      <c r="P146" s="51" t="str">
        <f t="shared" si="1"/>
        <v/>
      </c>
      <c r="Q146" s="51"/>
      <c r="R146" s="51" t="str">
        <f t="shared" si="2"/>
        <v/>
      </c>
      <c r="S146" s="51" t="str">
        <f t="shared" si="3"/>
        <v/>
      </c>
      <c r="T146" s="53" t="str">
        <f t="shared" si="4"/>
        <v/>
      </c>
      <c r="U146" s="53" t="str">
        <f t="shared" si="5"/>
        <v/>
      </c>
      <c r="V146" s="48" t="str">
        <f t="shared" si="6"/>
        <v/>
      </c>
      <c r="W146" s="114"/>
      <c r="X146" s="115"/>
      <c r="Y146" s="116"/>
      <c r="Z146" s="34"/>
      <c r="AA146" s="34"/>
    </row>
    <row r="147" spans="1:27" ht="18" customHeight="1" x14ac:dyDescent="0.25">
      <c r="A147" s="43"/>
      <c r="B147" s="43"/>
      <c r="C147" s="44"/>
      <c r="D147" s="44"/>
      <c r="E147" s="44"/>
      <c r="F147" s="45"/>
      <c r="G147" s="150"/>
      <c r="H147" s="45"/>
      <c r="I147" s="45"/>
      <c r="J147" s="45"/>
      <c r="K147" s="45"/>
      <c r="L147" s="46"/>
      <c r="M147" s="45"/>
      <c r="N147" s="45" t="str">
        <f t="shared" si="0"/>
        <v/>
      </c>
      <c r="O147" s="45"/>
      <c r="P147" s="45" t="str">
        <f t="shared" si="1"/>
        <v/>
      </c>
      <c r="Q147" s="45"/>
      <c r="R147" s="45" t="str">
        <f t="shared" si="2"/>
        <v/>
      </c>
      <c r="S147" s="45" t="str">
        <f t="shared" si="3"/>
        <v/>
      </c>
      <c r="T147" s="47" t="str">
        <f t="shared" si="4"/>
        <v/>
      </c>
      <c r="U147" s="47" t="str">
        <f t="shared" si="5"/>
        <v/>
      </c>
      <c r="V147" s="48" t="str">
        <f t="shared" si="6"/>
        <v/>
      </c>
      <c r="W147" s="114"/>
      <c r="X147" s="115"/>
      <c r="Y147" s="116"/>
      <c r="Z147" s="26"/>
      <c r="AA147" s="26"/>
    </row>
    <row r="148" spans="1:27" ht="18" customHeight="1" x14ac:dyDescent="0.25">
      <c r="A148" s="49"/>
      <c r="B148" s="49"/>
      <c r="C148" s="50"/>
      <c r="D148" s="50"/>
      <c r="E148" s="50"/>
      <c r="F148" s="51"/>
      <c r="G148" s="151"/>
      <c r="H148" s="51"/>
      <c r="I148" s="51"/>
      <c r="J148" s="51"/>
      <c r="K148" s="51"/>
      <c r="L148" s="52"/>
      <c r="M148" s="51"/>
      <c r="N148" s="51" t="str">
        <f t="shared" si="0"/>
        <v/>
      </c>
      <c r="O148" s="51"/>
      <c r="P148" s="51" t="str">
        <f t="shared" si="1"/>
        <v/>
      </c>
      <c r="Q148" s="51"/>
      <c r="R148" s="51" t="str">
        <f t="shared" si="2"/>
        <v/>
      </c>
      <c r="S148" s="51" t="str">
        <f t="shared" si="3"/>
        <v/>
      </c>
      <c r="T148" s="53" t="str">
        <f t="shared" si="4"/>
        <v/>
      </c>
      <c r="U148" s="53" t="str">
        <f t="shared" si="5"/>
        <v/>
      </c>
      <c r="V148" s="48" t="str">
        <f t="shared" si="6"/>
        <v/>
      </c>
      <c r="W148" s="114"/>
      <c r="X148" s="115"/>
      <c r="Y148" s="116"/>
      <c r="Z148" s="34"/>
      <c r="AA148" s="34"/>
    </row>
    <row r="149" spans="1:27" ht="18" customHeight="1" x14ac:dyDescent="0.25">
      <c r="A149" s="43"/>
      <c r="B149" s="43"/>
      <c r="C149" s="44"/>
      <c r="D149" s="44"/>
      <c r="E149" s="44"/>
      <c r="F149" s="45"/>
      <c r="G149" s="150"/>
      <c r="H149" s="45"/>
      <c r="I149" s="45"/>
      <c r="J149" s="45"/>
      <c r="K149" s="45"/>
      <c r="L149" s="46"/>
      <c r="M149" s="45"/>
      <c r="N149" s="45" t="str">
        <f t="shared" si="0"/>
        <v/>
      </c>
      <c r="O149" s="45"/>
      <c r="P149" s="45" t="str">
        <f t="shared" si="1"/>
        <v/>
      </c>
      <c r="Q149" s="45"/>
      <c r="R149" s="45" t="str">
        <f t="shared" si="2"/>
        <v/>
      </c>
      <c r="S149" s="45" t="str">
        <f t="shared" si="3"/>
        <v/>
      </c>
      <c r="T149" s="47" t="str">
        <f t="shared" si="4"/>
        <v/>
      </c>
      <c r="U149" s="47" t="str">
        <f t="shared" si="5"/>
        <v/>
      </c>
      <c r="V149" s="48" t="str">
        <f t="shared" si="6"/>
        <v/>
      </c>
      <c r="W149" s="114"/>
      <c r="X149" s="115"/>
      <c r="Y149" s="116"/>
      <c r="Z149" s="26"/>
      <c r="AA149" s="26"/>
    </row>
    <row r="150" spans="1:27" ht="18" customHeight="1" x14ac:dyDescent="0.25">
      <c r="A150" s="49"/>
      <c r="B150" s="49"/>
      <c r="C150" s="50"/>
      <c r="D150" s="50"/>
      <c r="E150" s="50"/>
      <c r="F150" s="51"/>
      <c r="G150" s="151"/>
      <c r="H150" s="51"/>
      <c r="I150" s="51"/>
      <c r="J150" s="51"/>
      <c r="K150" s="51"/>
      <c r="L150" s="52"/>
      <c r="M150" s="51"/>
      <c r="N150" s="51" t="str">
        <f t="shared" si="0"/>
        <v/>
      </c>
      <c r="O150" s="51"/>
      <c r="P150" s="51" t="str">
        <f t="shared" si="1"/>
        <v/>
      </c>
      <c r="Q150" s="51"/>
      <c r="R150" s="51" t="str">
        <f t="shared" si="2"/>
        <v/>
      </c>
      <c r="S150" s="51" t="str">
        <f t="shared" si="3"/>
        <v/>
      </c>
      <c r="T150" s="53" t="str">
        <f t="shared" si="4"/>
        <v/>
      </c>
      <c r="U150" s="53" t="str">
        <f t="shared" si="5"/>
        <v/>
      </c>
      <c r="V150" s="48" t="str">
        <f t="shared" si="6"/>
        <v/>
      </c>
      <c r="W150" s="114"/>
      <c r="X150" s="115"/>
      <c r="Y150" s="116"/>
      <c r="Z150" s="34"/>
      <c r="AA150" s="34"/>
    </row>
    <row r="151" spans="1:27" ht="18" customHeight="1" x14ac:dyDescent="0.25">
      <c r="A151" s="43"/>
      <c r="B151" s="43"/>
      <c r="C151" s="44"/>
      <c r="D151" s="44"/>
      <c r="E151" s="44"/>
      <c r="F151" s="45"/>
      <c r="G151" s="150"/>
      <c r="H151" s="45"/>
      <c r="I151" s="45"/>
      <c r="J151" s="45"/>
      <c r="K151" s="45"/>
      <c r="L151" s="46"/>
      <c r="M151" s="45"/>
      <c r="N151" s="45" t="str">
        <f t="shared" si="0"/>
        <v/>
      </c>
      <c r="O151" s="45"/>
      <c r="P151" s="45" t="str">
        <f t="shared" si="1"/>
        <v/>
      </c>
      <c r="Q151" s="45"/>
      <c r="R151" s="45" t="str">
        <f t="shared" si="2"/>
        <v/>
      </c>
      <c r="S151" s="45" t="str">
        <f t="shared" si="3"/>
        <v/>
      </c>
      <c r="T151" s="47" t="str">
        <f t="shared" si="4"/>
        <v/>
      </c>
      <c r="U151" s="47" t="str">
        <f t="shared" si="5"/>
        <v/>
      </c>
      <c r="V151" s="48" t="str">
        <f t="shared" si="6"/>
        <v/>
      </c>
      <c r="W151" s="114"/>
      <c r="X151" s="115"/>
      <c r="Y151" s="116"/>
      <c r="Z151" s="26"/>
      <c r="AA151" s="26"/>
    </row>
    <row r="152" spans="1:27" ht="18" customHeight="1" x14ac:dyDescent="0.25">
      <c r="A152" s="49"/>
      <c r="B152" s="49"/>
      <c r="C152" s="50"/>
      <c r="D152" s="50"/>
      <c r="E152" s="50"/>
      <c r="F152" s="51"/>
      <c r="G152" s="151"/>
      <c r="H152" s="51"/>
      <c r="I152" s="51"/>
      <c r="J152" s="51"/>
      <c r="K152" s="51"/>
      <c r="L152" s="52"/>
      <c r="M152" s="51"/>
      <c r="N152" s="51" t="str">
        <f t="shared" si="0"/>
        <v/>
      </c>
      <c r="O152" s="51"/>
      <c r="P152" s="51" t="str">
        <f t="shared" si="1"/>
        <v/>
      </c>
      <c r="Q152" s="51"/>
      <c r="R152" s="51" t="str">
        <f t="shared" si="2"/>
        <v/>
      </c>
      <c r="S152" s="51" t="str">
        <f t="shared" si="3"/>
        <v/>
      </c>
      <c r="T152" s="53" t="str">
        <f t="shared" si="4"/>
        <v/>
      </c>
      <c r="U152" s="53" t="str">
        <f t="shared" si="5"/>
        <v/>
      </c>
      <c r="V152" s="48" t="str">
        <f t="shared" si="6"/>
        <v/>
      </c>
      <c r="W152" s="114"/>
      <c r="X152" s="115"/>
      <c r="Y152" s="116"/>
      <c r="Z152" s="34"/>
      <c r="AA152" s="34"/>
    </row>
    <row r="153" spans="1:27" ht="18" customHeight="1" x14ac:dyDescent="0.25">
      <c r="A153" s="43"/>
      <c r="B153" s="43"/>
      <c r="C153" s="44"/>
      <c r="D153" s="44"/>
      <c r="E153" s="44"/>
      <c r="F153" s="45"/>
      <c r="G153" s="150"/>
      <c r="H153" s="45"/>
      <c r="I153" s="45"/>
      <c r="J153" s="45"/>
      <c r="K153" s="45"/>
      <c r="L153" s="46"/>
      <c r="M153" s="45"/>
      <c r="N153" s="45" t="str">
        <f t="shared" si="0"/>
        <v/>
      </c>
      <c r="O153" s="45"/>
      <c r="P153" s="45" t="str">
        <f t="shared" si="1"/>
        <v/>
      </c>
      <c r="Q153" s="45"/>
      <c r="R153" s="45" t="str">
        <f t="shared" si="2"/>
        <v/>
      </c>
      <c r="S153" s="45" t="str">
        <f t="shared" si="3"/>
        <v/>
      </c>
      <c r="T153" s="47" t="str">
        <f t="shared" si="4"/>
        <v/>
      </c>
      <c r="U153" s="47" t="str">
        <f t="shared" si="5"/>
        <v/>
      </c>
      <c r="V153" s="48" t="str">
        <f t="shared" si="6"/>
        <v/>
      </c>
      <c r="W153" s="114"/>
      <c r="X153" s="115"/>
      <c r="Y153" s="116"/>
      <c r="Z153" s="26"/>
      <c r="AA153" s="26"/>
    </row>
    <row r="154" spans="1:27" ht="18" customHeight="1" x14ac:dyDescent="0.25">
      <c r="A154" s="49"/>
      <c r="B154" s="49"/>
      <c r="C154" s="50"/>
      <c r="D154" s="50"/>
      <c r="E154" s="50"/>
      <c r="F154" s="51"/>
      <c r="G154" s="151"/>
      <c r="H154" s="51"/>
      <c r="I154" s="51"/>
      <c r="J154" s="51"/>
      <c r="K154" s="51"/>
      <c r="L154" s="52"/>
      <c r="M154" s="51"/>
      <c r="N154" s="51" t="str">
        <f t="shared" si="0"/>
        <v/>
      </c>
      <c r="O154" s="51"/>
      <c r="P154" s="51" t="str">
        <f t="shared" si="1"/>
        <v/>
      </c>
      <c r="Q154" s="51"/>
      <c r="R154" s="51" t="str">
        <f t="shared" si="2"/>
        <v/>
      </c>
      <c r="S154" s="51" t="str">
        <f t="shared" si="3"/>
        <v/>
      </c>
      <c r="T154" s="53" t="str">
        <f t="shared" si="4"/>
        <v/>
      </c>
      <c r="U154" s="53" t="str">
        <f t="shared" si="5"/>
        <v/>
      </c>
      <c r="V154" s="48" t="str">
        <f t="shared" si="6"/>
        <v/>
      </c>
      <c r="W154" s="114"/>
      <c r="X154" s="115"/>
      <c r="Y154" s="116"/>
      <c r="Z154" s="34"/>
      <c r="AA154" s="34"/>
    </row>
    <row r="155" spans="1:27" ht="18" customHeight="1" x14ac:dyDescent="0.25">
      <c r="A155" s="43"/>
      <c r="B155" s="43"/>
      <c r="C155" s="44"/>
      <c r="D155" s="44"/>
      <c r="E155" s="44"/>
      <c r="F155" s="45"/>
      <c r="G155" s="150"/>
      <c r="H155" s="45"/>
      <c r="I155" s="45"/>
      <c r="J155" s="45"/>
      <c r="K155" s="45"/>
      <c r="L155" s="46"/>
      <c r="M155" s="45"/>
      <c r="N155" s="45" t="str">
        <f t="shared" si="0"/>
        <v/>
      </c>
      <c r="O155" s="45"/>
      <c r="P155" s="45" t="str">
        <f t="shared" si="1"/>
        <v/>
      </c>
      <c r="Q155" s="45"/>
      <c r="R155" s="45" t="str">
        <f t="shared" si="2"/>
        <v/>
      </c>
      <c r="S155" s="45" t="str">
        <f t="shared" si="3"/>
        <v/>
      </c>
      <c r="T155" s="47" t="str">
        <f t="shared" si="4"/>
        <v/>
      </c>
      <c r="U155" s="47" t="str">
        <f t="shared" si="5"/>
        <v/>
      </c>
      <c r="V155" s="48" t="str">
        <f t="shared" si="6"/>
        <v/>
      </c>
      <c r="W155" s="114"/>
      <c r="X155" s="115"/>
      <c r="Y155" s="116"/>
      <c r="Z155" s="26"/>
      <c r="AA155" s="26"/>
    </row>
    <row r="156" spans="1:27" ht="18" customHeight="1" x14ac:dyDescent="0.25">
      <c r="A156" s="49"/>
      <c r="B156" s="49"/>
      <c r="C156" s="50"/>
      <c r="D156" s="50"/>
      <c r="E156" s="50"/>
      <c r="F156" s="51"/>
      <c r="G156" s="151"/>
      <c r="H156" s="51"/>
      <c r="I156" s="51"/>
      <c r="J156" s="51"/>
      <c r="K156" s="51"/>
      <c r="L156" s="52"/>
      <c r="M156" s="51"/>
      <c r="N156" s="51" t="str">
        <f t="shared" si="0"/>
        <v/>
      </c>
      <c r="O156" s="51"/>
      <c r="P156" s="51" t="str">
        <f t="shared" si="1"/>
        <v/>
      </c>
      <c r="Q156" s="51"/>
      <c r="R156" s="51" t="str">
        <f t="shared" si="2"/>
        <v/>
      </c>
      <c r="S156" s="51" t="str">
        <f t="shared" si="3"/>
        <v/>
      </c>
      <c r="T156" s="53" t="str">
        <f t="shared" si="4"/>
        <v/>
      </c>
      <c r="U156" s="53" t="str">
        <f t="shared" si="5"/>
        <v/>
      </c>
      <c r="V156" s="48" t="str">
        <f t="shared" si="6"/>
        <v/>
      </c>
      <c r="W156" s="114"/>
      <c r="X156" s="115"/>
      <c r="Y156" s="116"/>
      <c r="Z156" s="34"/>
      <c r="AA156" s="34"/>
    </row>
    <row r="157" spans="1:27" ht="18" customHeight="1" x14ac:dyDescent="0.25">
      <c r="A157" s="43"/>
      <c r="B157" s="43"/>
      <c r="C157" s="44"/>
      <c r="D157" s="44"/>
      <c r="E157" s="44"/>
      <c r="F157" s="45"/>
      <c r="G157" s="150"/>
      <c r="H157" s="45"/>
      <c r="I157" s="45"/>
      <c r="J157" s="45"/>
      <c r="K157" s="45"/>
      <c r="L157" s="46"/>
      <c r="M157" s="45"/>
      <c r="N157" s="45" t="str">
        <f t="shared" si="0"/>
        <v/>
      </c>
      <c r="O157" s="45"/>
      <c r="P157" s="45" t="str">
        <f t="shared" si="1"/>
        <v/>
      </c>
      <c r="Q157" s="45"/>
      <c r="R157" s="45" t="str">
        <f t="shared" si="2"/>
        <v/>
      </c>
      <c r="S157" s="45" t="str">
        <f t="shared" si="3"/>
        <v/>
      </c>
      <c r="T157" s="47" t="str">
        <f t="shared" si="4"/>
        <v/>
      </c>
      <c r="U157" s="47" t="str">
        <f t="shared" si="5"/>
        <v/>
      </c>
      <c r="V157" s="48" t="str">
        <f t="shared" si="6"/>
        <v/>
      </c>
      <c r="W157" s="114"/>
      <c r="X157" s="115"/>
      <c r="Y157" s="116"/>
      <c r="Z157" s="26"/>
      <c r="AA157" s="26"/>
    </row>
    <row r="158" spans="1:27" ht="18" customHeight="1" x14ac:dyDescent="0.25">
      <c r="A158" s="49"/>
      <c r="B158" s="49"/>
      <c r="C158" s="50"/>
      <c r="D158" s="50"/>
      <c r="E158" s="50"/>
      <c r="F158" s="51"/>
      <c r="G158" s="151"/>
      <c r="H158" s="51"/>
      <c r="I158" s="51"/>
      <c r="J158" s="51"/>
      <c r="K158" s="51"/>
      <c r="L158" s="52"/>
      <c r="M158" s="51"/>
      <c r="N158" s="51" t="str">
        <f t="shared" si="0"/>
        <v/>
      </c>
      <c r="O158" s="51"/>
      <c r="P158" s="51" t="str">
        <f t="shared" si="1"/>
        <v/>
      </c>
      <c r="Q158" s="51"/>
      <c r="R158" s="51" t="str">
        <f t="shared" si="2"/>
        <v/>
      </c>
      <c r="S158" s="51" t="str">
        <f t="shared" si="3"/>
        <v/>
      </c>
      <c r="T158" s="53" t="str">
        <f t="shared" si="4"/>
        <v/>
      </c>
      <c r="U158" s="53" t="str">
        <f t="shared" si="5"/>
        <v/>
      </c>
      <c r="V158" s="48" t="str">
        <f t="shared" si="6"/>
        <v/>
      </c>
      <c r="W158" s="114"/>
      <c r="X158" s="115"/>
      <c r="Y158" s="116"/>
      <c r="Z158" s="34"/>
      <c r="AA158" s="34"/>
    </row>
    <row r="159" spans="1:27" ht="18" customHeight="1" x14ac:dyDescent="0.25">
      <c r="A159" s="43"/>
      <c r="B159" s="43"/>
      <c r="C159" s="44"/>
      <c r="D159" s="44"/>
      <c r="E159" s="44"/>
      <c r="F159" s="45"/>
      <c r="G159" s="150"/>
      <c r="H159" s="45"/>
      <c r="I159" s="45"/>
      <c r="J159" s="45"/>
      <c r="K159" s="45"/>
      <c r="L159" s="46"/>
      <c r="M159" s="45"/>
      <c r="N159" s="45" t="str">
        <f t="shared" si="0"/>
        <v/>
      </c>
      <c r="O159" s="45"/>
      <c r="P159" s="45" t="str">
        <f t="shared" si="1"/>
        <v/>
      </c>
      <c r="Q159" s="45"/>
      <c r="R159" s="45" t="str">
        <f t="shared" si="2"/>
        <v/>
      </c>
      <c r="S159" s="45" t="str">
        <f t="shared" si="3"/>
        <v/>
      </c>
      <c r="T159" s="47" t="str">
        <f t="shared" si="4"/>
        <v/>
      </c>
      <c r="U159" s="47" t="str">
        <f t="shared" si="5"/>
        <v/>
      </c>
      <c r="V159" s="48" t="str">
        <f t="shared" si="6"/>
        <v/>
      </c>
      <c r="W159" s="114"/>
      <c r="X159" s="115"/>
      <c r="Y159" s="116"/>
      <c r="Z159" s="26"/>
      <c r="AA159" s="26"/>
    </row>
    <row r="160" spans="1:27" ht="18" customHeight="1" x14ac:dyDescent="0.25">
      <c r="A160" s="49"/>
      <c r="B160" s="49"/>
      <c r="C160" s="50"/>
      <c r="D160" s="50"/>
      <c r="E160" s="50"/>
      <c r="F160" s="51"/>
      <c r="G160" s="151"/>
      <c r="H160" s="51"/>
      <c r="I160" s="51"/>
      <c r="J160" s="51"/>
      <c r="K160" s="51"/>
      <c r="L160" s="52"/>
      <c r="M160" s="51"/>
      <c r="N160" s="51" t="str">
        <f t="shared" si="0"/>
        <v/>
      </c>
      <c r="O160" s="51"/>
      <c r="P160" s="51" t="str">
        <f t="shared" si="1"/>
        <v/>
      </c>
      <c r="Q160" s="51"/>
      <c r="R160" s="51" t="str">
        <f t="shared" si="2"/>
        <v/>
      </c>
      <c r="S160" s="51" t="str">
        <f t="shared" si="3"/>
        <v/>
      </c>
      <c r="T160" s="53" t="str">
        <f t="shared" si="4"/>
        <v/>
      </c>
      <c r="U160" s="53" t="str">
        <f t="shared" si="5"/>
        <v/>
      </c>
      <c r="V160" s="48" t="str">
        <f t="shared" si="6"/>
        <v/>
      </c>
      <c r="W160" s="114"/>
      <c r="X160" s="115"/>
      <c r="Y160" s="116"/>
      <c r="Z160" s="34"/>
      <c r="AA160" s="34"/>
    </row>
    <row r="161" spans="1:27" ht="18" customHeight="1" x14ac:dyDescent="0.25">
      <c r="A161" s="43"/>
      <c r="B161" s="43"/>
      <c r="C161" s="44"/>
      <c r="D161" s="44"/>
      <c r="E161" s="44"/>
      <c r="F161" s="45"/>
      <c r="G161" s="150"/>
      <c r="H161" s="45"/>
      <c r="I161" s="45"/>
      <c r="J161" s="45"/>
      <c r="K161" s="45"/>
      <c r="L161" s="46"/>
      <c r="M161" s="45"/>
      <c r="N161" s="45" t="str">
        <f t="shared" si="0"/>
        <v/>
      </c>
      <c r="O161" s="45"/>
      <c r="P161" s="45" t="str">
        <f t="shared" si="1"/>
        <v/>
      </c>
      <c r="Q161" s="45"/>
      <c r="R161" s="45" t="str">
        <f t="shared" si="2"/>
        <v/>
      </c>
      <c r="S161" s="45" t="str">
        <f t="shared" si="3"/>
        <v/>
      </c>
      <c r="T161" s="47" t="str">
        <f t="shared" si="4"/>
        <v/>
      </c>
      <c r="U161" s="47" t="str">
        <f t="shared" si="5"/>
        <v/>
      </c>
      <c r="V161" s="48" t="str">
        <f t="shared" si="6"/>
        <v/>
      </c>
      <c r="W161" s="114"/>
      <c r="X161" s="115"/>
      <c r="Y161" s="116"/>
      <c r="Z161" s="26"/>
      <c r="AA161" s="26"/>
    </row>
    <row r="162" spans="1:27" ht="18" customHeight="1" x14ac:dyDescent="0.25">
      <c r="A162" s="49"/>
      <c r="B162" s="49"/>
      <c r="C162" s="50"/>
      <c r="D162" s="50"/>
      <c r="E162" s="50"/>
      <c r="F162" s="51"/>
      <c r="G162" s="151"/>
      <c r="H162" s="51"/>
      <c r="I162" s="51"/>
      <c r="J162" s="51"/>
      <c r="K162" s="51"/>
      <c r="L162" s="52"/>
      <c r="M162" s="51"/>
      <c r="N162" s="51" t="str">
        <f t="shared" si="0"/>
        <v/>
      </c>
      <c r="O162" s="51"/>
      <c r="P162" s="51" t="str">
        <f t="shared" si="1"/>
        <v/>
      </c>
      <c r="Q162" s="51"/>
      <c r="R162" s="51" t="str">
        <f t="shared" si="2"/>
        <v/>
      </c>
      <c r="S162" s="51" t="str">
        <f t="shared" si="3"/>
        <v/>
      </c>
      <c r="T162" s="53" t="str">
        <f t="shared" si="4"/>
        <v/>
      </c>
      <c r="U162" s="53" t="str">
        <f t="shared" si="5"/>
        <v/>
      </c>
      <c r="V162" s="48" t="str">
        <f t="shared" si="6"/>
        <v/>
      </c>
      <c r="W162" s="114"/>
      <c r="X162" s="115"/>
      <c r="Y162" s="116"/>
      <c r="Z162" s="34"/>
      <c r="AA162" s="34"/>
    </row>
    <row r="163" spans="1:27" ht="18" customHeight="1" x14ac:dyDescent="0.25">
      <c r="A163" s="43"/>
      <c r="B163" s="43"/>
      <c r="C163" s="44"/>
      <c r="D163" s="44"/>
      <c r="E163" s="44"/>
      <c r="F163" s="45"/>
      <c r="G163" s="150"/>
      <c r="H163" s="45"/>
      <c r="I163" s="45"/>
      <c r="J163" s="45"/>
      <c r="K163" s="45"/>
      <c r="L163" s="46"/>
      <c r="M163" s="45"/>
      <c r="N163" s="45" t="str">
        <f t="shared" si="0"/>
        <v/>
      </c>
      <c r="O163" s="45"/>
      <c r="P163" s="45" t="str">
        <f t="shared" si="1"/>
        <v/>
      </c>
      <c r="Q163" s="45"/>
      <c r="R163" s="45" t="str">
        <f t="shared" si="2"/>
        <v/>
      </c>
      <c r="S163" s="45" t="str">
        <f t="shared" si="3"/>
        <v/>
      </c>
      <c r="T163" s="47" t="str">
        <f t="shared" si="4"/>
        <v/>
      </c>
      <c r="U163" s="47" t="str">
        <f t="shared" si="5"/>
        <v/>
      </c>
      <c r="V163" s="48" t="str">
        <f t="shared" si="6"/>
        <v/>
      </c>
      <c r="W163" s="114"/>
      <c r="X163" s="115"/>
      <c r="Y163" s="116"/>
      <c r="Z163" s="26"/>
      <c r="AA163" s="26"/>
    </row>
    <row r="164" spans="1:27" ht="18" customHeight="1" x14ac:dyDescent="0.25">
      <c r="A164" s="49"/>
      <c r="B164" s="49"/>
      <c r="C164" s="50"/>
      <c r="D164" s="50"/>
      <c r="E164" s="50"/>
      <c r="F164" s="51"/>
      <c r="G164" s="151"/>
      <c r="H164" s="51"/>
      <c r="I164" s="51"/>
      <c r="J164" s="51"/>
      <c r="K164" s="51"/>
      <c r="L164" s="52"/>
      <c r="M164" s="51"/>
      <c r="N164" s="51" t="str">
        <f t="shared" si="0"/>
        <v/>
      </c>
      <c r="O164" s="51"/>
      <c r="P164" s="51" t="str">
        <f t="shared" si="1"/>
        <v/>
      </c>
      <c r="Q164" s="51"/>
      <c r="R164" s="51" t="str">
        <f t="shared" si="2"/>
        <v/>
      </c>
      <c r="S164" s="51" t="str">
        <f t="shared" si="3"/>
        <v/>
      </c>
      <c r="T164" s="53" t="str">
        <f t="shared" si="4"/>
        <v/>
      </c>
      <c r="U164" s="53" t="str">
        <f t="shared" si="5"/>
        <v/>
      </c>
      <c r="V164" s="48" t="str">
        <f t="shared" si="6"/>
        <v/>
      </c>
      <c r="W164" s="114"/>
      <c r="X164" s="115"/>
      <c r="Y164" s="116"/>
      <c r="Z164" s="34"/>
      <c r="AA164" s="34"/>
    </row>
    <row r="165" spans="1:27" ht="18" customHeight="1" x14ac:dyDescent="0.25">
      <c r="A165" s="43"/>
      <c r="B165" s="43"/>
      <c r="C165" s="44"/>
      <c r="D165" s="44"/>
      <c r="E165" s="44"/>
      <c r="F165" s="45"/>
      <c r="G165" s="150"/>
      <c r="H165" s="45"/>
      <c r="I165" s="45"/>
      <c r="J165" s="45"/>
      <c r="K165" s="45"/>
      <c r="L165" s="46"/>
      <c r="M165" s="45"/>
      <c r="N165" s="45" t="str">
        <f t="shared" si="0"/>
        <v/>
      </c>
      <c r="O165" s="45"/>
      <c r="P165" s="45" t="str">
        <f t="shared" si="1"/>
        <v/>
      </c>
      <c r="Q165" s="45"/>
      <c r="R165" s="45" t="str">
        <f t="shared" si="2"/>
        <v/>
      </c>
      <c r="S165" s="45" t="str">
        <f t="shared" si="3"/>
        <v/>
      </c>
      <c r="T165" s="47" t="str">
        <f t="shared" si="4"/>
        <v/>
      </c>
      <c r="U165" s="47" t="str">
        <f t="shared" si="5"/>
        <v/>
      </c>
      <c r="V165" s="48" t="str">
        <f t="shared" si="6"/>
        <v/>
      </c>
      <c r="W165" s="114"/>
      <c r="X165" s="115"/>
      <c r="Y165" s="116"/>
      <c r="Z165" s="26"/>
      <c r="AA165" s="26"/>
    </row>
    <row r="166" spans="1:27" ht="18" customHeight="1" x14ac:dyDescent="0.25">
      <c r="A166" s="49"/>
      <c r="B166" s="49"/>
      <c r="C166" s="50"/>
      <c r="D166" s="50"/>
      <c r="E166" s="50"/>
      <c r="F166" s="51"/>
      <c r="G166" s="151"/>
      <c r="H166" s="51"/>
      <c r="I166" s="51"/>
      <c r="J166" s="51"/>
      <c r="K166" s="51"/>
      <c r="L166" s="52"/>
      <c r="M166" s="51"/>
      <c r="N166" s="51" t="str">
        <f t="shared" si="0"/>
        <v/>
      </c>
      <c r="O166" s="51"/>
      <c r="P166" s="51" t="str">
        <f t="shared" si="1"/>
        <v/>
      </c>
      <c r="Q166" s="51"/>
      <c r="R166" s="51" t="str">
        <f t="shared" si="2"/>
        <v/>
      </c>
      <c r="S166" s="51" t="str">
        <f t="shared" si="3"/>
        <v/>
      </c>
      <c r="T166" s="53" t="str">
        <f t="shared" si="4"/>
        <v/>
      </c>
      <c r="U166" s="53" t="str">
        <f t="shared" si="5"/>
        <v/>
      </c>
      <c r="V166" s="48" t="str">
        <f t="shared" si="6"/>
        <v/>
      </c>
      <c r="W166" s="114"/>
      <c r="X166" s="115"/>
      <c r="Y166" s="116"/>
      <c r="Z166" s="34"/>
      <c r="AA166" s="34"/>
    </row>
    <row r="167" spans="1:27" ht="18" customHeight="1" x14ac:dyDescent="0.25">
      <c r="A167" s="43"/>
      <c r="B167" s="43"/>
      <c r="C167" s="44"/>
      <c r="D167" s="44"/>
      <c r="E167" s="44"/>
      <c r="F167" s="45"/>
      <c r="G167" s="150"/>
      <c r="H167" s="45"/>
      <c r="I167" s="45"/>
      <c r="J167" s="45"/>
      <c r="K167" s="45"/>
      <c r="L167" s="46"/>
      <c r="M167" s="45"/>
      <c r="N167" s="45" t="str">
        <f t="shared" si="0"/>
        <v/>
      </c>
      <c r="O167" s="45"/>
      <c r="P167" s="45" t="str">
        <f t="shared" si="1"/>
        <v/>
      </c>
      <c r="Q167" s="45"/>
      <c r="R167" s="45" t="str">
        <f t="shared" si="2"/>
        <v/>
      </c>
      <c r="S167" s="45" t="str">
        <f t="shared" si="3"/>
        <v/>
      </c>
      <c r="T167" s="47" t="str">
        <f t="shared" si="4"/>
        <v/>
      </c>
      <c r="U167" s="47" t="str">
        <f t="shared" si="5"/>
        <v/>
      </c>
      <c r="V167" s="48" t="str">
        <f t="shared" si="6"/>
        <v/>
      </c>
      <c r="W167" s="114"/>
      <c r="X167" s="115"/>
      <c r="Y167" s="116"/>
      <c r="Z167" s="26"/>
      <c r="AA167" s="26"/>
    </row>
    <row r="168" spans="1:27" ht="18" customHeight="1" x14ac:dyDescent="0.25">
      <c r="A168" s="49"/>
      <c r="B168" s="49"/>
      <c r="C168" s="50"/>
      <c r="D168" s="50"/>
      <c r="E168" s="50"/>
      <c r="F168" s="51"/>
      <c r="G168" s="151"/>
      <c r="H168" s="51"/>
      <c r="I168" s="51"/>
      <c r="J168" s="51"/>
      <c r="K168" s="51"/>
      <c r="L168" s="52"/>
      <c r="M168" s="51"/>
      <c r="N168" s="51" t="str">
        <f t="shared" si="0"/>
        <v/>
      </c>
      <c r="O168" s="51"/>
      <c r="P168" s="51" t="str">
        <f t="shared" si="1"/>
        <v/>
      </c>
      <c r="Q168" s="51"/>
      <c r="R168" s="51" t="str">
        <f t="shared" si="2"/>
        <v/>
      </c>
      <c r="S168" s="51" t="str">
        <f t="shared" si="3"/>
        <v/>
      </c>
      <c r="T168" s="53" t="str">
        <f t="shared" si="4"/>
        <v/>
      </c>
      <c r="U168" s="53" t="str">
        <f t="shared" si="5"/>
        <v/>
      </c>
      <c r="V168" s="48" t="str">
        <f t="shared" si="6"/>
        <v/>
      </c>
      <c r="W168" s="114"/>
      <c r="X168" s="115"/>
      <c r="Y168" s="116"/>
      <c r="Z168" s="34"/>
      <c r="AA168" s="34"/>
    </row>
    <row r="169" spans="1:27" ht="18" customHeight="1" x14ac:dyDescent="0.25">
      <c r="A169" s="43"/>
      <c r="B169" s="43"/>
      <c r="C169" s="44"/>
      <c r="D169" s="44"/>
      <c r="E169" s="44"/>
      <c r="F169" s="45"/>
      <c r="G169" s="150"/>
      <c r="H169" s="45"/>
      <c r="I169" s="45"/>
      <c r="J169" s="45"/>
      <c r="K169" s="45"/>
      <c r="L169" s="46"/>
      <c r="M169" s="45"/>
      <c r="N169" s="45" t="str">
        <f t="shared" si="0"/>
        <v/>
      </c>
      <c r="O169" s="45"/>
      <c r="P169" s="45" t="str">
        <f t="shared" si="1"/>
        <v/>
      </c>
      <c r="Q169" s="45"/>
      <c r="R169" s="45" t="str">
        <f t="shared" si="2"/>
        <v/>
      </c>
      <c r="S169" s="45" t="str">
        <f t="shared" si="3"/>
        <v/>
      </c>
      <c r="T169" s="47" t="str">
        <f t="shared" si="4"/>
        <v/>
      </c>
      <c r="U169" s="47" t="str">
        <f t="shared" si="5"/>
        <v/>
      </c>
      <c r="V169" s="48" t="str">
        <f t="shared" si="6"/>
        <v/>
      </c>
      <c r="W169" s="114"/>
      <c r="X169" s="115"/>
      <c r="Y169" s="116"/>
      <c r="Z169" s="26"/>
      <c r="AA169" s="26"/>
    </row>
    <row r="170" spans="1:27" ht="18" customHeight="1" x14ac:dyDescent="0.25">
      <c r="A170" s="49"/>
      <c r="B170" s="49"/>
      <c r="C170" s="50"/>
      <c r="D170" s="50"/>
      <c r="E170" s="50"/>
      <c r="F170" s="51"/>
      <c r="G170" s="151"/>
      <c r="H170" s="51"/>
      <c r="I170" s="51"/>
      <c r="J170" s="51"/>
      <c r="K170" s="51"/>
      <c r="L170" s="52"/>
      <c r="M170" s="51"/>
      <c r="N170" s="51" t="str">
        <f t="shared" si="0"/>
        <v/>
      </c>
      <c r="O170" s="51"/>
      <c r="P170" s="51" t="str">
        <f t="shared" si="1"/>
        <v/>
      </c>
      <c r="Q170" s="51"/>
      <c r="R170" s="51" t="str">
        <f t="shared" si="2"/>
        <v/>
      </c>
      <c r="S170" s="51" t="str">
        <f t="shared" si="3"/>
        <v/>
      </c>
      <c r="T170" s="53" t="str">
        <f t="shared" si="4"/>
        <v/>
      </c>
      <c r="U170" s="53" t="str">
        <f t="shared" si="5"/>
        <v/>
      </c>
      <c r="V170" s="48" t="str">
        <f t="shared" si="6"/>
        <v/>
      </c>
      <c r="W170" s="114"/>
      <c r="X170" s="115"/>
      <c r="Y170" s="116"/>
      <c r="Z170" s="34"/>
      <c r="AA170" s="34"/>
    </row>
    <row r="171" spans="1:27" ht="18" customHeight="1" x14ac:dyDescent="0.25">
      <c r="A171" s="43"/>
      <c r="B171" s="43"/>
      <c r="C171" s="44"/>
      <c r="D171" s="44"/>
      <c r="E171" s="44"/>
      <c r="F171" s="45"/>
      <c r="G171" s="150"/>
      <c r="H171" s="45"/>
      <c r="I171" s="45"/>
      <c r="J171" s="45"/>
      <c r="K171" s="45"/>
      <c r="L171" s="46"/>
      <c r="M171" s="45"/>
      <c r="N171" s="45" t="str">
        <f t="shared" si="0"/>
        <v/>
      </c>
      <c r="O171" s="45"/>
      <c r="P171" s="45" t="str">
        <f t="shared" si="1"/>
        <v/>
      </c>
      <c r="Q171" s="45"/>
      <c r="R171" s="45" t="str">
        <f t="shared" si="2"/>
        <v/>
      </c>
      <c r="S171" s="45" t="str">
        <f t="shared" si="3"/>
        <v/>
      </c>
      <c r="T171" s="47" t="str">
        <f t="shared" si="4"/>
        <v/>
      </c>
      <c r="U171" s="47" t="str">
        <f t="shared" si="5"/>
        <v/>
      </c>
      <c r="V171" s="48" t="str">
        <f t="shared" si="6"/>
        <v/>
      </c>
      <c r="W171" s="114"/>
      <c r="X171" s="115"/>
      <c r="Y171" s="116"/>
      <c r="Z171" s="26"/>
      <c r="AA171" s="26"/>
    </row>
    <row r="172" spans="1:27" ht="18" customHeight="1" x14ac:dyDescent="0.25">
      <c r="A172" s="49"/>
      <c r="B172" s="49"/>
      <c r="C172" s="50"/>
      <c r="D172" s="50"/>
      <c r="E172" s="50"/>
      <c r="F172" s="51"/>
      <c r="G172" s="151"/>
      <c r="H172" s="51"/>
      <c r="I172" s="51"/>
      <c r="J172" s="51"/>
      <c r="K172" s="51"/>
      <c r="L172" s="52"/>
      <c r="M172" s="51"/>
      <c r="N172" s="51" t="str">
        <f t="shared" si="0"/>
        <v/>
      </c>
      <c r="O172" s="51"/>
      <c r="P172" s="51" t="str">
        <f t="shared" si="1"/>
        <v/>
      </c>
      <c r="Q172" s="51"/>
      <c r="R172" s="51" t="str">
        <f t="shared" si="2"/>
        <v/>
      </c>
      <c r="S172" s="51" t="str">
        <f t="shared" si="3"/>
        <v/>
      </c>
      <c r="T172" s="53" t="str">
        <f t="shared" si="4"/>
        <v/>
      </c>
      <c r="U172" s="53" t="str">
        <f t="shared" si="5"/>
        <v/>
      </c>
      <c r="V172" s="48" t="str">
        <f t="shared" si="6"/>
        <v/>
      </c>
      <c r="W172" s="114"/>
      <c r="X172" s="115"/>
      <c r="Y172" s="116"/>
      <c r="Z172" s="34"/>
      <c r="AA172" s="34"/>
    </row>
    <row r="173" spans="1:27" ht="18" customHeight="1" x14ac:dyDescent="0.25">
      <c r="A173" s="43"/>
      <c r="B173" s="43"/>
      <c r="C173" s="44"/>
      <c r="D173" s="44"/>
      <c r="E173" s="44"/>
      <c r="F173" s="45"/>
      <c r="G173" s="150"/>
      <c r="H173" s="45"/>
      <c r="I173" s="45"/>
      <c r="J173" s="45"/>
      <c r="K173" s="45"/>
      <c r="L173" s="46"/>
      <c r="M173" s="45"/>
      <c r="N173" s="45" t="str">
        <f t="shared" si="0"/>
        <v/>
      </c>
      <c r="O173" s="45"/>
      <c r="P173" s="45" t="str">
        <f t="shared" si="1"/>
        <v/>
      </c>
      <c r="Q173" s="45"/>
      <c r="R173" s="45" t="str">
        <f t="shared" si="2"/>
        <v/>
      </c>
      <c r="S173" s="45" t="str">
        <f t="shared" si="3"/>
        <v/>
      </c>
      <c r="T173" s="47" t="str">
        <f t="shared" si="4"/>
        <v/>
      </c>
      <c r="U173" s="47" t="str">
        <f t="shared" si="5"/>
        <v/>
      </c>
      <c r="V173" s="48" t="str">
        <f t="shared" si="6"/>
        <v/>
      </c>
      <c r="W173" s="114"/>
      <c r="X173" s="115"/>
      <c r="Y173" s="116"/>
      <c r="Z173" s="26"/>
      <c r="AA173" s="26"/>
    </row>
    <row r="174" spans="1:27" ht="18" customHeight="1" x14ac:dyDescent="0.25">
      <c r="A174" s="49"/>
      <c r="B174" s="49"/>
      <c r="C174" s="50"/>
      <c r="D174" s="50"/>
      <c r="E174" s="50"/>
      <c r="F174" s="51"/>
      <c r="G174" s="151"/>
      <c r="H174" s="51"/>
      <c r="I174" s="51"/>
      <c r="J174" s="51"/>
      <c r="K174" s="51"/>
      <c r="L174" s="52"/>
      <c r="M174" s="51"/>
      <c r="N174" s="51" t="str">
        <f t="shared" si="0"/>
        <v/>
      </c>
      <c r="O174" s="51"/>
      <c r="P174" s="51" t="str">
        <f t="shared" si="1"/>
        <v/>
      </c>
      <c r="Q174" s="51"/>
      <c r="R174" s="51" t="str">
        <f t="shared" si="2"/>
        <v/>
      </c>
      <c r="S174" s="51" t="str">
        <f t="shared" si="3"/>
        <v/>
      </c>
      <c r="T174" s="53" t="str">
        <f t="shared" si="4"/>
        <v/>
      </c>
      <c r="U174" s="53" t="str">
        <f t="shared" si="5"/>
        <v/>
      </c>
      <c r="V174" s="48" t="str">
        <f t="shared" si="6"/>
        <v/>
      </c>
      <c r="W174" s="114"/>
      <c r="X174" s="115"/>
      <c r="Y174" s="116"/>
      <c r="Z174" s="34"/>
      <c r="AA174" s="34"/>
    </row>
    <row r="175" spans="1:27" ht="18" customHeight="1" x14ac:dyDescent="0.25">
      <c r="A175" s="43"/>
      <c r="B175" s="43"/>
      <c r="C175" s="44"/>
      <c r="D175" s="44"/>
      <c r="E175" s="44"/>
      <c r="F175" s="45"/>
      <c r="G175" s="150"/>
      <c r="H175" s="45"/>
      <c r="I175" s="45"/>
      <c r="J175" s="45"/>
      <c r="K175" s="45"/>
      <c r="L175" s="46"/>
      <c r="M175" s="45"/>
      <c r="N175" s="45" t="str">
        <f t="shared" si="0"/>
        <v/>
      </c>
      <c r="O175" s="45"/>
      <c r="P175" s="45" t="str">
        <f t="shared" si="1"/>
        <v/>
      </c>
      <c r="Q175" s="45"/>
      <c r="R175" s="45" t="str">
        <f t="shared" si="2"/>
        <v/>
      </c>
      <c r="S175" s="45" t="str">
        <f t="shared" si="3"/>
        <v/>
      </c>
      <c r="T175" s="47" t="str">
        <f t="shared" si="4"/>
        <v/>
      </c>
      <c r="U175" s="47" t="str">
        <f t="shared" si="5"/>
        <v/>
      </c>
      <c r="V175" s="48" t="str">
        <f t="shared" si="6"/>
        <v/>
      </c>
      <c r="W175" s="114"/>
      <c r="X175" s="115"/>
      <c r="Y175" s="116"/>
      <c r="Z175" s="26"/>
      <c r="AA175" s="26"/>
    </row>
    <row r="176" spans="1:27" ht="18" customHeight="1" x14ac:dyDescent="0.25">
      <c r="A176" s="49"/>
      <c r="B176" s="49"/>
      <c r="C176" s="50"/>
      <c r="D176" s="50"/>
      <c r="E176" s="50"/>
      <c r="F176" s="51"/>
      <c r="G176" s="151"/>
      <c r="H176" s="51"/>
      <c r="I176" s="51"/>
      <c r="J176" s="51"/>
      <c r="K176" s="51"/>
      <c r="L176" s="52"/>
      <c r="M176" s="51"/>
      <c r="N176" s="51" t="str">
        <f t="shared" si="0"/>
        <v/>
      </c>
      <c r="O176" s="51"/>
      <c r="P176" s="51" t="str">
        <f t="shared" si="1"/>
        <v/>
      </c>
      <c r="Q176" s="51"/>
      <c r="R176" s="51" t="str">
        <f t="shared" si="2"/>
        <v/>
      </c>
      <c r="S176" s="51" t="str">
        <f t="shared" si="3"/>
        <v/>
      </c>
      <c r="T176" s="53" t="str">
        <f t="shared" si="4"/>
        <v/>
      </c>
      <c r="U176" s="53" t="str">
        <f t="shared" si="5"/>
        <v/>
      </c>
      <c r="V176" s="48" t="str">
        <f t="shared" si="6"/>
        <v/>
      </c>
      <c r="W176" s="114"/>
      <c r="X176" s="115"/>
      <c r="Y176" s="116"/>
      <c r="Z176" s="34"/>
      <c r="AA176" s="34"/>
    </row>
    <row r="177" spans="1:27" ht="18" customHeight="1" x14ac:dyDescent="0.25">
      <c r="A177" s="43"/>
      <c r="B177" s="43"/>
      <c r="C177" s="44"/>
      <c r="D177" s="44"/>
      <c r="E177" s="44"/>
      <c r="F177" s="45"/>
      <c r="G177" s="150"/>
      <c r="H177" s="45"/>
      <c r="I177" s="45"/>
      <c r="J177" s="45"/>
      <c r="K177" s="45"/>
      <c r="L177" s="46"/>
      <c r="M177" s="45"/>
      <c r="N177" s="45" t="str">
        <f t="shared" si="0"/>
        <v/>
      </c>
      <c r="O177" s="45"/>
      <c r="P177" s="45" t="str">
        <f t="shared" si="1"/>
        <v/>
      </c>
      <c r="Q177" s="45"/>
      <c r="R177" s="45" t="str">
        <f t="shared" si="2"/>
        <v/>
      </c>
      <c r="S177" s="45" t="str">
        <f t="shared" si="3"/>
        <v/>
      </c>
      <c r="T177" s="47" t="str">
        <f t="shared" si="4"/>
        <v/>
      </c>
      <c r="U177" s="47" t="str">
        <f t="shared" si="5"/>
        <v/>
      </c>
      <c r="V177" s="48" t="str">
        <f t="shared" si="6"/>
        <v/>
      </c>
      <c r="W177" s="114"/>
      <c r="X177" s="115"/>
      <c r="Y177" s="116"/>
      <c r="Z177" s="26"/>
      <c r="AA177" s="26"/>
    </row>
    <row r="178" spans="1:27" ht="18" customHeight="1" x14ac:dyDescent="0.25">
      <c r="A178" s="49"/>
      <c r="B178" s="49"/>
      <c r="C178" s="50"/>
      <c r="D178" s="50"/>
      <c r="E178" s="50"/>
      <c r="F178" s="51"/>
      <c r="G178" s="151"/>
      <c r="H178" s="51"/>
      <c r="I178" s="51"/>
      <c r="J178" s="51"/>
      <c r="K178" s="51"/>
      <c r="L178" s="52"/>
      <c r="M178" s="51"/>
      <c r="N178" s="51" t="str">
        <f t="shared" si="0"/>
        <v/>
      </c>
      <c r="O178" s="51"/>
      <c r="P178" s="51" t="str">
        <f t="shared" si="1"/>
        <v/>
      </c>
      <c r="Q178" s="51"/>
      <c r="R178" s="51" t="str">
        <f t="shared" si="2"/>
        <v/>
      </c>
      <c r="S178" s="51" t="str">
        <f t="shared" si="3"/>
        <v/>
      </c>
      <c r="T178" s="53" t="str">
        <f t="shared" si="4"/>
        <v/>
      </c>
      <c r="U178" s="53" t="str">
        <f t="shared" si="5"/>
        <v/>
      </c>
      <c r="V178" s="48" t="str">
        <f t="shared" si="6"/>
        <v/>
      </c>
      <c r="W178" s="114"/>
      <c r="X178" s="115"/>
      <c r="Y178" s="116"/>
      <c r="Z178" s="34"/>
      <c r="AA178" s="34"/>
    </row>
    <row r="179" spans="1:27" ht="18" customHeight="1" x14ac:dyDescent="0.25">
      <c r="A179" s="43"/>
      <c r="B179" s="43"/>
      <c r="C179" s="44"/>
      <c r="D179" s="44"/>
      <c r="E179" s="44"/>
      <c r="F179" s="45"/>
      <c r="G179" s="150"/>
      <c r="H179" s="45"/>
      <c r="I179" s="45"/>
      <c r="J179" s="45"/>
      <c r="K179" s="45"/>
      <c r="L179" s="46"/>
      <c r="M179" s="45"/>
      <c r="N179" s="45" t="str">
        <f t="shared" si="0"/>
        <v/>
      </c>
      <c r="O179" s="45"/>
      <c r="P179" s="45" t="str">
        <f t="shared" si="1"/>
        <v/>
      </c>
      <c r="Q179" s="45"/>
      <c r="R179" s="45" t="str">
        <f t="shared" si="2"/>
        <v/>
      </c>
      <c r="S179" s="45" t="str">
        <f t="shared" si="3"/>
        <v/>
      </c>
      <c r="T179" s="47" t="str">
        <f t="shared" si="4"/>
        <v/>
      </c>
      <c r="U179" s="47" t="str">
        <f t="shared" si="5"/>
        <v/>
      </c>
      <c r="V179" s="48" t="str">
        <f t="shared" si="6"/>
        <v/>
      </c>
      <c r="W179" s="114"/>
      <c r="X179" s="115"/>
      <c r="Y179" s="116"/>
      <c r="Z179" s="26"/>
      <c r="AA179" s="26"/>
    </row>
    <row r="180" spans="1:27" ht="18" customHeight="1" x14ac:dyDescent="0.25">
      <c r="A180" s="49"/>
      <c r="B180" s="49"/>
      <c r="C180" s="50"/>
      <c r="D180" s="50"/>
      <c r="E180" s="50"/>
      <c r="F180" s="51"/>
      <c r="G180" s="151"/>
      <c r="H180" s="51"/>
      <c r="I180" s="51"/>
      <c r="J180" s="51"/>
      <c r="K180" s="51"/>
      <c r="L180" s="52"/>
      <c r="M180" s="51"/>
      <c r="N180" s="51" t="str">
        <f t="shared" si="0"/>
        <v/>
      </c>
      <c r="O180" s="51"/>
      <c r="P180" s="51" t="str">
        <f t="shared" si="1"/>
        <v/>
      </c>
      <c r="Q180" s="51"/>
      <c r="R180" s="51" t="str">
        <f t="shared" si="2"/>
        <v/>
      </c>
      <c r="S180" s="51" t="str">
        <f t="shared" si="3"/>
        <v/>
      </c>
      <c r="T180" s="53" t="str">
        <f t="shared" si="4"/>
        <v/>
      </c>
      <c r="U180" s="53" t="str">
        <f t="shared" si="5"/>
        <v/>
      </c>
      <c r="V180" s="48" t="str">
        <f t="shared" si="6"/>
        <v/>
      </c>
      <c r="W180" s="114"/>
      <c r="X180" s="115"/>
      <c r="Y180" s="116"/>
      <c r="Z180" s="34"/>
      <c r="AA180" s="34"/>
    </row>
    <row r="181" spans="1:27" ht="18" customHeight="1" x14ac:dyDescent="0.25">
      <c r="A181" s="43"/>
      <c r="B181" s="43"/>
      <c r="C181" s="44"/>
      <c r="D181" s="44"/>
      <c r="E181" s="44"/>
      <c r="F181" s="45"/>
      <c r="G181" s="150"/>
      <c r="H181" s="45"/>
      <c r="I181" s="45"/>
      <c r="J181" s="45"/>
      <c r="K181" s="45"/>
      <c r="L181" s="46"/>
      <c r="M181" s="45"/>
      <c r="N181" s="45" t="str">
        <f t="shared" si="0"/>
        <v/>
      </c>
      <c r="O181" s="45"/>
      <c r="P181" s="45" t="str">
        <f t="shared" si="1"/>
        <v/>
      </c>
      <c r="Q181" s="45"/>
      <c r="R181" s="45" t="str">
        <f t="shared" si="2"/>
        <v/>
      </c>
      <c r="S181" s="45" t="str">
        <f t="shared" si="3"/>
        <v/>
      </c>
      <c r="T181" s="47" t="str">
        <f t="shared" si="4"/>
        <v/>
      </c>
      <c r="U181" s="47" t="str">
        <f t="shared" si="5"/>
        <v/>
      </c>
      <c r="V181" s="48" t="str">
        <f t="shared" si="6"/>
        <v/>
      </c>
      <c r="W181" s="114"/>
      <c r="X181" s="115"/>
      <c r="Y181" s="116"/>
      <c r="Z181" s="26"/>
      <c r="AA181" s="26"/>
    </row>
    <row r="182" spans="1:27" ht="18" customHeight="1" x14ac:dyDescent="0.25">
      <c r="A182" s="49"/>
      <c r="B182" s="49"/>
      <c r="C182" s="50"/>
      <c r="D182" s="50"/>
      <c r="E182" s="50"/>
      <c r="F182" s="51"/>
      <c r="G182" s="151"/>
      <c r="H182" s="51"/>
      <c r="I182" s="51"/>
      <c r="J182" s="51"/>
      <c r="K182" s="51"/>
      <c r="L182" s="52"/>
      <c r="M182" s="51"/>
      <c r="N182" s="51" t="str">
        <f t="shared" si="0"/>
        <v/>
      </c>
      <c r="O182" s="51"/>
      <c r="P182" s="51" t="str">
        <f t="shared" si="1"/>
        <v/>
      </c>
      <c r="Q182" s="51"/>
      <c r="R182" s="51" t="str">
        <f t="shared" si="2"/>
        <v/>
      </c>
      <c r="S182" s="51" t="str">
        <f t="shared" si="3"/>
        <v/>
      </c>
      <c r="T182" s="53" t="str">
        <f t="shared" si="4"/>
        <v/>
      </c>
      <c r="U182" s="53" t="str">
        <f t="shared" si="5"/>
        <v/>
      </c>
      <c r="V182" s="48" t="str">
        <f t="shared" si="6"/>
        <v/>
      </c>
      <c r="W182" s="114"/>
      <c r="X182" s="115"/>
      <c r="Y182" s="116"/>
      <c r="Z182" s="34"/>
      <c r="AA182" s="34"/>
    </row>
    <row r="183" spans="1:27" ht="18" customHeight="1" x14ac:dyDescent="0.25">
      <c r="A183" s="43"/>
      <c r="B183" s="43"/>
      <c r="C183" s="44"/>
      <c r="D183" s="44"/>
      <c r="E183" s="44"/>
      <c r="F183" s="45"/>
      <c r="G183" s="150"/>
      <c r="H183" s="45"/>
      <c r="I183" s="45"/>
      <c r="J183" s="45"/>
      <c r="K183" s="45"/>
      <c r="L183" s="46"/>
      <c r="M183" s="45"/>
      <c r="N183" s="45" t="str">
        <f t="shared" si="0"/>
        <v/>
      </c>
      <c r="O183" s="45"/>
      <c r="P183" s="45" t="str">
        <f t="shared" si="1"/>
        <v/>
      </c>
      <c r="Q183" s="45"/>
      <c r="R183" s="45" t="str">
        <f t="shared" si="2"/>
        <v/>
      </c>
      <c r="S183" s="45" t="str">
        <f t="shared" si="3"/>
        <v/>
      </c>
      <c r="T183" s="47" t="str">
        <f t="shared" si="4"/>
        <v/>
      </c>
      <c r="U183" s="47" t="str">
        <f t="shared" si="5"/>
        <v/>
      </c>
      <c r="V183" s="48" t="str">
        <f t="shared" si="6"/>
        <v/>
      </c>
      <c r="W183" s="114"/>
      <c r="X183" s="115"/>
      <c r="Y183" s="116"/>
      <c r="Z183" s="26"/>
      <c r="AA183" s="26"/>
    </row>
    <row r="184" spans="1:27" ht="18" customHeight="1" x14ac:dyDescent="0.25">
      <c r="A184" s="49"/>
      <c r="B184" s="49"/>
      <c r="C184" s="50"/>
      <c r="D184" s="50"/>
      <c r="E184" s="50"/>
      <c r="F184" s="51"/>
      <c r="G184" s="151"/>
      <c r="H184" s="51"/>
      <c r="I184" s="51"/>
      <c r="J184" s="51"/>
      <c r="K184" s="51"/>
      <c r="L184" s="52"/>
      <c r="M184" s="51"/>
      <c r="N184" s="51" t="str">
        <f t="shared" si="0"/>
        <v/>
      </c>
      <c r="O184" s="51"/>
      <c r="P184" s="51" t="str">
        <f t="shared" si="1"/>
        <v/>
      </c>
      <c r="Q184" s="51"/>
      <c r="R184" s="51" t="str">
        <f t="shared" si="2"/>
        <v/>
      </c>
      <c r="S184" s="51" t="str">
        <f t="shared" si="3"/>
        <v/>
      </c>
      <c r="T184" s="53" t="str">
        <f t="shared" si="4"/>
        <v/>
      </c>
      <c r="U184" s="53" t="str">
        <f t="shared" si="5"/>
        <v/>
      </c>
      <c r="V184" s="48" t="str">
        <f t="shared" si="6"/>
        <v/>
      </c>
      <c r="W184" s="114"/>
      <c r="X184" s="115"/>
      <c r="Y184" s="116"/>
      <c r="Z184" s="34"/>
      <c r="AA184" s="34"/>
    </row>
    <row r="185" spans="1:27" ht="18" customHeight="1" x14ac:dyDescent="0.25">
      <c r="A185" s="43"/>
      <c r="B185" s="43"/>
      <c r="C185" s="44"/>
      <c r="D185" s="44"/>
      <c r="E185" s="44"/>
      <c r="F185" s="45"/>
      <c r="G185" s="150"/>
      <c r="H185" s="45"/>
      <c r="I185" s="45"/>
      <c r="J185" s="45"/>
      <c r="K185" s="45"/>
      <c r="L185" s="46"/>
      <c r="M185" s="45"/>
      <c r="N185" s="45" t="str">
        <f t="shared" si="0"/>
        <v/>
      </c>
      <c r="O185" s="45"/>
      <c r="P185" s="45" t="str">
        <f t="shared" si="1"/>
        <v/>
      </c>
      <c r="Q185" s="45"/>
      <c r="R185" s="45" t="str">
        <f t="shared" si="2"/>
        <v/>
      </c>
      <c r="S185" s="45" t="str">
        <f t="shared" si="3"/>
        <v/>
      </c>
      <c r="T185" s="47" t="str">
        <f t="shared" si="4"/>
        <v/>
      </c>
      <c r="U185" s="47" t="str">
        <f t="shared" si="5"/>
        <v/>
      </c>
      <c r="V185" s="48" t="str">
        <f t="shared" si="6"/>
        <v/>
      </c>
      <c r="W185" s="114"/>
      <c r="X185" s="115"/>
      <c r="Y185" s="116"/>
      <c r="Z185" s="26"/>
      <c r="AA185" s="26"/>
    </row>
    <row r="186" spans="1:27" ht="18" customHeight="1" x14ac:dyDescent="0.25">
      <c r="A186" s="49"/>
      <c r="B186" s="49"/>
      <c r="C186" s="50"/>
      <c r="D186" s="50"/>
      <c r="E186" s="50"/>
      <c r="F186" s="51"/>
      <c r="G186" s="151"/>
      <c r="H186" s="51"/>
      <c r="I186" s="51"/>
      <c r="J186" s="51"/>
      <c r="K186" s="51"/>
      <c r="L186" s="52"/>
      <c r="M186" s="51"/>
      <c r="N186" s="51" t="str">
        <f t="shared" si="0"/>
        <v/>
      </c>
      <c r="O186" s="51"/>
      <c r="P186" s="51" t="str">
        <f t="shared" si="1"/>
        <v/>
      </c>
      <c r="Q186" s="51"/>
      <c r="R186" s="51" t="str">
        <f t="shared" si="2"/>
        <v/>
      </c>
      <c r="S186" s="51" t="str">
        <f t="shared" si="3"/>
        <v/>
      </c>
      <c r="T186" s="53" t="str">
        <f t="shared" si="4"/>
        <v/>
      </c>
      <c r="U186" s="53" t="str">
        <f t="shared" si="5"/>
        <v/>
      </c>
      <c r="V186" s="48" t="str">
        <f t="shared" si="6"/>
        <v/>
      </c>
      <c r="W186" s="114"/>
      <c r="X186" s="115"/>
      <c r="Y186" s="116"/>
      <c r="Z186" s="34"/>
      <c r="AA186" s="34"/>
    </row>
    <row r="187" spans="1:27" ht="18" customHeight="1" x14ac:dyDescent="0.25">
      <c r="A187" s="43"/>
      <c r="B187" s="43"/>
      <c r="C187" s="44"/>
      <c r="D187" s="44"/>
      <c r="E187" s="44"/>
      <c r="F187" s="45"/>
      <c r="G187" s="150"/>
      <c r="H187" s="45"/>
      <c r="I187" s="45"/>
      <c r="J187" s="45"/>
      <c r="K187" s="45"/>
      <c r="L187" s="46"/>
      <c r="M187" s="45"/>
      <c r="N187" s="45" t="str">
        <f t="shared" si="0"/>
        <v/>
      </c>
      <c r="O187" s="45"/>
      <c r="P187" s="45" t="str">
        <f t="shared" si="1"/>
        <v/>
      </c>
      <c r="Q187" s="45"/>
      <c r="R187" s="45" t="str">
        <f t="shared" si="2"/>
        <v/>
      </c>
      <c r="S187" s="45" t="str">
        <f t="shared" si="3"/>
        <v/>
      </c>
      <c r="T187" s="47" t="str">
        <f t="shared" si="4"/>
        <v/>
      </c>
      <c r="U187" s="47" t="str">
        <f t="shared" si="5"/>
        <v/>
      </c>
      <c r="V187" s="48" t="str">
        <f t="shared" si="6"/>
        <v/>
      </c>
      <c r="W187" s="114"/>
      <c r="X187" s="115"/>
      <c r="Y187" s="116"/>
      <c r="Z187" s="26"/>
      <c r="AA187" s="26"/>
    </row>
    <row r="188" spans="1:27" ht="18" customHeight="1" x14ac:dyDescent="0.25">
      <c r="A188" s="49"/>
      <c r="B188" s="49"/>
      <c r="C188" s="50"/>
      <c r="D188" s="50"/>
      <c r="E188" s="50"/>
      <c r="F188" s="51"/>
      <c r="G188" s="151"/>
      <c r="H188" s="51"/>
      <c r="I188" s="51"/>
      <c r="J188" s="51"/>
      <c r="K188" s="51"/>
      <c r="L188" s="52"/>
      <c r="M188" s="51"/>
      <c r="N188" s="51" t="str">
        <f t="shared" si="0"/>
        <v/>
      </c>
      <c r="O188" s="51"/>
      <c r="P188" s="51" t="str">
        <f t="shared" si="1"/>
        <v/>
      </c>
      <c r="Q188" s="51"/>
      <c r="R188" s="51" t="str">
        <f t="shared" si="2"/>
        <v/>
      </c>
      <c r="S188" s="51" t="str">
        <f t="shared" si="3"/>
        <v/>
      </c>
      <c r="T188" s="53" t="str">
        <f t="shared" si="4"/>
        <v/>
      </c>
      <c r="U188" s="53" t="str">
        <f t="shared" si="5"/>
        <v/>
      </c>
      <c r="V188" s="48" t="str">
        <f t="shared" si="6"/>
        <v/>
      </c>
      <c r="W188" s="114"/>
      <c r="X188" s="115"/>
      <c r="Y188" s="116"/>
      <c r="Z188" s="34"/>
      <c r="AA188" s="34"/>
    </row>
    <row r="189" spans="1:27" ht="18" customHeight="1" x14ac:dyDescent="0.25">
      <c r="A189" s="43"/>
      <c r="B189" s="43"/>
      <c r="C189" s="44"/>
      <c r="D189" s="44"/>
      <c r="E189" s="44"/>
      <c r="F189" s="45"/>
      <c r="G189" s="150"/>
      <c r="H189" s="45"/>
      <c r="I189" s="45"/>
      <c r="J189" s="45"/>
      <c r="K189" s="45"/>
      <c r="L189" s="46"/>
      <c r="M189" s="45"/>
      <c r="N189" s="45" t="str">
        <f t="shared" si="0"/>
        <v/>
      </c>
      <c r="O189" s="45"/>
      <c r="P189" s="45" t="str">
        <f t="shared" si="1"/>
        <v/>
      </c>
      <c r="Q189" s="45"/>
      <c r="R189" s="45" t="str">
        <f t="shared" si="2"/>
        <v/>
      </c>
      <c r="S189" s="45" t="str">
        <f t="shared" si="3"/>
        <v/>
      </c>
      <c r="T189" s="47" t="str">
        <f t="shared" si="4"/>
        <v/>
      </c>
      <c r="U189" s="47" t="str">
        <f t="shared" si="5"/>
        <v/>
      </c>
      <c r="V189" s="48" t="str">
        <f t="shared" si="6"/>
        <v/>
      </c>
      <c r="W189" s="114"/>
      <c r="X189" s="115"/>
      <c r="Y189" s="116"/>
      <c r="Z189" s="26"/>
      <c r="AA189" s="26"/>
    </row>
    <row r="190" spans="1:27" ht="18" customHeight="1" x14ac:dyDescent="0.25">
      <c r="A190" s="49"/>
      <c r="B190" s="49"/>
      <c r="C190" s="50"/>
      <c r="D190" s="50"/>
      <c r="E190" s="50"/>
      <c r="F190" s="51"/>
      <c r="G190" s="151"/>
      <c r="H190" s="51"/>
      <c r="I190" s="51"/>
      <c r="J190" s="51"/>
      <c r="K190" s="51"/>
      <c r="L190" s="52"/>
      <c r="M190" s="51"/>
      <c r="N190" s="51" t="str">
        <f t="shared" si="0"/>
        <v/>
      </c>
      <c r="O190" s="51"/>
      <c r="P190" s="51" t="str">
        <f t="shared" si="1"/>
        <v/>
      </c>
      <c r="Q190" s="51"/>
      <c r="R190" s="51" t="str">
        <f t="shared" si="2"/>
        <v/>
      </c>
      <c r="S190" s="51" t="str">
        <f t="shared" si="3"/>
        <v/>
      </c>
      <c r="T190" s="53" t="str">
        <f t="shared" si="4"/>
        <v/>
      </c>
      <c r="U190" s="53" t="str">
        <f t="shared" si="5"/>
        <v/>
      </c>
      <c r="V190" s="48" t="str">
        <f t="shared" si="6"/>
        <v/>
      </c>
      <c r="W190" s="114"/>
      <c r="X190" s="115"/>
      <c r="Y190" s="116"/>
      <c r="Z190" s="34"/>
      <c r="AA190" s="34"/>
    </row>
    <row r="191" spans="1:27" ht="18" customHeight="1" x14ac:dyDescent="0.25">
      <c r="A191" s="43"/>
      <c r="B191" s="43"/>
      <c r="C191" s="44"/>
      <c r="D191" s="44"/>
      <c r="E191" s="44"/>
      <c r="F191" s="45"/>
      <c r="G191" s="150"/>
      <c r="H191" s="45"/>
      <c r="I191" s="45"/>
      <c r="J191" s="45"/>
      <c r="K191" s="45"/>
      <c r="L191" s="46"/>
      <c r="M191" s="45"/>
      <c r="N191" s="45" t="str">
        <f t="shared" si="0"/>
        <v/>
      </c>
      <c r="O191" s="45"/>
      <c r="P191" s="45" t="str">
        <f t="shared" si="1"/>
        <v/>
      </c>
      <c r="Q191" s="45"/>
      <c r="R191" s="45" t="str">
        <f t="shared" si="2"/>
        <v/>
      </c>
      <c r="S191" s="45" t="str">
        <f t="shared" si="3"/>
        <v/>
      </c>
      <c r="T191" s="47" t="str">
        <f t="shared" si="4"/>
        <v/>
      </c>
      <c r="U191" s="47" t="str">
        <f t="shared" si="5"/>
        <v/>
      </c>
      <c r="V191" s="48" t="str">
        <f t="shared" si="6"/>
        <v/>
      </c>
      <c r="W191" s="114"/>
      <c r="X191" s="115"/>
      <c r="Y191" s="116"/>
      <c r="Z191" s="26"/>
      <c r="AA191" s="26"/>
    </row>
    <row r="192" spans="1:27" ht="18" customHeight="1" x14ac:dyDescent="0.25">
      <c r="A192" s="49"/>
      <c r="B192" s="49"/>
      <c r="C192" s="50"/>
      <c r="D192" s="50"/>
      <c r="E192" s="50"/>
      <c r="F192" s="51"/>
      <c r="G192" s="151"/>
      <c r="H192" s="51"/>
      <c r="I192" s="51"/>
      <c r="J192" s="51"/>
      <c r="K192" s="51"/>
      <c r="L192" s="52"/>
      <c r="M192" s="51"/>
      <c r="N192" s="51" t="str">
        <f t="shared" si="0"/>
        <v/>
      </c>
      <c r="O192" s="51"/>
      <c r="P192" s="51" t="str">
        <f t="shared" si="1"/>
        <v/>
      </c>
      <c r="Q192" s="51"/>
      <c r="R192" s="51" t="str">
        <f t="shared" si="2"/>
        <v/>
      </c>
      <c r="S192" s="51" t="str">
        <f t="shared" si="3"/>
        <v/>
      </c>
      <c r="T192" s="53" t="str">
        <f t="shared" si="4"/>
        <v/>
      </c>
      <c r="U192" s="53" t="str">
        <f t="shared" si="5"/>
        <v/>
      </c>
      <c r="V192" s="48" t="str">
        <f t="shared" si="6"/>
        <v/>
      </c>
      <c r="W192" s="114"/>
      <c r="X192" s="115"/>
      <c r="Y192" s="116"/>
      <c r="Z192" s="34"/>
      <c r="AA192" s="34"/>
    </row>
    <row r="193" spans="1:27" ht="18" customHeight="1" x14ac:dyDescent="0.25">
      <c r="A193" s="43"/>
      <c r="B193" s="43"/>
      <c r="C193" s="44"/>
      <c r="D193" s="44"/>
      <c r="E193" s="44"/>
      <c r="F193" s="45"/>
      <c r="G193" s="150"/>
      <c r="H193" s="45"/>
      <c r="I193" s="45"/>
      <c r="J193" s="45"/>
      <c r="K193" s="45"/>
      <c r="L193" s="46"/>
      <c r="M193" s="45"/>
      <c r="N193" s="45" t="str">
        <f t="shared" si="0"/>
        <v/>
      </c>
      <c r="O193" s="45"/>
      <c r="P193" s="45" t="str">
        <f t="shared" si="1"/>
        <v/>
      </c>
      <c r="Q193" s="45"/>
      <c r="R193" s="45" t="str">
        <f t="shared" si="2"/>
        <v/>
      </c>
      <c r="S193" s="45" t="str">
        <f t="shared" si="3"/>
        <v/>
      </c>
      <c r="T193" s="47" t="str">
        <f t="shared" si="4"/>
        <v/>
      </c>
      <c r="U193" s="47" t="str">
        <f t="shared" si="5"/>
        <v/>
      </c>
      <c r="V193" s="48" t="str">
        <f t="shared" si="6"/>
        <v/>
      </c>
      <c r="W193" s="114"/>
      <c r="X193" s="115"/>
      <c r="Y193" s="116"/>
      <c r="Z193" s="26"/>
      <c r="AA193" s="26"/>
    </row>
    <row r="194" spans="1:27" ht="18" customHeight="1" x14ac:dyDescent="0.25">
      <c r="A194" s="49"/>
      <c r="B194" s="49"/>
      <c r="C194" s="50"/>
      <c r="D194" s="50"/>
      <c r="E194" s="50"/>
      <c r="F194" s="51"/>
      <c r="G194" s="151"/>
      <c r="H194" s="51"/>
      <c r="I194" s="51"/>
      <c r="J194" s="51"/>
      <c r="K194" s="51"/>
      <c r="L194" s="52"/>
      <c r="M194" s="51"/>
      <c r="N194" s="51" t="str">
        <f t="shared" si="0"/>
        <v/>
      </c>
      <c r="O194" s="51"/>
      <c r="P194" s="51" t="str">
        <f t="shared" si="1"/>
        <v/>
      </c>
      <c r="Q194" s="51"/>
      <c r="R194" s="51" t="str">
        <f t="shared" si="2"/>
        <v/>
      </c>
      <c r="S194" s="51" t="str">
        <f t="shared" si="3"/>
        <v/>
      </c>
      <c r="T194" s="53" t="str">
        <f t="shared" si="4"/>
        <v/>
      </c>
      <c r="U194" s="53" t="str">
        <f t="shared" si="5"/>
        <v/>
      </c>
      <c r="V194" s="48" t="str">
        <f t="shared" si="6"/>
        <v/>
      </c>
      <c r="W194" s="114"/>
      <c r="X194" s="115"/>
      <c r="Y194" s="116"/>
      <c r="Z194" s="34"/>
      <c r="AA194" s="34"/>
    </row>
    <row r="195" spans="1:27" ht="18" customHeight="1" x14ac:dyDescent="0.25">
      <c r="A195" s="43"/>
      <c r="B195" s="43"/>
      <c r="C195" s="44"/>
      <c r="D195" s="44"/>
      <c r="E195" s="44"/>
      <c r="F195" s="45"/>
      <c r="G195" s="150"/>
      <c r="H195" s="45"/>
      <c r="I195" s="45"/>
      <c r="J195" s="45"/>
      <c r="K195" s="45"/>
      <c r="L195" s="46"/>
      <c r="M195" s="45"/>
      <c r="N195" s="45" t="str">
        <f t="shared" si="0"/>
        <v/>
      </c>
      <c r="O195" s="45"/>
      <c r="P195" s="45" t="str">
        <f t="shared" si="1"/>
        <v/>
      </c>
      <c r="Q195" s="45"/>
      <c r="R195" s="45" t="str">
        <f t="shared" si="2"/>
        <v/>
      </c>
      <c r="S195" s="45" t="str">
        <f t="shared" si="3"/>
        <v/>
      </c>
      <c r="T195" s="47" t="str">
        <f t="shared" si="4"/>
        <v/>
      </c>
      <c r="U195" s="47" t="str">
        <f t="shared" si="5"/>
        <v/>
      </c>
      <c r="V195" s="48" t="str">
        <f t="shared" si="6"/>
        <v/>
      </c>
      <c r="W195" s="114"/>
      <c r="X195" s="115"/>
      <c r="Y195" s="116"/>
      <c r="Z195" s="26"/>
      <c r="AA195" s="26"/>
    </row>
    <row r="196" spans="1:27" ht="18" customHeight="1" x14ac:dyDescent="0.25">
      <c r="A196" s="49"/>
      <c r="B196" s="49"/>
      <c r="C196" s="50"/>
      <c r="D196" s="50"/>
      <c r="E196" s="50"/>
      <c r="F196" s="51"/>
      <c r="G196" s="151"/>
      <c r="H196" s="51"/>
      <c r="I196" s="51"/>
      <c r="J196" s="51"/>
      <c r="K196" s="51"/>
      <c r="L196" s="52"/>
      <c r="M196" s="51"/>
      <c r="N196" s="51" t="str">
        <f t="shared" si="0"/>
        <v/>
      </c>
      <c r="O196" s="51"/>
      <c r="P196" s="51" t="str">
        <f t="shared" si="1"/>
        <v/>
      </c>
      <c r="Q196" s="51"/>
      <c r="R196" s="51" t="str">
        <f t="shared" si="2"/>
        <v/>
      </c>
      <c r="S196" s="51" t="str">
        <f t="shared" si="3"/>
        <v/>
      </c>
      <c r="T196" s="53" t="str">
        <f t="shared" si="4"/>
        <v/>
      </c>
      <c r="U196" s="53" t="str">
        <f t="shared" si="5"/>
        <v/>
      </c>
      <c r="V196" s="48" t="str">
        <f t="shared" si="6"/>
        <v/>
      </c>
      <c r="W196" s="114"/>
      <c r="X196" s="115"/>
      <c r="Y196" s="116"/>
      <c r="Z196" s="34"/>
      <c r="AA196" s="34"/>
    </row>
    <row r="197" spans="1:27" ht="18" customHeight="1" x14ac:dyDescent="0.25">
      <c r="A197" s="43"/>
      <c r="B197" s="43"/>
      <c r="C197" s="44"/>
      <c r="D197" s="44"/>
      <c r="E197" s="44"/>
      <c r="F197" s="45"/>
      <c r="G197" s="150"/>
      <c r="H197" s="45"/>
      <c r="I197" s="45"/>
      <c r="J197" s="45"/>
      <c r="K197" s="45"/>
      <c r="L197" s="46"/>
      <c r="M197" s="45"/>
      <c r="N197" s="45" t="str">
        <f t="shared" si="0"/>
        <v/>
      </c>
      <c r="O197" s="45"/>
      <c r="P197" s="45" t="str">
        <f t="shared" si="1"/>
        <v/>
      </c>
      <c r="Q197" s="45"/>
      <c r="R197" s="45" t="str">
        <f t="shared" si="2"/>
        <v/>
      </c>
      <c r="S197" s="45" t="str">
        <f t="shared" si="3"/>
        <v/>
      </c>
      <c r="T197" s="47" t="str">
        <f t="shared" si="4"/>
        <v/>
      </c>
      <c r="U197" s="47" t="str">
        <f t="shared" si="5"/>
        <v/>
      </c>
      <c r="V197" s="48" t="str">
        <f t="shared" si="6"/>
        <v/>
      </c>
      <c r="W197" s="114"/>
      <c r="X197" s="115"/>
      <c r="Y197" s="116"/>
      <c r="Z197" s="26"/>
      <c r="AA197" s="26"/>
    </row>
    <row r="198" spans="1:27" ht="18" customHeight="1" x14ac:dyDescent="0.25">
      <c r="A198" s="49"/>
      <c r="B198" s="49"/>
      <c r="C198" s="50"/>
      <c r="D198" s="50"/>
      <c r="E198" s="50"/>
      <c r="F198" s="51"/>
      <c r="G198" s="151"/>
      <c r="H198" s="51"/>
      <c r="I198" s="51"/>
      <c r="J198" s="51"/>
      <c r="K198" s="51"/>
      <c r="L198" s="52"/>
      <c r="M198" s="51"/>
      <c r="N198" s="51" t="str">
        <f t="shared" si="0"/>
        <v/>
      </c>
      <c r="O198" s="51"/>
      <c r="P198" s="51" t="str">
        <f t="shared" si="1"/>
        <v/>
      </c>
      <c r="Q198" s="51"/>
      <c r="R198" s="51" t="str">
        <f t="shared" si="2"/>
        <v/>
      </c>
      <c r="S198" s="51" t="str">
        <f t="shared" si="3"/>
        <v/>
      </c>
      <c r="T198" s="53" t="str">
        <f t="shared" si="4"/>
        <v/>
      </c>
      <c r="U198" s="53" t="str">
        <f t="shared" si="5"/>
        <v/>
      </c>
      <c r="V198" s="48" t="str">
        <f t="shared" si="6"/>
        <v/>
      </c>
      <c r="W198" s="114"/>
      <c r="X198" s="115"/>
      <c r="Y198" s="116"/>
      <c r="Z198" s="34"/>
      <c r="AA198" s="34"/>
    </row>
    <row r="199" spans="1:27" ht="18" customHeight="1" x14ac:dyDescent="0.25">
      <c r="A199" s="43"/>
      <c r="B199" s="43"/>
      <c r="C199" s="44"/>
      <c r="D199" s="44"/>
      <c r="E199" s="44"/>
      <c r="F199" s="45"/>
      <c r="G199" s="150"/>
      <c r="H199" s="45"/>
      <c r="I199" s="45"/>
      <c r="J199" s="45"/>
      <c r="K199" s="45"/>
      <c r="L199" s="46"/>
      <c r="M199" s="45"/>
      <c r="N199" s="45" t="str">
        <f t="shared" si="0"/>
        <v/>
      </c>
      <c r="O199" s="45"/>
      <c r="P199" s="45" t="str">
        <f t="shared" si="1"/>
        <v/>
      </c>
      <c r="Q199" s="45"/>
      <c r="R199" s="45" t="str">
        <f t="shared" si="2"/>
        <v/>
      </c>
      <c r="S199" s="45" t="str">
        <f t="shared" si="3"/>
        <v/>
      </c>
      <c r="T199" s="47" t="str">
        <f t="shared" si="4"/>
        <v/>
      </c>
      <c r="U199" s="47" t="str">
        <f t="shared" si="5"/>
        <v/>
      </c>
      <c r="V199" s="48" t="str">
        <f t="shared" si="6"/>
        <v/>
      </c>
      <c r="W199" s="114"/>
      <c r="X199" s="115"/>
      <c r="Y199" s="116"/>
      <c r="Z199" s="26"/>
      <c r="AA199" s="26"/>
    </row>
    <row r="200" spans="1:27" ht="18" customHeight="1" x14ac:dyDescent="0.25">
      <c r="A200" s="49"/>
      <c r="B200" s="49"/>
      <c r="C200" s="50"/>
      <c r="D200" s="50"/>
      <c r="E200" s="50"/>
      <c r="F200" s="51"/>
      <c r="G200" s="151"/>
      <c r="H200" s="51"/>
      <c r="I200" s="51"/>
      <c r="J200" s="51"/>
      <c r="K200" s="51"/>
      <c r="L200" s="52"/>
      <c r="M200" s="51"/>
      <c r="N200" s="51" t="str">
        <f t="shared" si="0"/>
        <v/>
      </c>
      <c r="O200" s="51"/>
      <c r="P200" s="51" t="str">
        <f t="shared" si="1"/>
        <v/>
      </c>
      <c r="Q200" s="51"/>
      <c r="R200" s="51" t="str">
        <f t="shared" si="2"/>
        <v/>
      </c>
      <c r="S200" s="51" t="str">
        <f t="shared" si="3"/>
        <v/>
      </c>
      <c r="T200" s="53" t="str">
        <f t="shared" si="4"/>
        <v/>
      </c>
      <c r="U200" s="53" t="str">
        <f t="shared" si="5"/>
        <v/>
      </c>
      <c r="V200" s="48" t="str">
        <f t="shared" si="6"/>
        <v/>
      </c>
      <c r="W200" s="114"/>
      <c r="X200" s="115"/>
      <c r="Y200" s="116"/>
      <c r="Z200" s="34"/>
      <c r="AA200" s="34"/>
    </row>
    <row r="201" spans="1:27" ht="18" customHeight="1" x14ac:dyDescent="0.25">
      <c r="A201" s="43"/>
      <c r="B201" s="43"/>
      <c r="C201" s="44"/>
      <c r="D201" s="44"/>
      <c r="E201" s="44"/>
      <c r="F201" s="45"/>
      <c r="G201" s="150"/>
      <c r="H201" s="45"/>
      <c r="I201" s="45"/>
      <c r="J201" s="45"/>
      <c r="K201" s="45"/>
      <c r="L201" s="46"/>
      <c r="M201" s="45"/>
      <c r="N201" s="45" t="str">
        <f t="shared" si="0"/>
        <v/>
      </c>
      <c r="O201" s="45"/>
      <c r="P201" s="45" t="str">
        <f t="shared" si="1"/>
        <v/>
      </c>
      <c r="Q201" s="45"/>
      <c r="R201" s="45" t="str">
        <f t="shared" si="2"/>
        <v/>
      </c>
      <c r="S201" s="45" t="str">
        <f t="shared" si="3"/>
        <v/>
      </c>
      <c r="T201" s="47" t="str">
        <f t="shared" si="4"/>
        <v/>
      </c>
      <c r="U201" s="47" t="str">
        <f t="shared" si="5"/>
        <v/>
      </c>
      <c r="V201" s="48" t="str">
        <f t="shared" si="6"/>
        <v/>
      </c>
      <c r="W201" s="114"/>
      <c r="X201" s="115"/>
      <c r="Y201" s="116"/>
      <c r="Z201" s="26"/>
      <c r="AA201" s="26"/>
    </row>
    <row r="202" spans="1:27" ht="18" customHeight="1" x14ac:dyDescent="0.25">
      <c r="A202" s="49"/>
      <c r="B202" s="49"/>
      <c r="C202" s="50"/>
      <c r="D202" s="50"/>
      <c r="E202" s="50"/>
      <c r="F202" s="51"/>
      <c r="G202" s="151"/>
      <c r="H202" s="51"/>
      <c r="I202" s="51"/>
      <c r="J202" s="51"/>
      <c r="K202" s="51"/>
      <c r="L202" s="52"/>
      <c r="M202" s="51"/>
      <c r="N202" s="51" t="str">
        <f t="shared" si="0"/>
        <v/>
      </c>
      <c r="O202" s="51"/>
      <c r="P202" s="51" t="str">
        <f t="shared" si="1"/>
        <v/>
      </c>
      <c r="Q202" s="51"/>
      <c r="R202" s="51" t="str">
        <f t="shared" si="2"/>
        <v/>
      </c>
      <c r="S202" s="51" t="str">
        <f t="shared" si="3"/>
        <v/>
      </c>
      <c r="T202" s="53" t="str">
        <f t="shared" si="4"/>
        <v/>
      </c>
      <c r="U202" s="53" t="str">
        <f t="shared" si="5"/>
        <v/>
      </c>
      <c r="V202" s="48" t="str">
        <f t="shared" si="6"/>
        <v/>
      </c>
      <c r="W202" s="114"/>
      <c r="X202" s="115"/>
      <c r="Y202" s="116"/>
      <c r="Z202" s="34"/>
      <c r="AA202" s="34"/>
    </row>
    <row r="203" spans="1:27" ht="18" customHeight="1" x14ac:dyDescent="0.25">
      <c r="A203" s="43"/>
      <c r="B203" s="43"/>
      <c r="C203" s="44"/>
      <c r="D203" s="44"/>
      <c r="E203" s="44"/>
      <c r="F203" s="45"/>
      <c r="G203" s="150"/>
      <c r="H203" s="45"/>
      <c r="I203" s="45"/>
      <c r="J203" s="45"/>
      <c r="K203" s="45"/>
      <c r="L203" s="46"/>
      <c r="M203" s="45"/>
      <c r="N203" s="45" t="str">
        <f t="shared" si="0"/>
        <v/>
      </c>
      <c r="O203" s="45"/>
      <c r="P203" s="45" t="str">
        <f t="shared" si="1"/>
        <v/>
      </c>
      <c r="Q203" s="45"/>
      <c r="R203" s="45" t="str">
        <f t="shared" si="2"/>
        <v/>
      </c>
      <c r="S203" s="45" t="str">
        <f t="shared" si="3"/>
        <v/>
      </c>
      <c r="T203" s="47" t="str">
        <f t="shared" si="4"/>
        <v/>
      </c>
      <c r="U203" s="47" t="str">
        <f t="shared" si="5"/>
        <v/>
      </c>
      <c r="V203" s="48" t="str">
        <f t="shared" si="6"/>
        <v/>
      </c>
      <c r="W203" s="114"/>
      <c r="X203" s="115"/>
      <c r="Y203" s="116"/>
      <c r="Z203" s="26"/>
      <c r="AA203" s="26"/>
    </row>
    <row r="204" spans="1:27" ht="18" customHeight="1" x14ac:dyDescent="0.25">
      <c r="A204" s="49"/>
      <c r="B204" s="49"/>
      <c r="C204" s="50"/>
      <c r="D204" s="50"/>
      <c r="E204" s="50"/>
      <c r="F204" s="51"/>
      <c r="G204" s="151"/>
      <c r="H204" s="51"/>
      <c r="I204" s="51"/>
      <c r="J204" s="51"/>
      <c r="K204" s="51"/>
      <c r="L204" s="52"/>
      <c r="M204" s="51"/>
      <c r="N204" s="51" t="str">
        <f t="shared" si="0"/>
        <v/>
      </c>
      <c r="O204" s="51"/>
      <c r="P204" s="51" t="str">
        <f t="shared" si="1"/>
        <v/>
      </c>
      <c r="Q204" s="51"/>
      <c r="R204" s="51" t="str">
        <f t="shared" si="2"/>
        <v/>
      </c>
      <c r="S204" s="51" t="str">
        <f t="shared" si="3"/>
        <v/>
      </c>
      <c r="T204" s="53" t="str">
        <f t="shared" si="4"/>
        <v/>
      </c>
      <c r="U204" s="53" t="str">
        <f t="shared" si="5"/>
        <v/>
      </c>
      <c r="V204" s="48" t="str">
        <f t="shared" si="6"/>
        <v/>
      </c>
      <c r="W204" s="114"/>
      <c r="X204" s="115"/>
      <c r="Y204" s="116"/>
      <c r="Z204" s="34"/>
      <c r="AA204" s="34"/>
    </row>
    <row r="205" spans="1:27" ht="18" customHeight="1" x14ac:dyDescent="0.25">
      <c r="A205" s="43"/>
      <c r="B205" s="43"/>
      <c r="C205" s="44"/>
      <c r="D205" s="44"/>
      <c r="E205" s="44"/>
      <c r="F205" s="45"/>
      <c r="G205" s="150"/>
      <c r="H205" s="45"/>
      <c r="I205" s="45"/>
      <c r="J205" s="45"/>
      <c r="K205" s="45"/>
      <c r="L205" s="46"/>
      <c r="M205" s="45"/>
      <c r="N205" s="45" t="str">
        <f t="shared" si="0"/>
        <v/>
      </c>
      <c r="O205" s="45"/>
      <c r="P205" s="45" t="str">
        <f t="shared" si="1"/>
        <v/>
      </c>
      <c r="Q205" s="45"/>
      <c r="R205" s="45" t="str">
        <f t="shared" si="2"/>
        <v/>
      </c>
      <c r="S205" s="45" t="str">
        <f t="shared" si="3"/>
        <v/>
      </c>
      <c r="T205" s="47" t="str">
        <f t="shared" si="4"/>
        <v/>
      </c>
      <c r="U205" s="47" t="str">
        <f t="shared" si="5"/>
        <v/>
      </c>
      <c r="V205" s="48" t="str">
        <f t="shared" si="6"/>
        <v/>
      </c>
      <c r="W205" s="114"/>
      <c r="X205" s="115"/>
      <c r="Y205" s="116"/>
      <c r="Z205" s="26"/>
      <c r="AA205" s="26"/>
    </row>
    <row r="206" spans="1:27" ht="18" customHeight="1" x14ac:dyDescent="0.25">
      <c r="A206" s="49"/>
      <c r="B206" s="49"/>
      <c r="C206" s="50"/>
      <c r="D206" s="50"/>
      <c r="E206" s="50"/>
      <c r="F206" s="51"/>
      <c r="G206" s="151"/>
      <c r="H206" s="51"/>
      <c r="I206" s="51"/>
      <c r="J206" s="51"/>
      <c r="K206" s="51"/>
      <c r="L206" s="52"/>
      <c r="M206" s="51"/>
      <c r="N206" s="51" t="str">
        <f t="shared" si="0"/>
        <v/>
      </c>
      <c r="O206" s="51"/>
      <c r="P206" s="51" t="str">
        <f t="shared" si="1"/>
        <v/>
      </c>
      <c r="Q206" s="51"/>
      <c r="R206" s="51" t="str">
        <f t="shared" si="2"/>
        <v/>
      </c>
      <c r="S206" s="51" t="str">
        <f t="shared" si="3"/>
        <v/>
      </c>
      <c r="T206" s="53" t="str">
        <f t="shared" si="4"/>
        <v/>
      </c>
      <c r="U206" s="53" t="str">
        <f t="shared" si="5"/>
        <v/>
      </c>
      <c r="V206" s="48" t="str">
        <f t="shared" si="6"/>
        <v/>
      </c>
      <c r="W206" s="114"/>
      <c r="X206" s="115"/>
      <c r="Y206" s="116"/>
      <c r="Z206" s="34"/>
      <c r="AA206" s="34"/>
    </row>
    <row r="207" spans="1:27" ht="18" customHeight="1" x14ac:dyDescent="0.25">
      <c r="A207" s="43"/>
      <c r="B207" s="43"/>
      <c r="C207" s="44"/>
      <c r="D207" s="44"/>
      <c r="E207" s="44"/>
      <c r="F207" s="45"/>
      <c r="G207" s="150"/>
      <c r="H207" s="45"/>
      <c r="I207" s="45"/>
      <c r="J207" s="45"/>
      <c r="K207" s="45"/>
      <c r="L207" s="46"/>
      <c r="M207" s="45"/>
      <c r="N207" s="45" t="str">
        <f t="shared" si="0"/>
        <v/>
      </c>
      <c r="O207" s="45"/>
      <c r="P207" s="45" t="str">
        <f t="shared" si="1"/>
        <v/>
      </c>
      <c r="Q207" s="45"/>
      <c r="R207" s="45" t="str">
        <f t="shared" si="2"/>
        <v/>
      </c>
      <c r="S207" s="45" t="str">
        <f t="shared" si="3"/>
        <v/>
      </c>
      <c r="T207" s="47" t="str">
        <f t="shared" si="4"/>
        <v/>
      </c>
      <c r="U207" s="47" t="str">
        <f t="shared" si="5"/>
        <v/>
      </c>
      <c r="V207" s="48" t="str">
        <f t="shared" si="6"/>
        <v/>
      </c>
      <c r="W207" s="114"/>
      <c r="X207" s="115"/>
      <c r="Y207" s="116"/>
      <c r="Z207" s="26"/>
      <c r="AA207" s="26"/>
    </row>
    <row r="208" spans="1:27" ht="18" customHeight="1" x14ac:dyDescent="0.25">
      <c r="A208" s="49"/>
      <c r="B208" s="49"/>
      <c r="C208" s="50"/>
      <c r="D208" s="50"/>
      <c r="E208" s="50"/>
      <c r="F208" s="51"/>
      <c r="G208" s="151"/>
      <c r="H208" s="51"/>
      <c r="I208" s="51"/>
      <c r="J208" s="51"/>
      <c r="K208" s="51"/>
      <c r="L208" s="52"/>
      <c r="M208" s="51"/>
      <c r="N208" s="51" t="str">
        <f t="shared" si="0"/>
        <v/>
      </c>
      <c r="O208" s="51"/>
      <c r="P208" s="51" t="str">
        <f t="shared" si="1"/>
        <v/>
      </c>
      <c r="Q208" s="51"/>
      <c r="R208" s="51" t="str">
        <f t="shared" si="2"/>
        <v/>
      </c>
      <c r="S208" s="51" t="str">
        <f t="shared" si="3"/>
        <v/>
      </c>
      <c r="T208" s="53" t="str">
        <f t="shared" si="4"/>
        <v/>
      </c>
      <c r="U208" s="53" t="str">
        <f t="shared" si="5"/>
        <v/>
      </c>
      <c r="V208" s="48" t="str">
        <f t="shared" si="6"/>
        <v/>
      </c>
      <c r="W208" s="114"/>
      <c r="X208" s="115"/>
      <c r="Y208" s="116"/>
      <c r="Z208" s="34"/>
      <c r="AA208" s="34"/>
    </row>
    <row r="209" spans="1:27" ht="18" customHeight="1" x14ac:dyDescent="0.25">
      <c r="A209" s="43"/>
      <c r="B209" s="43"/>
      <c r="C209" s="44"/>
      <c r="D209" s="44"/>
      <c r="E209" s="44"/>
      <c r="F209" s="45"/>
      <c r="G209" s="150"/>
      <c r="H209" s="45"/>
      <c r="I209" s="45"/>
      <c r="J209" s="45"/>
      <c r="K209" s="45"/>
      <c r="L209" s="46"/>
      <c r="M209" s="45"/>
      <c r="N209" s="45" t="str">
        <f t="shared" si="0"/>
        <v/>
      </c>
      <c r="O209" s="45"/>
      <c r="P209" s="45" t="str">
        <f t="shared" si="1"/>
        <v/>
      </c>
      <c r="Q209" s="45"/>
      <c r="R209" s="45" t="str">
        <f t="shared" si="2"/>
        <v/>
      </c>
      <c r="S209" s="45" t="str">
        <f t="shared" si="3"/>
        <v/>
      </c>
      <c r="T209" s="47" t="str">
        <f t="shared" si="4"/>
        <v/>
      </c>
      <c r="U209" s="47" t="str">
        <f t="shared" si="5"/>
        <v/>
      </c>
      <c r="V209" s="48" t="str">
        <f t="shared" si="6"/>
        <v/>
      </c>
      <c r="W209" s="114"/>
      <c r="X209" s="115"/>
      <c r="Y209" s="116"/>
      <c r="Z209" s="26"/>
      <c r="AA209" s="26"/>
    </row>
    <row r="210" spans="1:27" ht="18" customHeight="1" x14ac:dyDescent="0.25">
      <c r="A210" s="49"/>
      <c r="B210" s="49"/>
      <c r="C210" s="50"/>
      <c r="D210" s="50"/>
      <c r="E210" s="50"/>
      <c r="F210" s="51"/>
      <c r="G210" s="151"/>
      <c r="H210" s="51"/>
      <c r="I210" s="51"/>
      <c r="J210" s="51"/>
      <c r="K210" s="51"/>
      <c r="L210" s="52"/>
      <c r="M210" s="51"/>
      <c r="N210" s="51" t="str">
        <f t="shared" si="0"/>
        <v/>
      </c>
      <c r="O210" s="51"/>
      <c r="P210" s="51" t="str">
        <f t="shared" si="1"/>
        <v/>
      </c>
      <c r="Q210" s="51"/>
      <c r="R210" s="51" t="str">
        <f t="shared" si="2"/>
        <v/>
      </c>
      <c r="S210" s="51" t="str">
        <f t="shared" si="3"/>
        <v/>
      </c>
      <c r="T210" s="53" t="str">
        <f t="shared" si="4"/>
        <v/>
      </c>
      <c r="U210" s="53" t="str">
        <f t="shared" si="5"/>
        <v/>
      </c>
      <c r="V210" s="48" t="str">
        <f t="shared" si="6"/>
        <v/>
      </c>
      <c r="W210" s="114"/>
      <c r="X210" s="115"/>
      <c r="Y210" s="116"/>
      <c r="Z210" s="34"/>
      <c r="AA210" s="34"/>
    </row>
    <row r="211" spans="1:27" ht="18" customHeight="1" x14ac:dyDescent="0.25">
      <c r="A211" s="43"/>
      <c r="B211" s="43"/>
      <c r="C211" s="44"/>
      <c r="D211" s="44"/>
      <c r="E211" s="44"/>
      <c r="F211" s="45"/>
      <c r="G211" s="150"/>
      <c r="H211" s="45"/>
      <c r="I211" s="45"/>
      <c r="J211" s="45"/>
      <c r="K211" s="45"/>
      <c r="L211" s="46"/>
      <c r="M211" s="45"/>
      <c r="N211" s="45" t="str">
        <f t="shared" si="0"/>
        <v/>
      </c>
      <c r="O211" s="45"/>
      <c r="P211" s="45" t="str">
        <f t="shared" si="1"/>
        <v/>
      </c>
      <c r="Q211" s="45"/>
      <c r="R211" s="45" t="str">
        <f t="shared" si="2"/>
        <v/>
      </c>
      <c r="S211" s="45" t="str">
        <f t="shared" si="3"/>
        <v/>
      </c>
      <c r="T211" s="47" t="str">
        <f t="shared" si="4"/>
        <v/>
      </c>
      <c r="U211" s="47" t="str">
        <f t="shared" si="5"/>
        <v/>
      </c>
      <c r="V211" s="48" t="str">
        <f t="shared" si="6"/>
        <v/>
      </c>
      <c r="W211" s="114"/>
      <c r="X211" s="115"/>
      <c r="Y211" s="116"/>
      <c r="Z211" s="26"/>
      <c r="AA211" s="26"/>
    </row>
    <row r="212" spans="1:27" ht="18" customHeight="1" x14ac:dyDescent="0.25">
      <c r="A212" s="49"/>
      <c r="B212" s="49"/>
      <c r="C212" s="50"/>
      <c r="D212" s="50"/>
      <c r="E212" s="50"/>
      <c r="F212" s="51"/>
      <c r="G212" s="151"/>
      <c r="H212" s="51"/>
      <c r="I212" s="51"/>
      <c r="J212" s="51"/>
      <c r="K212" s="51"/>
      <c r="L212" s="52"/>
      <c r="M212" s="51"/>
      <c r="N212" s="51" t="str">
        <f t="shared" si="0"/>
        <v/>
      </c>
      <c r="O212" s="51"/>
      <c r="P212" s="51" t="str">
        <f t="shared" si="1"/>
        <v/>
      </c>
      <c r="Q212" s="51"/>
      <c r="R212" s="51" t="str">
        <f t="shared" si="2"/>
        <v/>
      </c>
      <c r="S212" s="51" t="str">
        <f t="shared" si="3"/>
        <v/>
      </c>
      <c r="T212" s="53" t="str">
        <f t="shared" si="4"/>
        <v/>
      </c>
      <c r="U212" s="53" t="str">
        <f t="shared" si="5"/>
        <v/>
      </c>
      <c r="V212" s="48" t="str">
        <f t="shared" si="6"/>
        <v/>
      </c>
      <c r="W212" s="114"/>
      <c r="X212" s="115"/>
      <c r="Y212" s="116"/>
      <c r="Z212" s="34"/>
      <c r="AA212" s="34"/>
    </row>
    <row r="213" spans="1:27" ht="18" customHeight="1" x14ac:dyDescent="0.25">
      <c r="A213" s="43"/>
      <c r="B213" s="43"/>
      <c r="C213" s="44"/>
      <c r="D213" s="44"/>
      <c r="E213" s="44"/>
      <c r="F213" s="45"/>
      <c r="G213" s="150"/>
      <c r="H213" s="45"/>
      <c r="I213" s="45"/>
      <c r="J213" s="45"/>
      <c r="K213" s="45"/>
      <c r="L213" s="46"/>
      <c r="M213" s="45"/>
      <c r="N213" s="45" t="str">
        <f t="shared" si="0"/>
        <v/>
      </c>
      <c r="O213" s="45"/>
      <c r="P213" s="45" t="str">
        <f t="shared" si="1"/>
        <v/>
      </c>
      <c r="Q213" s="45"/>
      <c r="R213" s="45" t="str">
        <f t="shared" si="2"/>
        <v/>
      </c>
      <c r="S213" s="45" t="str">
        <f t="shared" si="3"/>
        <v/>
      </c>
      <c r="T213" s="47" t="str">
        <f t="shared" si="4"/>
        <v/>
      </c>
      <c r="U213" s="47" t="str">
        <f t="shared" si="5"/>
        <v/>
      </c>
      <c r="V213" s="48" t="str">
        <f t="shared" si="6"/>
        <v/>
      </c>
      <c r="W213" s="114"/>
      <c r="X213" s="115"/>
      <c r="Y213" s="116"/>
      <c r="Z213" s="26"/>
      <c r="AA213" s="26"/>
    </row>
    <row r="214" spans="1:27" ht="18" customHeight="1" x14ac:dyDescent="0.25">
      <c r="A214" s="49"/>
      <c r="B214" s="49"/>
      <c r="C214" s="50"/>
      <c r="D214" s="50"/>
      <c r="E214" s="50"/>
      <c r="F214" s="51"/>
      <c r="G214" s="151"/>
      <c r="H214" s="51"/>
      <c r="I214" s="51"/>
      <c r="J214" s="51"/>
      <c r="K214" s="51"/>
      <c r="L214" s="52"/>
      <c r="M214" s="51"/>
      <c r="N214" s="51" t="str">
        <f t="shared" si="0"/>
        <v/>
      </c>
      <c r="O214" s="51"/>
      <c r="P214" s="51" t="str">
        <f t="shared" si="1"/>
        <v/>
      </c>
      <c r="Q214" s="51"/>
      <c r="R214" s="51" t="str">
        <f t="shared" si="2"/>
        <v/>
      </c>
      <c r="S214" s="51" t="str">
        <f t="shared" si="3"/>
        <v/>
      </c>
      <c r="T214" s="53" t="str">
        <f t="shared" si="4"/>
        <v/>
      </c>
      <c r="U214" s="53" t="str">
        <f t="shared" si="5"/>
        <v/>
      </c>
      <c r="V214" s="48" t="str">
        <f t="shared" si="6"/>
        <v/>
      </c>
      <c r="W214" s="114"/>
      <c r="X214" s="115"/>
      <c r="Y214" s="116"/>
      <c r="Z214" s="34"/>
      <c r="AA214" s="34"/>
    </row>
    <row r="215" spans="1:27" ht="18" customHeight="1" x14ac:dyDescent="0.25">
      <c r="A215" s="43"/>
      <c r="B215" s="43"/>
      <c r="C215" s="44"/>
      <c r="D215" s="44"/>
      <c r="E215" s="44"/>
      <c r="F215" s="45"/>
      <c r="G215" s="150"/>
      <c r="H215" s="45"/>
      <c r="I215" s="45"/>
      <c r="J215" s="45"/>
      <c r="K215" s="45"/>
      <c r="L215" s="46"/>
      <c r="M215" s="45"/>
      <c r="N215" s="45" t="str">
        <f t="shared" si="0"/>
        <v/>
      </c>
      <c r="O215" s="45"/>
      <c r="P215" s="45" t="str">
        <f t="shared" si="1"/>
        <v/>
      </c>
      <c r="Q215" s="45"/>
      <c r="R215" s="45" t="str">
        <f t="shared" si="2"/>
        <v/>
      </c>
      <c r="S215" s="45" t="str">
        <f t="shared" si="3"/>
        <v/>
      </c>
      <c r="T215" s="47" t="str">
        <f t="shared" si="4"/>
        <v/>
      </c>
      <c r="U215" s="47" t="str">
        <f t="shared" si="5"/>
        <v/>
      </c>
      <c r="V215" s="48" t="str">
        <f t="shared" si="6"/>
        <v/>
      </c>
      <c r="W215" s="114"/>
      <c r="X215" s="115"/>
      <c r="Y215" s="116"/>
      <c r="Z215" s="26"/>
      <c r="AA215" s="26"/>
    </row>
    <row r="216" spans="1:27" ht="18" customHeight="1" x14ac:dyDescent="0.25">
      <c r="A216" s="49"/>
      <c r="B216" s="49"/>
      <c r="C216" s="50"/>
      <c r="D216" s="50"/>
      <c r="E216" s="50"/>
      <c r="F216" s="51"/>
      <c r="G216" s="151"/>
      <c r="H216" s="51"/>
      <c r="I216" s="51"/>
      <c r="J216" s="51"/>
      <c r="K216" s="51"/>
      <c r="L216" s="52"/>
      <c r="M216" s="51"/>
      <c r="N216" s="51" t="str">
        <f t="shared" si="0"/>
        <v/>
      </c>
      <c r="O216" s="51"/>
      <c r="P216" s="51" t="str">
        <f t="shared" si="1"/>
        <v/>
      </c>
      <c r="Q216" s="51"/>
      <c r="R216" s="51" t="str">
        <f t="shared" si="2"/>
        <v/>
      </c>
      <c r="S216" s="51" t="str">
        <f t="shared" si="3"/>
        <v/>
      </c>
      <c r="T216" s="53" t="str">
        <f t="shared" si="4"/>
        <v/>
      </c>
      <c r="U216" s="53" t="str">
        <f t="shared" si="5"/>
        <v/>
      </c>
      <c r="V216" s="48" t="str">
        <f t="shared" si="6"/>
        <v/>
      </c>
      <c r="W216" s="114"/>
      <c r="X216" s="115"/>
      <c r="Y216" s="116"/>
      <c r="Z216" s="34"/>
      <c r="AA216" s="34"/>
    </row>
    <row r="217" spans="1:27" ht="18" customHeight="1" x14ac:dyDescent="0.25">
      <c r="A217" s="43"/>
      <c r="B217" s="43"/>
      <c r="C217" s="44"/>
      <c r="D217" s="44"/>
      <c r="E217" s="44"/>
      <c r="F217" s="45"/>
      <c r="G217" s="150"/>
      <c r="H217" s="45"/>
      <c r="I217" s="45"/>
      <c r="J217" s="45"/>
      <c r="K217" s="45"/>
      <c r="L217" s="46"/>
      <c r="M217" s="45"/>
      <c r="N217" s="45" t="str">
        <f t="shared" si="0"/>
        <v/>
      </c>
      <c r="O217" s="45"/>
      <c r="P217" s="45" t="str">
        <f t="shared" si="1"/>
        <v/>
      </c>
      <c r="Q217" s="45"/>
      <c r="R217" s="45" t="str">
        <f t="shared" si="2"/>
        <v/>
      </c>
      <c r="S217" s="45" t="str">
        <f t="shared" si="3"/>
        <v/>
      </c>
      <c r="T217" s="47" t="str">
        <f t="shared" si="4"/>
        <v/>
      </c>
      <c r="U217" s="47" t="str">
        <f t="shared" si="5"/>
        <v/>
      </c>
      <c r="V217" s="48" t="str">
        <f t="shared" si="6"/>
        <v/>
      </c>
      <c r="W217" s="114"/>
      <c r="X217" s="115"/>
      <c r="Y217" s="116"/>
      <c r="Z217" s="26"/>
      <c r="AA217" s="26"/>
    </row>
    <row r="218" spans="1:27" ht="18" customHeight="1" x14ac:dyDescent="0.25">
      <c r="A218" s="49"/>
      <c r="B218" s="49"/>
      <c r="C218" s="50"/>
      <c r="D218" s="50"/>
      <c r="E218" s="50"/>
      <c r="F218" s="51"/>
      <c r="G218" s="151"/>
      <c r="H218" s="51"/>
      <c r="I218" s="51"/>
      <c r="J218" s="51"/>
      <c r="K218" s="51"/>
      <c r="L218" s="52"/>
      <c r="M218" s="51"/>
      <c r="N218" s="51" t="str">
        <f t="shared" si="0"/>
        <v/>
      </c>
      <c r="O218" s="51"/>
      <c r="P218" s="51" t="str">
        <f t="shared" si="1"/>
        <v/>
      </c>
      <c r="Q218" s="51"/>
      <c r="R218" s="51" t="str">
        <f t="shared" si="2"/>
        <v/>
      </c>
      <c r="S218" s="51" t="str">
        <f t="shared" si="3"/>
        <v/>
      </c>
      <c r="T218" s="53" t="str">
        <f t="shared" si="4"/>
        <v/>
      </c>
      <c r="U218" s="53" t="str">
        <f t="shared" si="5"/>
        <v/>
      </c>
      <c r="V218" s="48" t="str">
        <f t="shared" si="6"/>
        <v/>
      </c>
      <c r="W218" s="114"/>
      <c r="X218" s="115"/>
      <c r="Y218" s="116"/>
      <c r="Z218" s="34"/>
      <c r="AA218" s="34"/>
    </row>
    <row r="219" spans="1:27" ht="18" customHeight="1" x14ac:dyDescent="0.25">
      <c r="A219" s="43"/>
      <c r="B219" s="43"/>
      <c r="C219" s="44"/>
      <c r="D219" s="44"/>
      <c r="E219" s="44"/>
      <c r="F219" s="45"/>
      <c r="G219" s="150"/>
      <c r="H219" s="45"/>
      <c r="I219" s="45"/>
      <c r="J219" s="45"/>
      <c r="K219" s="45"/>
      <c r="L219" s="46"/>
      <c r="M219" s="45"/>
      <c r="N219" s="45" t="str">
        <f t="shared" si="0"/>
        <v/>
      </c>
      <c r="O219" s="45"/>
      <c r="P219" s="45" t="str">
        <f t="shared" si="1"/>
        <v/>
      </c>
      <c r="Q219" s="45"/>
      <c r="R219" s="45" t="str">
        <f t="shared" si="2"/>
        <v/>
      </c>
      <c r="S219" s="45" t="str">
        <f t="shared" si="3"/>
        <v/>
      </c>
      <c r="T219" s="47" t="str">
        <f t="shared" si="4"/>
        <v/>
      </c>
      <c r="U219" s="47" t="str">
        <f t="shared" si="5"/>
        <v/>
      </c>
      <c r="V219" s="48" t="str">
        <f t="shared" si="6"/>
        <v/>
      </c>
      <c r="W219" s="114"/>
      <c r="X219" s="115"/>
      <c r="Y219" s="116"/>
      <c r="Z219" s="26"/>
      <c r="AA219" s="26"/>
    </row>
    <row r="220" spans="1:27" ht="18" customHeight="1" x14ac:dyDescent="0.25">
      <c r="A220" s="49"/>
      <c r="B220" s="49"/>
      <c r="C220" s="50"/>
      <c r="D220" s="50"/>
      <c r="E220" s="50"/>
      <c r="F220" s="51"/>
      <c r="G220" s="151"/>
      <c r="H220" s="51"/>
      <c r="I220" s="51"/>
      <c r="J220" s="51"/>
      <c r="K220" s="51"/>
      <c r="L220" s="52"/>
      <c r="M220" s="51"/>
      <c r="N220" s="51" t="str">
        <f t="shared" si="0"/>
        <v/>
      </c>
      <c r="O220" s="51"/>
      <c r="P220" s="51" t="str">
        <f t="shared" si="1"/>
        <v/>
      </c>
      <c r="Q220" s="51"/>
      <c r="R220" s="51" t="str">
        <f t="shared" si="2"/>
        <v/>
      </c>
      <c r="S220" s="51" t="str">
        <f t="shared" si="3"/>
        <v/>
      </c>
      <c r="T220" s="53" t="str">
        <f t="shared" si="4"/>
        <v/>
      </c>
      <c r="U220" s="53" t="str">
        <f t="shared" si="5"/>
        <v/>
      </c>
      <c r="V220" s="48" t="str">
        <f t="shared" si="6"/>
        <v/>
      </c>
      <c r="W220" s="114"/>
      <c r="X220" s="115"/>
      <c r="Y220" s="116"/>
      <c r="Z220" s="34"/>
      <c r="AA220" s="34"/>
    </row>
    <row r="221" spans="1:27" ht="18" customHeight="1" x14ac:dyDescent="0.25">
      <c r="A221" s="43"/>
      <c r="B221" s="43"/>
      <c r="C221" s="44"/>
      <c r="D221" s="44"/>
      <c r="E221" s="44"/>
      <c r="F221" s="45"/>
      <c r="G221" s="150"/>
      <c r="H221" s="45"/>
      <c r="I221" s="45"/>
      <c r="J221" s="45"/>
      <c r="K221" s="45"/>
      <c r="L221" s="46"/>
      <c r="M221" s="45"/>
      <c r="N221" s="45" t="str">
        <f t="shared" si="0"/>
        <v/>
      </c>
      <c r="O221" s="45"/>
      <c r="P221" s="45" t="str">
        <f t="shared" si="1"/>
        <v/>
      </c>
      <c r="Q221" s="45"/>
      <c r="R221" s="45" t="str">
        <f t="shared" si="2"/>
        <v/>
      </c>
      <c r="S221" s="45" t="str">
        <f t="shared" si="3"/>
        <v/>
      </c>
      <c r="T221" s="47" t="str">
        <f t="shared" si="4"/>
        <v/>
      </c>
      <c r="U221" s="47" t="str">
        <f t="shared" si="5"/>
        <v/>
      </c>
      <c r="V221" s="48" t="str">
        <f t="shared" si="6"/>
        <v/>
      </c>
      <c r="W221" s="114"/>
      <c r="X221" s="115"/>
      <c r="Y221" s="116"/>
      <c r="Z221" s="26"/>
      <c r="AA221" s="26"/>
    </row>
    <row r="222" spans="1:27" ht="18" customHeight="1" x14ac:dyDescent="0.25">
      <c r="A222" s="49"/>
      <c r="B222" s="49"/>
      <c r="C222" s="50"/>
      <c r="D222" s="50"/>
      <c r="E222" s="50"/>
      <c r="F222" s="51"/>
      <c r="G222" s="151"/>
      <c r="H222" s="51"/>
      <c r="I222" s="51"/>
      <c r="J222" s="51"/>
      <c r="K222" s="51"/>
      <c r="L222" s="52"/>
      <c r="M222" s="51"/>
      <c r="N222" s="51" t="str">
        <f t="shared" si="0"/>
        <v/>
      </c>
      <c r="O222" s="51"/>
      <c r="P222" s="51" t="str">
        <f t="shared" si="1"/>
        <v/>
      </c>
      <c r="Q222" s="51"/>
      <c r="R222" s="51" t="str">
        <f t="shared" si="2"/>
        <v/>
      </c>
      <c r="S222" s="51" t="str">
        <f t="shared" si="3"/>
        <v/>
      </c>
      <c r="T222" s="53" t="str">
        <f t="shared" si="4"/>
        <v/>
      </c>
      <c r="U222" s="53" t="str">
        <f t="shared" si="5"/>
        <v/>
      </c>
      <c r="V222" s="48" t="str">
        <f t="shared" si="6"/>
        <v/>
      </c>
      <c r="W222" s="114"/>
      <c r="X222" s="115"/>
      <c r="Y222" s="116"/>
      <c r="Z222" s="34"/>
      <c r="AA222" s="34"/>
    </row>
    <row r="223" spans="1:27" ht="18" customHeight="1" x14ac:dyDescent="0.25">
      <c r="A223" s="43"/>
      <c r="B223" s="43"/>
      <c r="C223" s="44"/>
      <c r="D223" s="44"/>
      <c r="E223" s="44"/>
      <c r="F223" s="45"/>
      <c r="G223" s="150"/>
      <c r="H223" s="45"/>
      <c r="I223" s="45"/>
      <c r="J223" s="45"/>
      <c r="K223" s="45"/>
      <c r="L223" s="46"/>
      <c r="M223" s="45"/>
      <c r="N223" s="45" t="str">
        <f t="shared" si="0"/>
        <v/>
      </c>
      <c r="O223" s="45"/>
      <c r="P223" s="45" t="str">
        <f t="shared" si="1"/>
        <v/>
      </c>
      <c r="Q223" s="45"/>
      <c r="R223" s="45" t="str">
        <f t="shared" si="2"/>
        <v/>
      </c>
      <c r="S223" s="45" t="str">
        <f t="shared" si="3"/>
        <v/>
      </c>
      <c r="T223" s="47" t="str">
        <f t="shared" si="4"/>
        <v/>
      </c>
      <c r="U223" s="47" t="str">
        <f t="shared" si="5"/>
        <v/>
      </c>
      <c r="V223" s="48" t="str">
        <f t="shared" si="6"/>
        <v/>
      </c>
      <c r="W223" s="114"/>
      <c r="X223" s="115"/>
      <c r="Y223" s="116"/>
      <c r="Z223" s="26"/>
      <c r="AA223" s="26"/>
    </row>
    <row r="224" spans="1:27" ht="18" customHeight="1" x14ac:dyDescent="0.25">
      <c r="A224" s="49"/>
      <c r="B224" s="49"/>
      <c r="C224" s="50"/>
      <c r="D224" s="50"/>
      <c r="E224" s="50"/>
      <c r="F224" s="51"/>
      <c r="G224" s="151"/>
      <c r="H224" s="51"/>
      <c r="I224" s="51"/>
      <c r="J224" s="51"/>
      <c r="K224" s="51"/>
      <c r="L224" s="52"/>
      <c r="M224" s="51"/>
      <c r="N224" s="51" t="str">
        <f t="shared" si="0"/>
        <v/>
      </c>
      <c r="O224" s="51"/>
      <c r="P224" s="51" t="str">
        <f t="shared" si="1"/>
        <v/>
      </c>
      <c r="Q224" s="51"/>
      <c r="R224" s="51" t="str">
        <f t="shared" si="2"/>
        <v/>
      </c>
      <c r="S224" s="51" t="str">
        <f t="shared" si="3"/>
        <v/>
      </c>
      <c r="T224" s="53" t="str">
        <f t="shared" si="4"/>
        <v/>
      </c>
      <c r="U224" s="53" t="str">
        <f t="shared" si="5"/>
        <v/>
      </c>
      <c r="V224" s="48" t="str">
        <f t="shared" si="6"/>
        <v/>
      </c>
      <c r="W224" s="114"/>
      <c r="X224" s="115"/>
      <c r="Y224" s="116"/>
      <c r="Z224" s="34"/>
      <c r="AA224" s="34"/>
    </row>
    <row r="225" spans="1:27" ht="18" customHeight="1" x14ac:dyDescent="0.25">
      <c r="A225" s="43"/>
      <c r="B225" s="43"/>
      <c r="C225" s="44"/>
      <c r="D225" s="44"/>
      <c r="E225" s="44"/>
      <c r="F225" s="45"/>
      <c r="G225" s="150"/>
      <c r="H225" s="45"/>
      <c r="I225" s="45"/>
      <c r="J225" s="45"/>
      <c r="K225" s="45"/>
      <c r="L225" s="46"/>
      <c r="M225" s="45"/>
      <c r="N225" s="45" t="str">
        <f t="shared" si="0"/>
        <v/>
      </c>
      <c r="O225" s="45"/>
      <c r="P225" s="45" t="str">
        <f t="shared" si="1"/>
        <v/>
      </c>
      <c r="Q225" s="45"/>
      <c r="R225" s="45" t="str">
        <f t="shared" si="2"/>
        <v/>
      </c>
      <c r="S225" s="45" t="str">
        <f t="shared" si="3"/>
        <v/>
      </c>
      <c r="T225" s="47" t="str">
        <f t="shared" si="4"/>
        <v/>
      </c>
      <c r="U225" s="47" t="str">
        <f t="shared" si="5"/>
        <v/>
      </c>
      <c r="V225" s="48" t="str">
        <f t="shared" si="6"/>
        <v/>
      </c>
      <c r="W225" s="114"/>
      <c r="X225" s="115"/>
      <c r="Y225" s="116"/>
      <c r="Z225" s="26"/>
      <c r="AA225" s="26"/>
    </row>
    <row r="226" spans="1:27" ht="18" customHeight="1" x14ac:dyDescent="0.25">
      <c r="A226" s="49"/>
      <c r="B226" s="49"/>
      <c r="C226" s="50"/>
      <c r="D226" s="50"/>
      <c r="E226" s="50"/>
      <c r="F226" s="51"/>
      <c r="G226" s="151"/>
      <c r="H226" s="51"/>
      <c r="I226" s="51"/>
      <c r="J226" s="51"/>
      <c r="K226" s="51"/>
      <c r="L226" s="52"/>
      <c r="M226" s="51"/>
      <c r="N226" s="51" t="str">
        <f t="shared" si="0"/>
        <v/>
      </c>
      <c r="O226" s="51"/>
      <c r="P226" s="51" t="str">
        <f t="shared" si="1"/>
        <v/>
      </c>
      <c r="Q226" s="51"/>
      <c r="R226" s="51" t="str">
        <f t="shared" si="2"/>
        <v/>
      </c>
      <c r="S226" s="51" t="str">
        <f t="shared" si="3"/>
        <v/>
      </c>
      <c r="T226" s="53" t="str">
        <f t="shared" si="4"/>
        <v/>
      </c>
      <c r="U226" s="53" t="str">
        <f t="shared" si="5"/>
        <v/>
      </c>
      <c r="V226" s="48" t="str">
        <f t="shared" si="6"/>
        <v/>
      </c>
      <c r="W226" s="114"/>
      <c r="X226" s="115"/>
      <c r="Y226" s="116"/>
      <c r="Z226" s="34"/>
      <c r="AA226" s="34"/>
    </row>
    <row r="227" spans="1:27" ht="18" customHeight="1" x14ac:dyDescent="0.25">
      <c r="A227" s="43"/>
      <c r="B227" s="43"/>
      <c r="C227" s="44"/>
      <c r="D227" s="44"/>
      <c r="E227" s="44"/>
      <c r="F227" s="45"/>
      <c r="G227" s="150"/>
      <c r="H227" s="45"/>
      <c r="I227" s="45"/>
      <c r="J227" s="45"/>
      <c r="K227" s="45"/>
      <c r="L227" s="46"/>
      <c r="M227" s="45"/>
      <c r="N227" s="45" t="str">
        <f t="shared" si="0"/>
        <v/>
      </c>
      <c r="O227" s="45"/>
      <c r="P227" s="45" t="str">
        <f t="shared" si="1"/>
        <v/>
      </c>
      <c r="Q227" s="45"/>
      <c r="R227" s="45" t="str">
        <f t="shared" si="2"/>
        <v/>
      </c>
      <c r="S227" s="45" t="str">
        <f t="shared" si="3"/>
        <v/>
      </c>
      <c r="T227" s="47" t="str">
        <f t="shared" si="4"/>
        <v/>
      </c>
      <c r="U227" s="47" t="str">
        <f t="shared" si="5"/>
        <v/>
      </c>
      <c r="V227" s="48" t="str">
        <f t="shared" si="6"/>
        <v/>
      </c>
      <c r="W227" s="114"/>
      <c r="X227" s="115"/>
      <c r="Y227" s="116"/>
      <c r="Z227" s="26"/>
      <c r="AA227" s="26"/>
    </row>
    <row r="228" spans="1:27" ht="18" customHeight="1" x14ac:dyDescent="0.25">
      <c r="A228" s="49"/>
      <c r="B228" s="49"/>
      <c r="C228" s="50"/>
      <c r="D228" s="50"/>
      <c r="E228" s="50"/>
      <c r="F228" s="51"/>
      <c r="G228" s="151"/>
      <c r="H228" s="51"/>
      <c r="I228" s="51"/>
      <c r="J228" s="51"/>
      <c r="K228" s="51"/>
      <c r="L228" s="52"/>
      <c r="M228" s="51"/>
      <c r="N228" s="51" t="str">
        <f t="shared" si="0"/>
        <v/>
      </c>
      <c r="O228" s="51"/>
      <c r="P228" s="51" t="str">
        <f t="shared" si="1"/>
        <v/>
      </c>
      <c r="Q228" s="51"/>
      <c r="R228" s="51" t="str">
        <f t="shared" si="2"/>
        <v/>
      </c>
      <c r="S228" s="51" t="str">
        <f t="shared" si="3"/>
        <v/>
      </c>
      <c r="T228" s="53" t="str">
        <f t="shared" si="4"/>
        <v/>
      </c>
      <c r="U228" s="53" t="str">
        <f t="shared" si="5"/>
        <v/>
      </c>
      <c r="V228" s="48" t="str">
        <f t="shared" si="6"/>
        <v/>
      </c>
      <c r="W228" s="114"/>
      <c r="X228" s="115"/>
      <c r="Y228" s="116"/>
      <c r="Z228" s="34"/>
      <c r="AA228" s="34"/>
    </row>
    <row r="229" spans="1:27" ht="18" customHeight="1" x14ac:dyDescent="0.25">
      <c r="A229" s="43"/>
      <c r="B229" s="43"/>
      <c r="C229" s="44"/>
      <c r="D229" s="44"/>
      <c r="E229" s="44"/>
      <c r="F229" s="45"/>
      <c r="G229" s="150"/>
      <c r="H229" s="45"/>
      <c r="I229" s="45"/>
      <c r="J229" s="45"/>
      <c r="K229" s="45"/>
      <c r="L229" s="46"/>
      <c r="M229" s="45"/>
      <c r="N229" s="45" t="str">
        <f t="shared" si="0"/>
        <v/>
      </c>
      <c r="O229" s="45"/>
      <c r="P229" s="45" t="str">
        <f t="shared" si="1"/>
        <v/>
      </c>
      <c r="Q229" s="45"/>
      <c r="R229" s="45" t="str">
        <f t="shared" si="2"/>
        <v/>
      </c>
      <c r="S229" s="45" t="str">
        <f t="shared" si="3"/>
        <v/>
      </c>
      <c r="T229" s="47" t="str">
        <f t="shared" si="4"/>
        <v/>
      </c>
      <c r="U229" s="47" t="str">
        <f t="shared" si="5"/>
        <v/>
      </c>
      <c r="V229" s="48" t="str">
        <f t="shared" si="6"/>
        <v/>
      </c>
      <c r="W229" s="114"/>
      <c r="X229" s="115"/>
      <c r="Y229" s="116"/>
      <c r="Z229" s="26"/>
      <c r="AA229" s="26"/>
    </row>
    <row r="230" spans="1:27" ht="18" customHeight="1" x14ac:dyDescent="0.25">
      <c r="A230" s="49"/>
      <c r="B230" s="49"/>
      <c r="C230" s="50"/>
      <c r="D230" s="50"/>
      <c r="E230" s="50"/>
      <c r="F230" s="51"/>
      <c r="G230" s="151"/>
      <c r="H230" s="51"/>
      <c r="I230" s="51"/>
      <c r="J230" s="51"/>
      <c r="K230" s="51"/>
      <c r="L230" s="52"/>
      <c r="M230" s="51"/>
      <c r="N230" s="51" t="str">
        <f t="shared" si="0"/>
        <v/>
      </c>
      <c r="O230" s="51"/>
      <c r="P230" s="51" t="str">
        <f t="shared" si="1"/>
        <v/>
      </c>
      <c r="Q230" s="51"/>
      <c r="R230" s="51" t="str">
        <f t="shared" si="2"/>
        <v/>
      </c>
      <c r="S230" s="51" t="str">
        <f t="shared" si="3"/>
        <v/>
      </c>
      <c r="T230" s="53" t="str">
        <f t="shared" si="4"/>
        <v/>
      </c>
      <c r="U230" s="53" t="str">
        <f t="shared" si="5"/>
        <v/>
      </c>
      <c r="V230" s="48" t="str">
        <f t="shared" si="6"/>
        <v/>
      </c>
      <c r="W230" s="114"/>
      <c r="X230" s="115"/>
      <c r="Y230" s="116"/>
      <c r="Z230" s="34"/>
      <c r="AA230" s="34"/>
    </row>
    <row r="231" spans="1:27" ht="18" customHeight="1" x14ac:dyDescent="0.25">
      <c r="A231" s="43"/>
      <c r="B231" s="43"/>
      <c r="C231" s="44"/>
      <c r="D231" s="44"/>
      <c r="E231" s="44"/>
      <c r="F231" s="45"/>
      <c r="G231" s="150"/>
      <c r="H231" s="45"/>
      <c r="I231" s="45"/>
      <c r="J231" s="45"/>
      <c r="K231" s="45"/>
      <c r="L231" s="46"/>
      <c r="M231" s="45"/>
      <c r="N231" s="45" t="str">
        <f t="shared" si="0"/>
        <v/>
      </c>
      <c r="O231" s="45"/>
      <c r="P231" s="45" t="str">
        <f t="shared" si="1"/>
        <v/>
      </c>
      <c r="Q231" s="45"/>
      <c r="R231" s="45" t="str">
        <f t="shared" si="2"/>
        <v/>
      </c>
      <c r="S231" s="45" t="str">
        <f t="shared" si="3"/>
        <v/>
      </c>
      <c r="T231" s="47" t="str">
        <f t="shared" si="4"/>
        <v/>
      </c>
      <c r="U231" s="47" t="str">
        <f t="shared" si="5"/>
        <v/>
      </c>
      <c r="V231" s="48" t="str">
        <f t="shared" si="6"/>
        <v/>
      </c>
      <c r="W231" s="114"/>
      <c r="X231" s="115"/>
      <c r="Y231" s="116"/>
      <c r="Z231" s="26"/>
      <c r="AA231" s="26"/>
    </row>
    <row r="232" spans="1:27" ht="18" customHeight="1" x14ac:dyDescent="0.25">
      <c r="A232" s="49"/>
      <c r="B232" s="49"/>
      <c r="C232" s="50"/>
      <c r="D232" s="50"/>
      <c r="E232" s="50"/>
      <c r="F232" s="51"/>
      <c r="G232" s="151"/>
      <c r="H232" s="51"/>
      <c r="I232" s="51"/>
      <c r="J232" s="51"/>
      <c r="K232" s="51"/>
      <c r="L232" s="52"/>
      <c r="M232" s="51"/>
      <c r="N232" s="51" t="str">
        <f t="shared" si="0"/>
        <v/>
      </c>
      <c r="O232" s="51"/>
      <c r="P232" s="51" t="str">
        <f t="shared" si="1"/>
        <v/>
      </c>
      <c r="Q232" s="51"/>
      <c r="R232" s="51" t="str">
        <f t="shared" si="2"/>
        <v/>
      </c>
      <c r="S232" s="51" t="str">
        <f t="shared" si="3"/>
        <v/>
      </c>
      <c r="T232" s="53" t="str">
        <f t="shared" si="4"/>
        <v/>
      </c>
      <c r="U232" s="53" t="str">
        <f t="shared" si="5"/>
        <v/>
      </c>
      <c r="V232" s="48" t="str">
        <f t="shared" si="6"/>
        <v/>
      </c>
      <c r="W232" s="114"/>
      <c r="X232" s="115"/>
      <c r="Y232" s="116"/>
      <c r="Z232" s="34"/>
      <c r="AA232" s="34"/>
    </row>
    <row r="233" spans="1:27" ht="18" customHeight="1" x14ac:dyDescent="0.25">
      <c r="A233" s="43"/>
      <c r="B233" s="43"/>
      <c r="C233" s="44"/>
      <c r="D233" s="44"/>
      <c r="E233" s="44"/>
      <c r="F233" s="45"/>
      <c r="G233" s="150"/>
      <c r="H233" s="45"/>
      <c r="I233" s="45"/>
      <c r="J233" s="45"/>
      <c r="K233" s="45"/>
      <c r="L233" s="46"/>
      <c r="M233" s="45"/>
      <c r="N233" s="45" t="str">
        <f t="shared" si="0"/>
        <v/>
      </c>
      <c r="O233" s="45"/>
      <c r="P233" s="45" t="str">
        <f t="shared" si="1"/>
        <v/>
      </c>
      <c r="Q233" s="45"/>
      <c r="R233" s="45" t="str">
        <f t="shared" si="2"/>
        <v/>
      </c>
      <c r="S233" s="45" t="str">
        <f t="shared" si="3"/>
        <v/>
      </c>
      <c r="T233" s="47" t="str">
        <f t="shared" si="4"/>
        <v/>
      </c>
      <c r="U233" s="47" t="str">
        <f t="shared" si="5"/>
        <v/>
      </c>
      <c r="V233" s="48" t="str">
        <f t="shared" si="6"/>
        <v/>
      </c>
      <c r="W233" s="114"/>
      <c r="X233" s="115"/>
      <c r="Y233" s="116"/>
      <c r="Z233" s="26"/>
      <c r="AA233" s="26"/>
    </row>
    <row r="234" spans="1:27" ht="18" customHeight="1" x14ac:dyDescent="0.25">
      <c r="A234" s="49"/>
      <c r="B234" s="49"/>
      <c r="C234" s="50"/>
      <c r="D234" s="50"/>
      <c r="E234" s="50"/>
      <c r="F234" s="51"/>
      <c r="G234" s="151"/>
      <c r="H234" s="51"/>
      <c r="I234" s="51"/>
      <c r="J234" s="51"/>
      <c r="K234" s="51"/>
      <c r="L234" s="52"/>
      <c r="M234" s="51"/>
      <c r="N234" s="51" t="str">
        <f t="shared" si="0"/>
        <v/>
      </c>
      <c r="O234" s="51"/>
      <c r="P234" s="51" t="str">
        <f t="shared" si="1"/>
        <v/>
      </c>
      <c r="Q234" s="51"/>
      <c r="R234" s="51" t="str">
        <f t="shared" si="2"/>
        <v/>
      </c>
      <c r="S234" s="51" t="str">
        <f t="shared" si="3"/>
        <v/>
      </c>
      <c r="T234" s="53" t="str">
        <f t="shared" si="4"/>
        <v/>
      </c>
      <c r="U234" s="53" t="str">
        <f t="shared" si="5"/>
        <v/>
      </c>
      <c r="V234" s="48" t="str">
        <f t="shared" si="6"/>
        <v/>
      </c>
      <c r="W234" s="114"/>
      <c r="X234" s="115"/>
      <c r="Y234" s="116"/>
      <c r="Z234" s="34"/>
      <c r="AA234" s="34"/>
    </row>
    <row r="235" spans="1:27" ht="18" customHeight="1" x14ac:dyDescent="0.25">
      <c r="A235" s="43"/>
      <c r="B235" s="43"/>
      <c r="C235" s="44"/>
      <c r="D235" s="44"/>
      <c r="E235" s="44"/>
      <c r="F235" s="45"/>
      <c r="G235" s="150"/>
      <c r="H235" s="45"/>
      <c r="I235" s="45"/>
      <c r="J235" s="45"/>
      <c r="K235" s="45"/>
      <c r="L235" s="46"/>
      <c r="M235" s="45"/>
      <c r="N235" s="45" t="str">
        <f t="shared" si="0"/>
        <v/>
      </c>
      <c r="O235" s="45"/>
      <c r="P235" s="45" t="str">
        <f t="shared" si="1"/>
        <v/>
      </c>
      <c r="Q235" s="45"/>
      <c r="R235" s="45" t="str">
        <f t="shared" si="2"/>
        <v/>
      </c>
      <c r="S235" s="45" t="str">
        <f t="shared" si="3"/>
        <v/>
      </c>
      <c r="T235" s="47" t="str">
        <f t="shared" si="4"/>
        <v/>
      </c>
      <c r="U235" s="47" t="str">
        <f t="shared" si="5"/>
        <v/>
      </c>
      <c r="V235" s="48" t="str">
        <f t="shared" si="6"/>
        <v/>
      </c>
      <c r="W235" s="114"/>
      <c r="X235" s="115"/>
      <c r="Y235" s="116"/>
      <c r="Z235" s="26"/>
      <c r="AA235" s="26"/>
    </row>
    <row r="236" spans="1:27" ht="18" customHeight="1" x14ac:dyDescent="0.25">
      <c r="A236" s="49"/>
      <c r="B236" s="49"/>
      <c r="C236" s="50"/>
      <c r="D236" s="50"/>
      <c r="E236" s="50"/>
      <c r="F236" s="51"/>
      <c r="G236" s="151"/>
      <c r="H236" s="51"/>
      <c r="I236" s="51"/>
      <c r="J236" s="51"/>
      <c r="K236" s="51"/>
      <c r="L236" s="52"/>
      <c r="M236" s="51"/>
      <c r="N236" s="51" t="str">
        <f t="shared" si="0"/>
        <v/>
      </c>
      <c r="O236" s="51"/>
      <c r="P236" s="51" t="str">
        <f t="shared" si="1"/>
        <v/>
      </c>
      <c r="Q236" s="51"/>
      <c r="R236" s="51" t="str">
        <f t="shared" si="2"/>
        <v/>
      </c>
      <c r="S236" s="51" t="str">
        <f t="shared" si="3"/>
        <v/>
      </c>
      <c r="T236" s="53" t="str">
        <f t="shared" si="4"/>
        <v/>
      </c>
      <c r="U236" s="53" t="str">
        <f t="shared" si="5"/>
        <v/>
      </c>
      <c r="V236" s="48" t="str">
        <f t="shared" si="6"/>
        <v/>
      </c>
      <c r="W236" s="114"/>
      <c r="X236" s="115"/>
      <c r="Y236" s="116"/>
      <c r="Z236" s="34"/>
      <c r="AA236" s="34"/>
    </row>
    <row r="237" spans="1:27" ht="18" customHeight="1" x14ac:dyDescent="0.25">
      <c r="A237" s="43"/>
      <c r="B237" s="43"/>
      <c r="C237" s="44"/>
      <c r="D237" s="44"/>
      <c r="E237" s="44"/>
      <c r="F237" s="45"/>
      <c r="G237" s="150"/>
      <c r="H237" s="45"/>
      <c r="I237" s="45"/>
      <c r="J237" s="45"/>
      <c r="K237" s="45"/>
      <c r="L237" s="46"/>
      <c r="M237" s="45"/>
      <c r="N237" s="45" t="str">
        <f t="shared" si="0"/>
        <v/>
      </c>
      <c r="O237" s="45"/>
      <c r="P237" s="45" t="str">
        <f t="shared" si="1"/>
        <v/>
      </c>
      <c r="Q237" s="45"/>
      <c r="R237" s="45" t="str">
        <f t="shared" si="2"/>
        <v/>
      </c>
      <c r="S237" s="45" t="str">
        <f t="shared" si="3"/>
        <v/>
      </c>
      <c r="T237" s="47" t="str">
        <f t="shared" si="4"/>
        <v/>
      </c>
      <c r="U237" s="47" t="str">
        <f t="shared" si="5"/>
        <v/>
      </c>
      <c r="V237" s="48" t="str">
        <f t="shared" si="6"/>
        <v/>
      </c>
      <c r="W237" s="114"/>
      <c r="X237" s="115"/>
      <c r="Y237" s="116"/>
      <c r="Z237" s="26"/>
      <c r="AA237" s="26"/>
    </row>
    <row r="238" spans="1:27" ht="18" customHeight="1" x14ac:dyDescent="0.25">
      <c r="A238" s="49"/>
      <c r="B238" s="49"/>
      <c r="C238" s="50"/>
      <c r="D238" s="50"/>
      <c r="E238" s="50"/>
      <c r="F238" s="51"/>
      <c r="G238" s="151"/>
      <c r="H238" s="51"/>
      <c r="I238" s="51"/>
      <c r="J238" s="51"/>
      <c r="K238" s="51"/>
      <c r="L238" s="52"/>
      <c r="M238" s="51"/>
      <c r="N238" s="51" t="str">
        <f t="shared" si="0"/>
        <v/>
      </c>
      <c r="O238" s="51"/>
      <c r="P238" s="51" t="str">
        <f t="shared" si="1"/>
        <v/>
      </c>
      <c r="Q238" s="51"/>
      <c r="R238" s="51" t="str">
        <f t="shared" si="2"/>
        <v/>
      </c>
      <c r="S238" s="51" t="str">
        <f t="shared" si="3"/>
        <v/>
      </c>
      <c r="T238" s="53" t="str">
        <f t="shared" si="4"/>
        <v/>
      </c>
      <c r="U238" s="53" t="str">
        <f t="shared" si="5"/>
        <v/>
      </c>
      <c r="V238" s="48" t="str">
        <f t="shared" si="6"/>
        <v/>
      </c>
      <c r="W238" s="114"/>
      <c r="X238" s="115"/>
      <c r="Y238" s="116"/>
      <c r="Z238" s="34"/>
      <c r="AA238" s="34"/>
    </row>
    <row r="239" spans="1:27" ht="18" customHeight="1" x14ac:dyDescent="0.25">
      <c r="A239" s="43"/>
      <c r="B239" s="43"/>
      <c r="C239" s="44"/>
      <c r="D239" s="44"/>
      <c r="E239" s="44"/>
      <c r="F239" s="45"/>
      <c r="G239" s="150"/>
      <c r="H239" s="45"/>
      <c r="I239" s="45"/>
      <c r="J239" s="45"/>
      <c r="K239" s="45"/>
      <c r="L239" s="46"/>
      <c r="M239" s="45"/>
      <c r="N239" s="45" t="str">
        <f t="shared" si="0"/>
        <v/>
      </c>
      <c r="O239" s="45"/>
      <c r="P239" s="45" t="str">
        <f t="shared" si="1"/>
        <v/>
      </c>
      <c r="Q239" s="45"/>
      <c r="R239" s="45" t="str">
        <f t="shared" si="2"/>
        <v/>
      </c>
      <c r="S239" s="45" t="str">
        <f t="shared" si="3"/>
        <v/>
      </c>
      <c r="T239" s="47" t="str">
        <f t="shared" si="4"/>
        <v/>
      </c>
      <c r="U239" s="47" t="str">
        <f t="shared" si="5"/>
        <v/>
      </c>
      <c r="V239" s="48" t="str">
        <f t="shared" si="6"/>
        <v/>
      </c>
      <c r="W239" s="114"/>
      <c r="X239" s="115"/>
      <c r="Y239" s="116"/>
      <c r="Z239" s="26"/>
      <c r="AA239" s="26"/>
    </row>
    <row r="240" spans="1:27" ht="18" customHeight="1" x14ac:dyDescent="0.25">
      <c r="A240" s="49"/>
      <c r="B240" s="49"/>
      <c r="C240" s="50"/>
      <c r="D240" s="50"/>
      <c r="E240" s="50"/>
      <c r="F240" s="51"/>
      <c r="G240" s="151"/>
      <c r="H240" s="51"/>
      <c r="I240" s="51"/>
      <c r="J240" s="51"/>
      <c r="K240" s="51"/>
      <c r="L240" s="52"/>
      <c r="M240" s="51"/>
      <c r="N240" s="51" t="str">
        <f t="shared" si="0"/>
        <v/>
      </c>
      <c r="O240" s="51"/>
      <c r="P240" s="51" t="str">
        <f t="shared" si="1"/>
        <v/>
      </c>
      <c r="Q240" s="51"/>
      <c r="R240" s="51" t="str">
        <f t="shared" si="2"/>
        <v/>
      </c>
      <c r="S240" s="51" t="str">
        <f t="shared" si="3"/>
        <v/>
      </c>
      <c r="T240" s="53" t="str">
        <f t="shared" si="4"/>
        <v/>
      </c>
      <c r="U240" s="53" t="str">
        <f t="shared" si="5"/>
        <v/>
      </c>
      <c r="V240" s="48" t="str">
        <f t="shared" si="6"/>
        <v/>
      </c>
      <c r="W240" s="114"/>
      <c r="X240" s="115"/>
      <c r="Y240" s="116"/>
      <c r="Z240" s="34"/>
      <c r="AA240" s="34"/>
    </row>
    <row r="241" spans="1:27" ht="18" customHeight="1" x14ac:dyDescent="0.25">
      <c r="A241" s="43"/>
      <c r="B241" s="43"/>
      <c r="C241" s="44"/>
      <c r="D241" s="44"/>
      <c r="E241" s="44"/>
      <c r="F241" s="45"/>
      <c r="G241" s="150"/>
      <c r="H241" s="45"/>
      <c r="I241" s="45"/>
      <c r="J241" s="45"/>
      <c r="K241" s="45"/>
      <c r="L241" s="46"/>
      <c r="M241" s="45"/>
      <c r="N241" s="45" t="str">
        <f t="shared" si="0"/>
        <v/>
      </c>
      <c r="O241" s="45"/>
      <c r="P241" s="45" t="str">
        <f t="shared" si="1"/>
        <v/>
      </c>
      <c r="Q241" s="45"/>
      <c r="R241" s="45" t="str">
        <f t="shared" si="2"/>
        <v/>
      </c>
      <c r="S241" s="45" t="str">
        <f t="shared" si="3"/>
        <v/>
      </c>
      <c r="T241" s="47" t="str">
        <f t="shared" si="4"/>
        <v/>
      </c>
      <c r="U241" s="47" t="str">
        <f t="shared" si="5"/>
        <v/>
      </c>
      <c r="V241" s="48" t="str">
        <f t="shared" si="6"/>
        <v/>
      </c>
      <c r="W241" s="114"/>
      <c r="X241" s="115"/>
      <c r="Y241" s="116"/>
      <c r="Z241" s="26"/>
      <c r="AA241" s="26"/>
    </row>
    <row r="242" spans="1:27" ht="18" customHeight="1" x14ac:dyDescent="0.25">
      <c r="A242" s="49"/>
      <c r="B242" s="49"/>
      <c r="C242" s="50"/>
      <c r="D242" s="50"/>
      <c r="E242" s="50"/>
      <c r="F242" s="51"/>
      <c r="G242" s="151"/>
      <c r="H242" s="51"/>
      <c r="I242" s="51"/>
      <c r="J242" s="51"/>
      <c r="K242" s="51"/>
      <c r="L242" s="52"/>
      <c r="M242" s="51"/>
      <c r="N242" s="51" t="str">
        <f t="shared" si="0"/>
        <v/>
      </c>
      <c r="O242" s="51"/>
      <c r="P242" s="51" t="str">
        <f t="shared" si="1"/>
        <v/>
      </c>
      <c r="Q242" s="51"/>
      <c r="R242" s="51" t="str">
        <f t="shared" si="2"/>
        <v/>
      </c>
      <c r="S242" s="51" t="str">
        <f t="shared" si="3"/>
        <v/>
      </c>
      <c r="T242" s="53" t="str">
        <f t="shared" si="4"/>
        <v/>
      </c>
      <c r="U242" s="53" t="str">
        <f t="shared" si="5"/>
        <v/>
      </c>
      <c r="V242" s="48" t="str">
        <f t="shared" si="6"/>
        <v/>
      </c>
      <c r="W242" s="114"/>
      <c r="X242" s="115"/>
      <c r="Y242" s="116"/>
      <c r="Z242" s="34"/>
      <c r="AA242" s="34"/>
    </row>
    <row r="243" spans="1:27" ht="18" customHeight="1" x14ac:dyDescent="0.25">
      <c r="A243" s="43"/>
      <c r="B243" s="43"/>
      <c r="C243" s="44"/>
      <c r="D243" s="44"/>
      <c r="E243" s="44"/>
      <c r="F243" s="45"/>
      <c r="G243" s="150"/>
      <c r="H243" s="45"/>
      <c r="I243" s="45"/>
      <c r="J243" s="45"/>
      <c r="K243" s="45"/>
      <c r="L243" s="46"/>
      <c r="M243" s="45"/>
      <c r="N243" s="45" t="str">
        <f t="shared" si="0"/>
        <v/>
      </c>
      <c r="O243" s="45"/>
      <c r="P243" s="45" t="str">
        <f t="shared" si="1"/>
        <v/>
      </c>
      <c r="Q243" s="45"/>
      <c r="R243" s="45" t="str">
        <f t="shared" si="2"/>
        <v/>
      </c>
      <c r="S243" s="45" t="str">
        <f t="shared" si="3"/>
        <v/>
      </c>
      <c r="T243" s="47" t="str">
        <f t="shared" si="4"/>
        <v/>
      </c>
      <c r="U243" s="47" t="str">
        <f t="shared" si="5"/>
        <v/>
      </c>
      <c r="V243" s="48" t="str">
        <f t="shared" si="6"/>
        <v/>
      </c>
      <c r="W243" s="114"/>
      <c r="X243" s="115"/>
      <c r="Y243" s="116"/>
      <c r="Z243" s="26"/>
      <c r="AA243" s="26"/>
    </row>
    <row r="244" spans="1:27" ht="18" customHeight="1" x14ac:dyDescent="0.25">
      <c r="A244" s="49"/>
      <c r="B244" s="49"/>
      <c r="C244" s="50"/>
      <c r="D244" s="50"/>
      <c r="E244" s="50"/>
      <c r="F244" s="51"/>
      <c r="G244" s="151"/>
      <c r="H244" s="51"/>
      <c r="I244" s="51"/>
      <c r="J244" s="51"/>
      <c r="K244" s="51"/>
      <c r="L244" s="52"/>
      <c r="M244" s="51"/>
      <c r="N244" s="51" t="str">
        <f t="shared" si="0"/>
        <v/>
      </c>
      <c r="O244" s="51"/>
      <c r="P244" s="51" t="str">
        <f t="shared" si="1"/>
        <v/>
      </c>
      <c r="Q244" s="51"/>
      <c r="R244" s="51" t="str">
        <f t="shared" si="2"/>
        <v/>
      </c>
      <c r="S244" s="51" t="str">
        <f t="shared" si="3"/>
        <v/>
      </c>
      <c r="T244" s="53" t="str">
        <f t="shared" si="4"/>
        <v/>
      </c>
      <c r="U244" s="53" t="str">
        <f t="shared" si="5"/>
        <v/>
      </c>
      <c r="V244" s="48" t="str">
        <f t="shared" si="6"/>
        <v/>
      </c>
      <c r="W244" s="114"/>
      <c r="X244" s="115"/>
      <c r="Y244" s="116"/>
      <c r="Z244" s="34"/>
      <c r="AA244" s="34"/>
    </row>
    <row r="245" spans="1:27" ht="18" customHeight="1" x14ac:dyDescent="0.25">
      <c r="A245" s="43"/>
      <c r="B245" s="43"/>
      <c r="C245" s="44"/>
      <c r="D245" s="44"/>
      <c r="E245" s="44"/>
      <c r="F245" s="45"/>
      <c r="G245" s="150"/>
      <c r="H245" s="45"/>
      <c r="I245" s="45"/>
      <c r="J245" s="45"/>
      <c r="K245" s="45"/>
      <c r="L245" s="46"/>
      <c r="M245" s="45"/>
      <c r="N245" s="45" t="str">
        <f t="shared" si="0"/>
        <v/>
      </c>
      <c r="O245" s="45"/>
      <c r="P245" s="45" t="str">
        <f t="shared" si="1"/>
        <v/>
      </c>
      <c r="Q245" s="45"/>
      <c r="R245" s="45" t="str">
        <f t="shared" si="2"/>
        <v/>
      </c>
      <c r="S245" s="45" t="str">
        <f t="shared" si="3"/>
        <v/>
      </c>
      <c r="T245" s="47" t="str">
        <f t="shared" si="4"/>
        <v/>
      </c>
      <c r="U245" s="47" t="str">
        <f t="shared" si="5"/>
        <v/>
      </c>
      <c r="V245" s="48" t="str">
        <f t="shared" si="6"/>
        <v/>
      </c>
      <c r="W245" s="114"/>
      <c r="X245" s="115"/>
      <c r="Y245" s="116"/>
      <c r="Z245" s="26"/>
      <c r="AA245" s="26"/>
    </row>
    <row r="246" spans="1:27" ht="18" customHeight="1" x14ac:dyDescent="0.25">
      <c r="A246" s="49"/>
      <c r="B246" s="49"/>
      <c r="C246" s="50"/>
      <c r="D246" s="50"/>
      <c r="E246" s="50"/>
      <c r="F246" s="51"/>
      <c r="G246" s="151"/>
      <c r="H246" s="51"/>
      <c r="I246" s="51"/>
      <c r="J246" s="51"/>
      <c r="K246" s="51"/>
      <c r="L246" s="52"/>
      <c r="M246" s="51"/>
      <c r="N246" s="51" t="str">
        <f t="shared" si="0"/>
        <v/>
      </c>
      <c r="O246" s="51"/>
      <c r="P246" s="51" t="str">
        <f t="shared" si="1"/>
        <v/>
      </c>
      <c r="Q246" s="51"/>
      <c r="R246" s="51" t="str">
        <f t="shared" si="2"/>
        <v/>
      </c>
      <c r="S246" s="51" t="str">
        <f t="shared" si="3"/>
        <v/>
      </c>
      <c r="T246" s="53" t="str">
        <f t="shared" si="4"/>
        <v/>
      </c>
      <c r="U246" s="53" t="str">
        <f t="shared" si="5"/>
        <v/>
      </c>
      <c r="V246" s="48" t="str">
        <f t="shared" si="6"/>
        <v/>
      </c>
      <c r="W246" s="114"/>
      <c r="X246" s="115"/>
      <c r="Y246" s="116"/>
      <c r="Z246" s="34"/>
      <c r="AA246" s="34"/>
    </row>
    <row r="247" spans="1:27" ht="18" customHeight="1" x14ac:dyDescent="0.25">
      <c r="A247" s="43"/>
      <c r="B247" s="43"/>
      <c r="C247" s="44"/>
      <c r="D247" s="44"/>
      <c r="E247" s="44"/>
      <c r="F247" s="45"/>
      <c r="G247" s="150"/>
      <c r="H247" s="45"/>
      <c r="I247" s="45"/>
      <c r="J247" s="45"/>
      <c r="K247" s="45"/>
      <c r="L247" s="46"/>
      <c r="M247" s="45"/>
      <c r="N247" s="45" t="str">
        <f t="shared" si="0"/>
        <v/>
      </c>
      <c r="O247" s="45"/>
      <c r="P247" s="45" t="str">
        <f t="shared" si="1"/>
        <v/>
      </c>
      <c r="Q247" s="45"/>
      <c r="R247" s="45" t="str">
        <f t="shared" si="2"/>
        <v/>
      </c>
      <c r="S247" s="45" t="str">
        <f t="shared" si="3"/>
        <v/>
      </c>
      <c r="T247" s="47" t="str">
        <f t="shared" si="4"/>
        <v/>
      </c>
      <c r="U247" s="47" t="str">
        <f t="shared" si="5"/>
        <v/>
      </c>
      <c r="V247" s="48" t="str">
        <f t="shared" si="6"/>
        <v/>
      </c>
      <c r="W247" s="114"/>
      <c r="X247" s="115"/>
      <c r="Y247" s="116"/>
      <c r="Z247" s="26"/>
      <c r="AA247" s="26"/>
    </row>
    <row r="248" spans="1:27" ht="18" customHeight="1" x14ac:dyDescent="0.25">
      <c r="A248" s="49"/>
      <c r="B248" s="49"/>
      <c r="C248" s="50"/>
      <c r="D248" s="50"/>
      <c r="E248" s="50"/>
      <c r="F248" s="51"/>
      <c r="G248" s="151"/>
      <c r="H248" s="51"/>
      <c r="I248" s="51"/>
      <c r="J248" s="51"/>
      <c r="K248" s="51"/>
      <c r="L248" s="52"/>
      <c r="M248" s="51"/>
      <c r="N248" s="51" t="str">
        <f t="shared" si="0"/>
        <v/>
      </c>
      <c r="O248" s="51"/>
      <c r="P248" s="51" t="str">
        <f t="shared" si="1"/>
        <v/>
      </c>
      <c r="Q248" s="51"/>
      <c r="R248" s="51" t="str">
        <f t="shared" si="2"/>
        <v/>
      </c>
      <c r="S248" s="51" t="str">
        <f t="shared" si="3"/>
        <v/>
      </c>
      <c r="T248" s="53" t="str">
        <f t="shared" si="4"/>
        <v/>
      </c>
      <c r="U248" s="53" t="str">
        <f t="shared" si="5"/>
        <v/>
      </c>
      <c r="V248" s="48" t="str">
        <f t="shared" si="6"/>
        <v/>
      </c>
      <c r="W248" s="114"/>
      <c r="X248" s="115"/>
      <c r="Y248" s="116"/>
      <c r="Z248" s="34"/>
      <c r="AA248" s="34"/>
    </row>
    <row r="249" spans="1:27" ht="18" customHeight="1" x14ac:dyDescent="0.25">
      <c r="A249" s="43"/>
      <c r="B249" s="43"/>
      <c r="C249" s="44"/>
      <c r="D249" s="44"/>
      <c r="E249" s="44"/>
      <c r="F249" s="45"/>
      <c r="G249" s="150"/>
      <c r="H249" s="45"/>
      <c r="I249" s="45"/>
      <c r="J249" s="45"/>
      <c r="K249" s="45"/>
      <c r="L249" s="46"/>
      <c r="M249" s="45"/>
      <c r="N249" s="45" t="str">
        <f t="shared" si="0"/>
        <v/>
      </c>
      <c r="O249" s="45"/>
      <c r="P249" s="45" t="str">
        <f t="shared" si="1"/>
        <v/>
      </c>
      <c r="Q249" s="45"/>
      <c r="R249" s="45" t="str">
        <f t="shared" si="2"/>
        <v/>
      </c>
      <c r="S249" s="45" t="str">
        <f t="shared" si="3"/>
        <v/>
      </c>
      <c r="T249" s="47" t="str">
        <f t="shared" si="4"/>
        <v/>
      </c>
      <c r="U249" s="47" t="str">
        <f t="shared" si="5"/>
        <v/>
      </c>
      <c r="V249" s="48" t="str">
        <f t="shared" si="6"/>
        <v/>
      </c>
      <c r="W249" s="114"/>
      <c r="X249" s="115"/>
      <c r="Y249" s="116"/>
      <c r="Z249" s="26"/>
      <c r="AA249" s="26"/>
    </row>
    <row r="250" spans="1:27" ht="18" customHeight="1" x14ac:dyDescent="0.25">
      <c r="A250" s="49"/>
      <c r="B250" s="49"/>
      <c r="C250" s="50"/>
      <c r="D250" s="50"/>
      <c r="E250" s="50"/>
      <c r="F250" s="51"/>
      <c r="G250" s="151"/>
      <c r="H250" s="51"/>
      <c r="I250" s="51"/>
      <c r="J250" s="51"/>
      <c r="K250" s="51"/>
      <c r="L250" s="52"/>
      <c r="M250" s="51"/>
      <c r="N250" s="51" t="str">
        <f t="shared" si="0"/>
        <v/>
      </c>
      <c r="O250" s="51"/>
      <c r="P250" s="51" t="str">
        <f t="shared" si="1"/>
        <v/>
      </c>
      <c r="Q250" s="51"/>
      <c r="R250" s="51" t="str">
        <f t="shared" si="2"/>
        <v/>
      </c>
      <c r="S250" s="51" t="str">
        <f t="shared" si="3"/>
        <v/>
      </c>
      <c r="T250" s="53" t="str">
        <f t="shared" si="4"/>
        <v/>
      </c>
      <c r="U250" s="53" t="str">
        <f t="shared" si="5"/>
        <v/>
      </c>
      <c r="V250" s="48" t="str">
        <f t="shared" si="6"/>
        <v/>
      </c>
      <c r="W250" s="114"/>
      <c r="X250" s="115"/>
      <c r="Y250" s="116"/>
      <c r="Z250" s="34"/>
      <c r="AA250" s="34"/>
    </row>
    <row r="251" spans="1:27" ht="18" customHeight="1" x14ac:dyDescent="0.25">
      <c r="A251" s="43"/>
      <c r="B251" s="43"/>
      <c r="C251" s="44"/>
      <c r="D251" s="44"/>
      <c r="E251" s="44"/>
      <c r="F251" s="45"/>
      <c r="G251" s="150"/>
      <c r="H251" s="45"/>
      <c r="I251" s="45"/>
      <c r="J251" s="45"/>
      <c r="K251" s="45"/>
      <c r="L251" s="46"/>
      <c r="M251" s="45"/>
      <c r="N251" s="45" t="str">
        <f t="shared" si="0"/>
        <v/>
      </c>
      <c r="O251" s="45"/>
      <c r="P251" s="45" t="str">
        <f t="shared" si="1"/>
        <v/>
      </c>
      <c r="Q251" s="45"/>
      <c r="R251" s="45" t="str">
        <f t="shared" si="2"/>
        <v/>
      </c>
      <c r="S251" s="45" t="str">
        <f t="shared" si="3"/>
        <v/>
      </c>
      <c r="T251" s="47" t="str">
        <f t="shared" si="4"/>
        <v/>
      </c>
      <c r="U251" s="47" t="str">
        <f t="shared" si="5"/>
        <v/>
      </c>
      <c r="V251" s="48" t="str">
        <f t="shared" si="6"/>
        <v/>
      </c>
      <c r="W251" s="114"/>
      <c r="X251" s="115"/>
      <c r="Y251" s="116"/>
      <c r="Z251" s="26"/>
      <c r="AA251" s="26"/>
    </row>
    <row r="252" spans="1:27" ht="18" customHeight="1" x14ac:dyDescent="0.25">
      <c r="A252" s="49"/>
      <c r="B252" s="49"/>
      <c r="C252" s="50"/>
      <c r="D252" s="50"/>
      <c r="E252" s="50"/>
      <c r="F252" s="51"/>
      <c r="G252" s="151"/>
      <c r="H252" s="51"/>
      <c r="I252" s="51"/>
      <c r="J252" s="51"/>
      <c r="K252" s="51"/>
      <c r="L252" s="52"/>
      <c r="M252" s="51"/>
      <c r="N252" s="51" t="str">
        <f t="shared" si="0"/>
        <v/>
      </c>
      <c r="O252" s="51"/>
      <c r="P252" s="51" t="str">
        <f t="shared" si="1"/>
        <v/>
      </c>
      <c r="Q252" s="51"/>
      <c r="R252" s="51" t="str">
        <f t="shared" si="2"/>
        <v/>
      </c>
      <c r="S252" s="51" t="str">
        <f t="shared" si="3"/>
        <v/>
      </c>
      <c r="T252" s="53" t="str">
        <f t="shared" si="4"/>
        <v/>
      </c>
      <c r="U252" s="53" t="str">
        <f t="shared" si="5"/>
        <v/>
      </c>
      <c r="V252" s="48" t="str">
        <f t="shared" si="6"/>
        <v/>
      </c>
      <c r="W252" s="114"/>
      <c r="X252" s="115"/>
      <c r="Y252" s="116"/>
      <c r="Z252" s="34"/>
      <c r="AA252" s="34"/>
    </row>
    <row r="253" spans="1:27" ht="18" customHeight="1" x14ac:dyDescent="0.25">
      <c r="A253" s="43"/>
      <c r="B253" s="43"/>
      <c r="C253" s="44"/>
      <c r="D253" s="44"/>
      <c r="E253" s="44"/>
      <c r="F253" s="45"/>
      <c r="G253" s="150"/>
      <c r="H253" s="45"/>
      <c r="I253" s="45"/>
      <c r="J253" s="45"/>
      <c r="K253" s="45"/>
      <c r="L253" s="46"/>
      <c r="M253" s="45"/>
      <c r="N253" s="45" t="str">
        <f t="shared" si="0"/>
        <v/>
      </c>
      <c r="O253" s="45"/>
      <c r="P253" s="45" t="str">
        <f t="shared" si="1"/>
        <v/>
      </c>
      <c r="Q253" s="45"/>
      <c r="R253" s="45" t="str">
        <f t="shared" si="2"/>
        <v/>
      </c>
      <c r="S253" s="45" t="str">
        <f t="shared" si="3"/>
        <v/>
      </c>
      <c r="T253" s="47" t="str">
        <f t="shared" si="4"/>
        <v/>
      </c>
      <c r="U253" s="47" t="str">
        <f t="shared" si="5"/>
        <v/>
      </c>
      <c r="V253" s="48" t="str">
        <f t="shared" si="6"/>
        <v/>
      </c>
      <c r="W253" s="114"/>
      <c r="X253" s="115"/>
      <c r="Y253" s="116"/>
      <c r="Z253" s="26"/>
      <c r="AA253" s="26"/>
    </row>
    <row r="254" spans="1:27" ht="18" customHeight="1" x14ac:dyDescent="0.25">
      <c r="A254" s="49"/>
      <c r="B254" s="49"/>
      <c r="C254" s="50"/>
      <c r="D254" s="50"/>
      <c r="E254" s="50"/>
      <c r="F254" s="51"/>
      <c r="G254" s="151"/>
      <c r="H254" s="51"/>
      <c r="I254" s="51"/>
      <c r="J254" s="51"/>
      <c r="K254" s="51"/>
      <c r="L254" s="52"/>
      <c r="M254" s="51"/>
      <c r="N254" s="51" t="str">
        <f t="shared" si="0"/>
        <v/>
      </c>
      <c r="O254" s="51"/>
      <c r="P254" s="51" t="str">
        <f t="shared" si="1"/>
        <v/>
      </c>
      <c r="Q254" s="51"/>
      <c r="R254" s="51" t="str">
        <f t="shared" si="2"/>
        <v/>
      </c>
      <c r="S254" s="51" t="str">
        <f t="shared" si="3"/>
        <v/>
      </c>
      <c r="T254" s="53" t="str">
        <f t="shared" si="4"/>
        <v/>
      </c>
      <c r="U254" s="53" t="str">
        <f t="shared" si="5"/>
        <v/>
      </c>
      <c r="V254" s="48" t="str">
        <f t="shared" si="6"/>
        <v/>
      </c>
      <c r="W254" s="114"/>
      <c r="X254" s="115"/>
      <c r="Y254" s="116"/>
      <c r="Z254" s="34"/>
      <c r="AA254" s="34"/>
    </row>
    <row r="255" spans="1:27" ht="18" customHeight="1" x14ac:dyDescent="0.25">
      <c r="A255" s="43"/>
      <c r="B255" s="43"/>
      <c r="C255" s="44"/>
      <c r="D255" s="44"/>
      <c r="E255" s="44"/>
      <c r="F255" s="45"/>
      <c r="G255" s="150"/>
      <c r="H255" s="45"/>
      <c r="I255" s="45"/>
      <c r="J255" s="45"/>
      <c r="K255" s="45"/>
      <c r="L255" s="46"/>
      <c r="M255" s="45"/>
      <c r="N255" s="45" t="str">
        <f t="shared" si="0"/>
        <v/>
      </c>
      <c r="O255" s="45"/>
      <c r="P255" s="45" t="str">
        <f t="shared" si="1"/>
        <v/>
      </c>
      <c r="Q255" s="45"/>
      <c r="R255" s="45" t="str">
        <f t="shared" si="2"/>
        <v/>
      </c>
      <c r="S255" s="45" t="str">
        <f t="shared" si="3"/>
        <v/>
      </c>
      <c r="T255" s="47" t="str">
        <f t="shared" si="4"/>
        <v/>
      </c>
      <c r="U255" s="47" t="str">
        <f t="shared" si="5"/>
        <v/>
      </c>
      <c r="V255" s="48" t="str">
        <f t="shared" si="6"/>
        <v/>
      </c>
      <c r="W255" s="114"/>
      <c r="X255" s="115"/>
      <c r="Y255" s="116"/>
      <c r="Z255" s="26"/>
      <c r="AA255" s="26"/>
    </row>
    <row r="256" spans="1:27" ht="18" customHeight="1" x14ac:dyDescent="0.25">
      <c r="A256" s="49"/>
      <c r="B256" s="49"/>
      <c r="C256" s="50"/>
      <c r="D256" s="50"/>
      <c r="E256" s="50"/>
      <c r="F256" s="51"/>
      <c r="G256" s="151"/>
      <c r="H256" s="51"/>
      <c r="I256" s="51"/>
      <c r="J256" s="51"/>
      <c r="K256" s="51"/>
      <c r="L256" s="52"/>
      <c r="M256" s="51"/>
      <c r="N256" s="51" t="str">
        <f t="shared" si="0"/>
        <v/>
      </c>
      <c r="O256" s="51"/>
      <c r="P256" s="51" t="str">
        <f t="shared" si="1"/>
        <v/>
      </c>
      <c r="Q256" s="51"/>
      <c r="R256" s="51" t="str">
        <f t="shared" si="2"/>
        <v/>
      </c>
      <c r="S256" s="51" t="str">
        <f t="shared" si="3"/>
        <v/>
      </c>
      <c r="T256" s="53" t="str">
        <f t="shared" si="4"/>
        <v/>
      </c>
      <c r="U256" s="53" t="str">
        <f t="shared" si="5"/>
        <v/>
      </c>
      <c r="V256" s="48" t="str">
        <f t="shared" si="6"/>
        <v/>
      </c>
      <c r="W256" s="114"/>
      <c r="X256" s="115"/>
      <c r="Y256" s="116"/>
      <c r="Z256" s="34"/>
      <c r="AA256" s="34"/>
    </row>
    <row r="257" spans="1:27" ht="18" customHeight="1" x14ac:dyDescent="0.25">
      <c r="A257" s="43"/>
      <c r="B257" s="43"/>
      <c r="C257" s="44"/>
      <c r="D257" s="44"/>
      <c r="E257" s="44"/>
      <c r="F257" s="45"/>
      <c r="G257" s="150"/>
      <c r="H257" s="45"/>
      <c r="I257" s="45"/>
      <c r="J257" s="45"/>
      <c r="K257" s="45"/>
      <c r="L257" s="46"/>
      <c r="M257" s="45"/>
      <c r="N257" s="45" t="str">
        <f t="shared" si="0"/>
        <v/>
      </c>
      <c r="O257" s="45"/>
      <c r="P257" s="45" t="str">
        <f t="shared" si="1"/>
        <v/>
      </c>
      <c r="Q257" s="45"/>
      <c r="R257" s="45" t="str">
        <f t="shared" si="2"/>
        <v/>
      </c>
      <c r="S257" s="45" t="str">
        <f t="shared" si="3"/>
        <v/>
      </c>
      <c r="T257" s="47" t="str">
        <f t="shared" si="4"/>
        <v/>
      </c>
      <c r="U257" s="47" t="str">
        <f t="shared" si="5"/>
        <v/>
      </c>
      <c r="V257" s="48" t="str">
        <f t="shared" si="6"/>
        <v/>
      </c>
      <c r="W257" s="114"/>
      <c r="X257" s="115"/>
      <c r="Y257" s="116"/>
      <c r="Z257" s="26"/>
      <c r="AA257" s="26"/>
    </row>
    <row r="258" spans="1:27" ht="18" customHeight="1" x14ac:dyDescent="0.25">
      <c r="A258" s="49"/>
      <c r="B258" s="49"/>
      <c r="C258" s="50"/>
      <c r="D258" s="50"/>
      <c r="E258" s="50"/>
      <c r="F258" s="51"/>
      <c r="G258" s="151"/>
      <c r="H258" s="51"/>
      <c r="I258" s="51"/>
      <c r="J258" s="51"/>
      <c r="K258" s="51"/>
      <c r="L258" s="52"/>
      <c r="M258" s="51"/>
      <c r="N258" s="51" t="str">
        <f t="shared" si="0"/>
        <v/>
      </c>
      <c r="O258" s="51"/>
      <c r="P258" s="51" t="str">
        <f t="shared" si="1"/>
        <v/>
      </c>
      <c r="Q258" s="51"/>
      <c r="R258" s="51" t="str">
        <f t="shared" si="2"/>
        <v/>
      </c>
      <c r="S258" s="51" t="str">
        <f t="shared" si="3"/>
        <v/>
      </c>
      <c r="T258" s="53" t="str">
        <f t="shared" si="4"/>
        <v/>
      </c>
      <c r="U258" s="53" t="str">
        <f t="shared" si="5"/>
        <v/>
      </c>
      <c r="V258" s="48" t="str">
        <f t="shared" si="6"/>
        <v/>
      </c>
      <c r="W258" s="114"/>
      <c r="X258" s="115"/>
      <c r="Y258" s="116"/>
      <c r="Z258" s="34"/>
      <c r="AA258" s="34"/>
    </row>
    <row r="259" spans="1:27" ht="18" customHeight="1" x14ac:dyDescent="0.25">
      <c r="A259" s="43"/>
      <c r="B259" s="43"/>
      <c r="C259" s="44"/>
      <c r="D259" s="44"/>
      <c r="E259" s="44"/>
      <c r="F259" s="45"/>
      <c r="G259" s="150"/>
      <c r="H259" s="45"/>
      <c r="I259" s="45"/>
      <c r="J259" s="45"/>
      <c r="K259" s="45"/>
      <c r="L259" s="46"/>
      <c r="M259" s="45"/>
      <c r="N259" s="45" t="str">
        <f t="shared" si="0"/>
        <v/>
      </c>
      <c r="O259" s="45"/>
      <c r="P259" s="45" t="str">
        <f t="shared" si="1"/>
        <v/>
      </c>
      <c r="Q259" s="45"/>
      <c r="R259" s="45" t="str">
        <f t="shared" si="2"/>
        <v/>
      </c>
      <c r="S259" s="45" t="str">
        <f t="shared" si="3"/>
        <v/>
      </c>
      <c r="T259" s="47" t="str">
        <f t="shared" si="4"/>
        <v/>
      </c>
      <c r="U259" s="47" t="str">
        <f t="shared" si="5"/>
        <v/>
      </c>
      <c r="V259" s="48" t="str">
        <f t="shared" si="6"/>
        <v/>
      </c>
      <c r="W259" s="114"/>
      <c r="X259" s="115"/>
      <c r="Y259" s="116"/>
      <c r="Z259" s="26"/>
      <c r="AA259" s="26"/>
    </row>
    <row r="260" spans="1:27" ht="18" customHeight="1" x14ac:dyDescent="0.25">
      <c r="A260" s="49"/>
      <c r="B260" s="49"/>
      <c r="C260" s="50"/>
      <c r="D260" s="50"/>
      <c r="E260" s="50"/>
      <c r="F260" s="51"/>
      <c r="G260" s="151"/>
      <c r="H260" s="51"/>
      <c r="I260" s="51"/>
      <c r="J260" s="51"/>
      <c r="K260" s="51"/>
      <c r="L260" s="52"/>
      <c r="M260" s="51"/>
      <c r="N260" s="51" t="str">
        <f t="shared" ref="N260:N304" si="7">IF(OR(M260="",L260=""),"",M260*L260*100)</f>
        <v/>
      </c>
      <c r="O260" s="51"/>
      <c r="P260" s="51" t="str">
        <f t="shared" ref="P260:P304" si="8">IF(OR(O260="",L260=""),"",O260*L260*100)</f>
        <v/>
      </c>
      <c r="Q260" s="51"/>
      <c r="R260" s="51" t="str">
        <f t="shared" ref="R260:R304" si="9">IF(OR(L260="",N260=""),"",IF(A260="Buy",N260,IF(B260="Put Spread",(H260-I260)*100*L260-N260,IF(B260="Call Spread",(K260-J260)*100*L260-N260,IF(B260="Iron Condor",MAX((H260-I260),(K260-J260))*100*L260-N260,"")))))</f>
        <v/>
      </c>
      <c r="S260" s="51" t="str">
        <f t="shared" ref="S260:S304" si="10">IFERROR(IF(OR(N260="",E260=""),"",IF(A260="Buy",IF(P260="","",P260-N260-IF(Q260="",0,Q260)),IF(P260="","",N260-P260-IF(Q260="",0,Q260)))),"")</f>
        <v/>
      </c>
      <c r="T260" s="53" t="str">
        <f t="shared" ref="T260:T304" si="11">IFERROR(IF(S260="","",S260/R260),"")</f>
        <v/>
      </c>
      <c r="U260" s="53" t="str">
        <f t="shared" ref="U260:U304" si="12">IFERROR(IF(OR(T260="",C260="",E260=""),"",T260/MAX(1,E260-C260)*30),"")</f>
        <v/>
      </c>
      <c r="V260" s="48" t="str">
        <f t="shared" ref="V260:V304" si="13">IFERROR(IF(OR(T260="",C260="",E260=""),"",T260/MAX(1,E260-C260)*365),"")</f>
        <v/>
      </c>
      <c r="W260" s="114"/>
      <c r="X260" s="115"/>
      <c r="Y260" s="116"/>
      <c r="Z260" s="34"/>
      <c r="AA260" s="34"/>
    </row>
    <row r="261" spans="1:27" ht="18" customHeight="1" x14ac:dyDescent="0.25">
      <c r="A261" s="43"/>
      <c r="B261" s="43"/>
      <c r="C261" s="44"/>
      <c r="D261" s="44"/>
      <c r="E261" s="44"/>
      <c r="F261" s="45"/>
      <c r="G261" s="150"/>
      <c r="H261" s="45"/>
      <c r="I261" s="45"/>
      <c r="J261" s="45"/>
      <c r="K261" s="45"/>
      <c r="L261" s="46"/>
      <c r="M261" s="45"/>
      <c r="N261" s="45" t="str">
        <f t="shared" si="7"/>
        <v/>
      </c>
      <c r="O261" s="45"/>
      <c r="P261" s="45" t="str">
        <f t="shared" si="8"/>
        <v/>
      </c>
      <c r="Q261" s="45"/>
      <c r="R261" s="45" t="str">
        <f t="shared" si="9"/>
        <v/>
      </c>
      <c r="S261" s="45" t="str">
        <f t="shared" si="10"/>
        <v/>
      </c>
      <c r="T261" s="47" t="str">
        <f t="shared" si="11"/>
        <v/>
      </c>
      <c r="U261" s="47" t="str">
        <f t="shared" si="12"/>
        <v/>
      </c>
      <c r="V261" s="48" t="str">
        <f t="shared" si="13"/>
        <v/>
      </c>
      <c r="W261" s="114"/>
      <c r="X261" s="115"/>
      <c r="Y261" s="116"/>
      <c r="Z261" s="26"/>
      <c r="AA261" s="26"/>
    </row>
    <row r="262" spans="1:27" ht="18" customHeight="1" x14ac:dyDescent="0.25">
      <c r="A262" s="49"/>
      <c r="B262" s="49"/>
      <c r="C262" s="50"/>
      <c r="D262" s="50"/>
      <c r="E262" s="50"/>
      <c r="F262" s="51"/>
      <c r="G262" s="151"/>
      <c r="H262" s="51"/>
      <c r="I262" s="51"/>
      <c r="J262" s="51"/>
      <c r="K262" s="51"/>
      <c r="L262" s="52"/>
      <c r="M262" s="51"/>
      <c r="N262" s="51" t="str">
        <f t="shared" si="7"/>
        <v/>
      </c>
      <c r="O262" s="51"/>
      <c r="P262" s="51" t="str">
        <f t="shared" si="8"/>
        <v/>
      </c>
      <c r="Q262" s="51"/>
      <c r="R262" s="51" t="str">
        <f t="shared" si="9"/>
        <v/>
      </c>
      <c r="S262" s="51" t="str">
        <f t="shared" si="10"/>
        <v/>
      </c>
      <c r="T262" s="53" t="str">
        <f t="shared" si="11"/>
        <v/>
      </c>
      <c r="U262" s="53" t="str">
        <f t="shared" si="12"/>
        <v/>
      </c>
      <c r="V262" s="48" t="str">
        <f t="shared" si="13"/>
        <v/>
      </c>
      <c r="W262" s="114"/>
      <c r="X262" s="115"/>
      <c r="Y262" s="116"/>
      <c r="Z262" s="34"/>
      <c r="AA262" s="34"/>
    </row>
    <row r="263" spans="1:27" ht="18" customHeight="1" x14ac:dyDescent="0.25">
      <c r="A263" s="43"/>
      <c r="B263" s="43"/>
      <c r="C263" s="44"/>
      <c r="D263" s="44"/>
      <c r="E263" s="44"/>
      <c r="F263" s="45"/>
      <c r="G263" s="150"/>
      <c r="H263" s="45"/>
      <c r="I263" s="45"/>
      <c r="J263" s="45"/>
      <c r="K263" s="45"/>
      <c r="L263" s="46"/>
      <c r="M263" s="45"/>
      <c r="N263" s="45" t="str">
        <f t="shared" si="7"/>
        <v/>
      </c>
      <c r="O263" s="45"/>
      <c r="P263" s="45" t="str">
        <f t="shared" si="8"/>
        <v/>
      </c>
      <c r="Q263" s="45"/>
      <c r="R263" s="45" t="str">
        <f t="shared" si="9"/>
        <v/>
      </c>
      <c r="S263" s="45" t="str">
        <f t="shared" si="10"/>
        <v/>
      </c>
      <c r="T263" s="47" t="str">
        <f t="shared" si="11"/>
        <v/>
      </c>
      <c r="U263" s="47" t="str">
        <f t="shared" si="12"/>
        <v/>
      </c>
      <c r="V263" s="48" t="str">
        <f t="shared" si="13"/>
        <v/>
      </c>
      <c r="W263" s="114"/>
      <c r="X263" s="115"/>
      <c r="Y263" s="116"/>
      <c r="Z263" s="26"/>
      <c r="AA263" s="26"/>
    </row>
    <row r="264" spans="1:27" ht="18" customHeight="1" x14ac:dyDescent="0.25">
      <c r="A264" s="49"/>
      <c r="B264" s="49"/>
      <c r="C264" s="50"/>
      <c r="D264" s="50"/>
      <c r="E264" s="50"/>
      <c r="F264" s="51"/>
      <c r="G264" s="151"/>
      <c r="H264" s="51"/>
      <c r="I264" s="51"/>
      <c r="J264" s="51"/>
      <c r="K264" s="51"/>
      <c r="L264" s="52"/>
      <c r="M264" s="51"/>
      <c r="N264" s="51" t="str">
        <f t="shared" si="7"/>
        <v/>
      </c>
      <c r="O264" s="51"/>
      <c r="P264" s="51" t="str">
        <f t="shared" si="8"/>
        <v/>
      </c>
      <c r="Q264" s="51"/>
      <c r="R264" s="51" t="str">
        <f t="shared" si="9"/>
        <v/>
      </c>
      <c r="S264" s="51" t="str">
        <f t="shared" si="10"/>
        <v/>
      </c>
      <c r="T264" s="53" t="str">
        <f t="shared" si="11"/>
        <v/>
      </c>
      <c r="U264" s="53" t="str">
        <f t="shared" si="12"/>
        <v/>
      </c>
      <c r="V264" s="48" t="str">
        <f t="shared" si="13"/>
        <v/>
      </c>
      <c r="W264" s="114"/>
      <c r="X264" s="115"/>
      <c r="Y264" s="116"/>
      <c r="Z264" s="34"/>
      <c r="AA264" s="34"/>
    </row>
    <row r="265" spans="1:27" ht="18" customHeight="1" x14ac:dyDescent="0.25">
      <c r="A265" s="43"/>
      <c r="B265" s="43"/>
      <c r="C265" s="44"/>
      <c r="D265" s="44"/>
      <c r="E265" s="44"/>
      <c r="F265" s="45"/>
      <c r="G265" s="150"/>
      <c r="H265" s="45"/>
      <c r="I265" s="45"/>
      <c r="J265" s="45"/>
      <c r="K265" s="45"/>
      <c r="L265" s="46"/>
      <c r="M265" s="45"/>
      <c r="N265" s="45" t="str">
        <f t="shared" si="7"/>
        <v/>
      </c>
      <c r="O265" s="45"/>
      <c r="P265" s="45" t="str">
        <f t="shared" si="8"/>
        <v/>
      </c>
      <c r="Q265" s="45"/>
      <c r="R265" s="45" t="str">
        <f t="shared" si="9"/>
        <v/>
      </c>
      <c r="S265" s="45" t="str">
        <f t="shared" si="10"/>
        <v/>
      </c>
      <c r="T265" s="47" t="str">
        <f t="shared" si="11"/>
        <v/>
      </c>
      <c r="U265" s="47" t="str">
        <f t="shared" si="12"/>
        <v/>
      </c>
      <c r="V265" s="48" t="str">
        <f t="shared" si="13"/>
        <v/>
      </c>
      <c r="W265" s="114"/>
      <c r="X265" s="115"/>
      <c r="Y265" s="116"/>
      <c r="Z265" s="26"/>
      <c r="AA265" s="26"/>
    </row>
    <row r="266" spans="1:27" ht="18" customHeight="1" x14ac:dyDescent="0.25">
      <c r="A266" s="49"/>
      <c r="B266" s="49"/>
      <c r="C266" s="50"/>
      <c r="D266" s="50"/>
      <c r="E266" s="50"/>
      <c r="F266" s="51"/>
      <c r="G266" s="151"/>
      <c r="H266" s="51"/>
      <c r="I266" s="51"/>
      <c r="J266" s="51"/>
      <c r="K266" s="51"/>
      <c r="L266" s="52"/>
      <c r="M266" s="51"/>
      <c r="N266" s="51" t="str">
        <f t="shared" si="7"/>
        <v/>
      </c>
      <c r="O266" s="51"/>
      <c r="P266" s="51" t="str">
        <f t="shared" si="8"/>
        <v/>
      </c>
      <c r="Q266" s="51"/>
      <c r="R266" s="51" t="str">
        <f t="shared" si="9"/>
        <v/>
      </c>
      <c r="S266" s="51" t="str">
        <f t="shared" si="10"/>
        <v/>
      </c>
      <c r="T266" s="53" t="str">
        <f t="shared" si="11"/>
        <v/>
      </c>
      <c r="U266" s="53" t="str">
        <f t="shared" si="12"/>
        <v/>
      </c>
      <c r="V266" s="48" t="str">
        <f t="shared" si="13"/>
        <v/>
      </c>
      <c r="W266" s="114"/>
      <c r="X266" s="115"/>
      <c r="Y266" s="116"/>
      <c r="Z266" s="34"/>
      <c r="AA266" s="34"/>
    </row>
    <row r="267" spans="1:27" ht="18" customHeight="1" x14ac:dyDescent="0.25">
      <c r="A267" s="43"/>
      <c r="B267" s="43"/>
      <c r="C267" s="44"/>
      <c r="D267" s="44"/>
      <c r="E267" s="44"/>
      <c r="F267" s="45"/>
      <c r="G267" s="150"/>
      <c r="H267" s="45"/>
      <c r="I267" s="45"/>
      <c r="J267" s="45"/>
      <c r="K267" s="45"/>
      <c r="L267" s="46"/>
      <c r="M267" s="45"/>
      <c r="N267" s="45" t="str">
        <f t="shared" si="7"/>
        <v/>
      </c>
      <c r="O267" s="45"/>
      <c r="P267" s="45" t="str">
        <f t="shared" si="8"/>
        <v/>
      </c>
      <c r="Q267" s="45"/>
      <c r="R267" s="45" t="str">
        <f t="shared" si="9"/>
        <v/>
      </c>
      <c r="S267" s="45" t="str">
        <f t="shared" si="10"/>
        <v/>
      </c>
      <c r="T267" s="47" t="str">
        <f t="shared" si="11"/>
        <v/>
      </c>
      <c r="U267" s="47" t="str">
        <f t="shared" si="12"/>
        <v/>
      </c>
      <c r="V267" s="48" t="str">
        <f t="shared" si="13"/>
        <v/>
      </c>
      <c r="W267" s="114"/>
      <c r="X267" s="115"/>
      <c r="Y267" s="116"/>
      <c r="Z267" s="26"/>
      <c r="AA267" s="26"/>
    </row>
    <row r="268" spans="1:27" ht="18" customHeight="1" x14ac:dyDescent="0.25">
      <c r="A268" s="49"/>
      <c r="B268" s="49"/>
      <c r="C268" s="50"/>
      <c r="D268" s="50"/>
      <c r="E268" s="50"/>
      <c r="F268" s="51"/>
      <c r="G268" s="151"/>
      <c r="H268" s="51"/>
      <c r="I268" s="51"/>
      <c r="J268" s="51"/>
      <c r="K268" s="51"/>
      <c r="L268" s="52"/>
      <c r="M268" s="51"/>
      <c r="N268" s="51" t="str">
        <f t="shared" si="7"/>
        <v/>
      </c>
      <c r="O268" s="51"/>
      <c r="P268" s="51" t="str">
        <f t="shared" si="8"/>
        <v/>
      </c>
      <c r="Q268" s="51"/>
      <c r="R268" s="51" t="str">
        <f t="shared" si="9"/>
        <v/>
      </c>
      <c r="S268" s="51" t="str">
        <f t="shared" si="10"/>
        <v/>
      </c>
      <c r="T268" s="53" t="str">
        <f t="shared" si="11"/>
        <v/>
      </c>
      <c r="U268" s="53" t="str">
        <f t="shared" si="12"/>
        <v/>
      </c>
      <c r="V268" s="48" t="str">
        <f t="shared" si="13"/>
        <v/>
      </c>
      <c r="W268" s="114"/>
      <c r="X268" s="115"/>
      <c r="Y268" s="116"/>
      <c r="Z268" s="34"/>
      <c r="AA268" s="34"/>
    </row>
    <row r="269" spans="1:27" ht="18" customHeight="1" x14ac:dyDescent="0.25">
      <c r="A269" s="43"/>
      <c r="B269" s="43"/>
      <c r="C269" s="44"/>
      <c r="D269" s="44"/>
      <c r="E269" s="44"/>
      <c r="F269" s="45"/>
      <c r="G269" s="150"/>
      <c r="H269" s="45"/>
      <c r="I269" s="45"/>
      <c r="J269" s="45"/>
      <c r="K269" s="45"/>
      <c r="L269" s="46"/>
      <c r="M269" s="45"/>
      <c r="N269" s="45" t="str">
        <f t="shared" si="7"/>
        <v/>
      </c>
      <c r="O269" s="45"/>
      <c r="P269" s="45" t="str">
        <f t="shared" si="8"/>
        <v/>
      </c>
      <c r="Q269" s="45"/>
      <c r="R269" s="45" t="str">
        <f t="shared" si="9"/>
        <v/>
      </c>
      <c r="S269" s="45" t="str">
        <f t="shared" si="10"/>
        <v/>
      </c>
      <c r="T269" s="47" t="str">
        <f t="shared" si="11"/>
        <v/>
      </c>
      <c r="U269" s="47" t="str">
        <f t="shared" si="12"/>
        <v/>
      </c>
      <c r="V269" s="48" t="str">
        <f t="shared" si="13"/>
        <v/>
      </c>
      <c r="W269" s="114"/>
      <c r="X269" s="115"/>
      <c r="Y269" s="116"/>
      <c r="Z269" s="26"/>
      <c r="AA269" s="26"/>
    </row>
    <row r="270" spans="1:27" ht="18" customHeight="1" x14ac:dyDescent="0.25">
      <c r="A270" s="49"/>
      <c r="B270" s="49"/>
      <c r="C270" s="50"/>
      <c r="D270" s="50"/>
      <c r="E270" s="50"/>
      <c r="F270" s="51"/>
      <c r="G270" s="151"/>
      <c r="H270" s="51"/>
      <c r="I270" s="51"/>
      <c r="J270" s="51"/>
      <c r="K270" s="51"/>
      <c r="L270" s="52"/>
      <c r="M270" s="51"/>
      <c r="N270" s="51" t="str">
        <f t="shared" si="7"/>
        <v/>
      </c>
      <c r="O270" s="51"/>
      <c r="P270" s="51" t="str">
        <f t="shared" si="8"/>
        <v/>
      </c>
      <c r="Q270" s="51"/>
      <c r="R270" s="51" t="str">
        <f t="shared" si="9"/>
        <v/>
      </c>
      <c r="S270" s="51" t="str">
        <f t="shared" si="10"/>
        <v/>
      </c>
      <c r="T270" s="53" t="str">
        <f t="shared" si="11"/>
        <v/>
      </c>
      <c r="U270" s="53" t="str">
        <f t="shared" si="12"/>
        <v/>
      </c>
      <c r="V270" s="48" t="str">
        <f t="shared" si="13"/>
        <v/>
      </c>
      <c r="W270" s="114"/>
      <c r="X270" s="115"/>
      <c r="Y270" s="116"/>
      <c r="Z270" s="34"/>
      <c r="AA270" s="34"/>
    </row>
    <row r="271" spans="1:27" ht="18" customHeight="1" x14ac:dyDescent="0.25">
      <c r="A271" s="43"/>
      <c r="B271" s="43"/>
      <c r="C271" s="44"/>
      <c r="D271" s="44"/>
      <c r="E271" s="44"/>
      <c r="F271" s="45"/>
      <c r="G271" s="150"/>
      <c r="H271" s="45"/>
      <c r="I271" s="45"/>
      <c r="J271" s="45"/>
      <c r="K271" s="45"/>
      <c r="L271" s="46"/>
      <c r="M271" s="45"/>
      <c r="N271" s="45" t="str">
        <f t="shared" si="7"/>
        <v/>
      </c>
      <c r="O271" s="45"/>
      <c r="P271" s="45" t="str">
        <f t="shared" si="8"/>
        <v/>
      </c>
      <c r="Q271" s="45"/>
      <c r="R271" s="45" t="str">
        <f t="shared" si="9"/>
        <v/>
      </c>
      <c r="S271" s="45" t="str">
        <f t="shared" si="10"/>
        <v/>
      </c>
      <c r="T271" s="47" t="str">
        <f t="shared" si="11"/>
        <v/>
      </c>
      <c r="U271" s="47" t="str">
        <f t="shared" si="12"/>
        <v/>
      </c>
      <c r="V271" s="48" t="str">
        <f t="shared" si="13"/>
        <v/>
      </c>
      <c r="W271" s="114"/>
      <c r="X271" s="115"/>
      <c r="Y271" s="116"/>
      <c r="Z271" s="26"/>
      <c r="AA271" s="26"/>
    </row>
    <row r="272" spans="1:27" ht="18" customHeight="1" x14ac:dyDescent="0.25">
      <c r="A272" s="49"/>
      <c r="B272" s="49"/>
      <c r="C272" s="50"/>
      <c r="D272" s="50"/>
      <c r="E272" s="50"/>
      <c r="F272" s="51"/>
      <c r="G272" s="151"/>
      <c r="H272" s="51"/>
      <c r="I272" s="51"/>
      <c r="J272" s="51"/>
      <c r="K272" s="51"/>
      <c r="L272" s="52"/>
      <c r="M272" s="51"/>
      <c r="N272" s="51" t="str">
        <f t="shared" si="7"/>
        <v/>
      </c>
      <c r="O272" s="51"/>
      <c r="P272" s="51" t="str">
        <f t="shared" si="8"/>
        <v/>
      </c>
      <c r="Q272" s="51"/>
      <c r="R272" s="51" t="str">
        <f t="shared" si="9"/>
        <v/>
      </c>
      <c r="S272" s="51" t="str">
        <f t="shared" si="10"/>
        <v/>
      </c>
      <c r="T272" s="53" t="str">
        <f t="shared" si="11"/>
        <v/>
      </c>
      <c r="U272" s="53" t="str">
        <f t="shared" si="12"/>
        <v/>
      </c>
      <c r="V272" s="48" t="str">
        <f t="shared" si="13"/>
        <v/>
      </c>
      <c r="W272" s="114"/>
      <c r="X272" s="115"/>
      <c r="Y272" s="116"/>
      <c r="Z272" s="34"/>
      <c r="AA272" s="34"/>
    </row>
    <row r="273" spans="1:27" ht="18" customHeight="1" x14ac:dyDescent="0.25">
      <c r="A273" s="43"/>
      <c r="B273" s="43"/>
      <c r="C273" s="44"/>
      <c r="D273" s="44"/>
      <c r="E273" s="44"/>
      <c r="F273" s="45"/>
      <c r="G273" s="150"/>
      <c r="H273" s="45"/>
      <c r="I273" s="45"/>
      <c r="J273" s="45"/>
      <c r="K273" s="45"/>
      <c r="L273" s="46"/>
      <c r="M273" s="45"/>
      <c r="N273" s="45" t="str">
        <f t="shared" si="7"/>
        <v/>
      </c>
      <c r="O273" s="45"/>
      <c r="P273" s="45" t="str">
        <f t="shared" si="8"/>
        <v/>
      </c>
      <c r="Q273" s="45"/>
      <c r="R273" s="45" t="str">
        <f t="shared" si="9"/>
        <v/>
      </c>
      <c r="S273" s="45" t="str">
        <f t="shared" si="10"/>
        <v/>
      </c>
      <c r="T273" s="47" t="str">
        <f t="shared" si="11"/>
        <v/>
      </c>
      <c r="U273" s="47" t="str">
        <f t="shared" si="12"/>
        <v/>
      </c>
      <c r="V273" s="48" t="str">
        <f t="shared" si="13"/>
        <v/>
      </c>
      <c r="W273" s="114"/>
      <c r="X273" s="115"/>
      <c r="Y273" s="116"/>
      <c r="Z273" s="26"/>
      <c r="AA273" s="26"/>
    </row>
    <row r="274" spans="1:27" ht="18" customHeight="1" x14ac:dyDescent="0.25">
      <c r="A274" s="49"/>
      <c r="B274" s="49"/>
      <c r="C274" s="50"/>
      <c r="D274" s="50"/>
      <c r="E274" s="50"/>
      <c r="F274" s="51"/>
      <c r="G274" s="151"/>
      <c r="H274" s="51"/>
      <c r="I274" s="51"/>
      <c r="J274" s="51"/>
      <c r="K274" s="51"/>
      <c r="L274" s="52"/>
      <c r="M274" s="51"/>
      <c r="N274" s="51" t="str">
        <f t="shared" si="7"/>
        <v/>
      </c>
      <c r="O274" s="51"/>
      <c r="P274" s="51" t="str">
        <f t="shared" si="8"/>
        <v/>
      </c>
      <c r="Q274" s="51"/>
      <c r="R274" s="51" t="str">
        <f t="shared" si="9"/>
        <v/>
      </c>
      <c r="S274" s="51" t="str">
        <f t="shared" si="10"/>
        <v/>
      </c>
      <c r="T274" s="53" t="str">
        <f t="shared" si="11"/>
        <v/>
      </c>
      <c r="U274" s="53" t="str">
        <f t="shared" si="12"/>
        <v/>
      </c>
      <c r="V274" s="48" t="str">
        <f t="shared" si="13"/>
        <v/>
      </c>
      <c r="W274" s="114"/>
      <c r="X274" s="115"/>
      <c r="Y274" s="116"/>
      <c r="Z274" s="34"/>
      <c r="AA274" s="34"/>
    </row>
    <row r="275" spans="1:27" ht="18" customHeight="1" x14ac:dyDescent="0.25">
      <c r="A275" s="43"/>
      <c r="B275" s="43"/>
      <c r="C275" s="44"/>
      <c r="D275" s="44"/>
      <c r="E275" s="44"/>
      <c r="F275" s="45"/>
      <c r="G275" s="150"/>
      <c r="H275" s="45"/>
      <c r="I275" s="45"/>
      <c r="J275" s="45"/>
      <c r="K275" s="45"/>
      <c r="L275" s="46"/>
      <c r="M275" s="45"/>
      <c r="N275" s="45" t="str">
        <f t="shared" si="7"/>
        <v/>
      </c>
      <c r="O275" s="45"/>
      <c r="P275" s="45" t="str">
        <f t="shared" si="8"/>
        <v/>
      </c>
      <c r="Q275" s="45"/>
      <c r="R275" s="45" t="str">
        <f t="shared" si="9"/>
        <v/>
      </c>
      <c r="S275" s="45" t="str">
        <f t="shared" si="10"/>
        <v/>
      </c>
      <c r="T275" s="47" t="str">
        <f t="shared" si="11"/>
        <v/>
      </c>
      <c r="U275" s="47" t="str">
        <f t="shared" si="12"/>
        <v/>
      </c>
      <c r="V275" s="48" t="str">
        <f t="shared" si="13"/>
        <v/>
      </c>
      <c r="W275" s="114"/>
      <c r="X275" s="115"/>
      <c r="Y275" s="116"/>
      <c r="Z275" s="26"/>
      <c r="AA275" s="26"/>
    </row>
    <row r="276" spans="1:27" ht="18" customHeight="1" x14ac:dyDescent="0.25">
      <c r="A276" s="49"/>
      <c r="B276" s="49"/>
      <c r="C276" s="50"/>
      <c r="D276" s="50"/>
      <c r="E276" s="50"/>
      <c r="F276" s="51"/>
      <c r="G276" s="151"/>
      <c r="H276" s="51"/>
      <c r="I276" s="51"/>
      <c r="J276" s="51"/>
      <c r="K276" s="51"/>
      <c r="L276" s="52"/>
      <c r="M276" s="51"/>
      <c r="N276" s="51" t="str">
        <f t="shared" si="7"/>
        <v/>
      </c>
      <c r="O276" s="51"/>
      <c r="P276" s="51" t="str">
        <f t="shared" si="8"/>
        <v/>
      </c>
      <c r="Q276" s="51"/>
      <c r="R276" s="51" t="str">
        <f t="shared" si="9"/>
        <v/>
      </c>
      <c r="S276" s="51" t="str">
        <f t="shared" si="10"/>
        <v/>
      </c>
      <c r="T276" s="53" t="str">
        <f t="shared" si="11"/>
        <v/>
      </c>
      <c r="U276" s="53" t="str">
        <f t="shared" si="12"/>
        <v/>
      </c>
      <c r="V276" s="48" t="str">
        <f t="shared" si="13"/>
        <v/>
      </c>
      <c r="W276" s="114"/>
      <c r="X276" s="115"/>
      <c r="Y276" s="116"/>
      <c r="Z276" s="34"/>
      <c r="AA276" s="34"/>
    </row>
    <row r="277" spans="1:27" ht="18" customHeight="1" x14ac:dyDescent="0.25">
      <c r="A277" s="43"/>
      <c r="B277" s="43"/>
      <c r="C277" s="44"/>
      <c r="D277" s="44"/>
      <c r="E277" s="44"/>
      <c r="F277" s="45"/>
      <c r="G277" s="150"/>
      <c r="H277" s="45"/>
      <c r="I277" s="45"/>
      <c r="J277" s="45"/>
      <c r="K277" s="45"/>
      <c r="L277" s="46"/>
      <c r="M277" s="45"/>
      <c r="N277" s="45" t="str">
        <f t="shared" si="7"/>
        <v/>
      </c>
      <c r="O277" s="45"/>
      <c r="P277" s="45" t="str">
        <f t="shared" si="8"/>
        <v/>
      </c>
      <c r="Q277" s="45"/>
      <c r="R277" s="45" t="str">
        <f t="shared" si="9"/>
        <v/>
      </c>
      <c r="S277" s="45" t="str">
        <f t="shared" si="10"/>
        <v/>
      </c>
      <c r="T277" s="47" t="str">
        <f t="shared" si="11"/>
        <v/>
      </c>
      <c r="U277" s="47" t="str">
        <f t="shared" si="12"/>
        <v/>
      </c>
      <c r="V277" s="48" t="str">
        <f t="shared" si="13"/>
        <v/>
      </c>
      <c r="W277" s="114"/>
      <c r="X277" s="115"/>
      <c r="Y277" s="116"/>
      <c r="Z277" s="26"/>
      <c r="AA277" s="26"/>
    </row>
    <row r="278" spans="1:27" ht="18" customHeight="1" x14ac:dyDescent="0.25">
      <c r="A278" s="49"/>
      <c r="B278" s="49"/>
      <c r="C278" s="50"/>
      <c r="D278" s="50"/>
      <c r="E278" s="50"/>
      <c r="F278" s="51"/>
      <c r="G278" s="151"/>
      <c r="H278" s="51"/>
      <c r="I278" s="51"/>
      <c r="J278" s="51"/>
      <c r="K278" s="51"/>
      <c r="L278" s="52"/>
      <c r="M278" s="51"/>
      <c r="N278" s="51" t="str">
        <f t="shared" si="7"/>
        <v/>
      </c>
      <c r="O278" s="51"/>
      <c r="P278" s="51" t="str">
        <f t="shared" si="8"/>
        <v/>
      </c>
      <c r="Q278" s="51"/>
      <c r="R278" s="51" t="str">
        <f t="shared" si="9"/>
        <v/>
      </c>
      <c r="S278" s="51" t="str">
        <f t="shared" si="10"/>
        <v/>
      </c>
      <c r="T278" s="53" t="str">
        <f t="shared" si="11"/>
        <v/>
      </c>
      <c r="U278" s="53" t="str">
        <f t="shared" si="12"/>
        <v/>
      </c>
      <c r="V278" s="48" t="str">
        <f t="shared" si="13"/>
        <v/>
      </c>
      <c r="W278" s="114"/>
      <c r="X278" s="115"/>
      <c r="Y278" s="116"/>
      <c r="Z278" s="34"/>
      <c r="AA278" s="34"/>
    </row>
    <row r="279" spans="1:27" ht="18" customHeight="1" x14ac:dyDescent="0.25">
      <c r="A279" s="43"/>
      <c r="B279" s="43"/>
      <c r="C279" s="44"/>
      <c r="D279" s="44"/>
      <c r="E279" s="44"/>
      <c r="F279" s="45"/>
      <c r="G279" s="150"/>
      <c r="H279" s="45"/>
      <c r="I279" s="45"/>
      <c r="J279" s="45"/>
      <c r="K279" s="45"/>
      <c r="L279" s="46"/>
      <c r="M279" s="45"/>
      <c r="N279" s="45" t="str">
        <f t="shared" si="7"/>
        <v/>
      </c>
      <c r="O279" s="45"/>
      <c r="P279" s="45" t="str">
        <f t="shared" si="8"/>
        <v/>
      </c>
      <c r="Q279" s="45"/>
      <c r="R279" s="45" t="str">
        <f t="shared" si="9"/>
        <v/>
      </c>
      <c r="S279" s="45" t="str">
        <f t="shared" si="10"/>
        <v/>
      </c>
      <c r="T279" s="47" t="str">
        <f t="shared" si="11"/>
        <v/>
      </c>
      <c r="U279" s="47" t="str">
        <f t="shared" si="12"/>
        <v/>
      </c>
      <c r="V279" s="48" t="str">
        <f t="shared" si="13"/>
        <v/>
      </c>
      <c r="W279" s="114"/>
      <c r="X279" s="115"/>
      <c r="Y279" s="116"/>
      <c r="Z279" s="26"/>
      <c r="AA279" s="26"/>
    </row>
    <row r="280" spans="1:27" ht="18" customHeight="1" x14ac:dyDescent="0.25">
      <c r="A280" s="49"/>
      <c r="B280" s="49"/>
      <c r="C280" s="50"/>
      <c r="D280" s="50"/>
      <c r="E280" s="50"/>
      <c r="F280" s="51"/>
      <c r="G280" s="151"/>
      <c r="H280" s="51"/>
      <c r="I280" s="51"/>
      <c r="J280" s="51"/>
      <c r="K280" s="51"/>
      <c r="L280" s="52"/>
      <c r="M280" s="51"/>
      <c r="N280" s="51" t="str">
        <f t="shared" si="7"/>
        <v/>
      </c>
      <c r="O280" s="51"/>
      <c r="P280" s="51" t="str">
        <f t="shared" si="8"/>
        <v/>
      </c>
      <c r="Q280" s="51"/>
      <c r="R280" s="51" t="str">
        <f t="shared" si="9"/>
        <v/>
      </c>
      <c r="S280" s="51" t="str">
        <f t="shared" si="10"/>
        <v/>
      </c>
      <c r="T280" s="53" t="str">
        <f t="shared" si="11"/>
        <v/>
      </c>
      <c r="U280" s="53" t="str">
        <f t="shared" si="12"/>
        <v/>
      </c>
      <c r="V280" s="48" t="str">
        <f t="shared" si="13"/>
        <v/>
      </c>
      <c r="W280" s="114"/>
      <c r="X280" s="115"/>
      <c r="Y280" s="116"/>
      <c r="Z280" s="34"/>
      <c r="AA280" s="34"/>
    </row>
    <row r="281" spans="1:27" ht="18" customHeight="1" x14ac:dyDescent="0.25">
      <c r="A281" s="43"/>
      <c r="B281" s="43"/>
      <c r="C281" s="44"/>
      <c r="D281" s="44"/>
      <c r="E281" s="44"/>
      <c r="F281" s="45"/>
      <c r="G281" s="150"/>
      <c r="H281" s="45"/>
      <c r="I281" s="45"/>
      <c r="J281" s="45"/>
      <c r="K281" s="45"/>
      <c r="L281" s="46"/>
      <c r="M281" s="45"/>
      <c r="N281" s="45" t="str">
        <f t="shared" si="7"/>
        <v/>
      </c>
      <c r="O281" s="45"/>
      <c r="P281" s="45" t="str">
        <f t="shared" si="8"/>
        <v/>
      </c>
      <c r="Q281" s="45"/>
      <c r="R281" s="45" t="str">
        <f t="shared" si="9"/>
        <v/>
      </c>
      <c r="S281" s="45" t="str">
        <f t="shared" si="10"/>
        <v/>
      </c>
      <c r="T281" s="47" t="str">
        <f t="shared" si="11"/>
        <v/>
      </c>
      <c r="U281" s="47" t="str">
        <f t="shared" si="12"/>
        <v/>
      </c>
      <c r="V281" s="48" t="str">
        <f t="shared" si="13"/>
        <v/>
      </c>
      <c r="W281" s="114"/>
      <c r="X281" s="115"/>
      <c r="Y281" s="116"/>
      <c r="Z281" s="26"/>
      <c r="AA281" s="26"/>
    </row>
    <row r="282" spans="1:27" ht="18" customHeight="1" x14ac:dyDescent="0.25">
      <c r="A282" s="49"/>
      <c r="B282" s="49"/>
      <c r="C282" s="50"/>
      <c r="D282" s="50"/>
      <c r="E282" s="50"/>
      <c r="F282" s="51"/>
      <c r="G282" s="151"/>
      <c r="H282" s="51"/>
      <c r="I282" s="51"/>
      <c r="J282" s="51"/>
      <c r="K282" s="51"/>
      <c r="L282" s="52"/>
      <c r="M282" s="51"/>
      <c r="N282" s="51" t="str">
        <f t="shared" si="7"/>
        <v/>
      </c>
      <c r="O282" s="51"/>
      <c r="P282" s="51" t="str">
        <f t="shared" si="8"/>
        <v/>
      </c>
      <c r="Q282" s="51"/>
      <c r="R282" s="51" t="str">
        <f t="shared" si="9"/>
        <v/>
      </c>
      <c r="S282" s="51" t="str">
        <f t="shared" si="10"/>
        <v/>
      </c>
      <c r="T282" s="53" t="str">
        <f t="shared" si="11"/>
        <v/>
      </c>
      <c r="U282" s="53" t="str">
        <f t="shared" si="12"/>
        <v/>
      </c>
      <c r="V282" s="48" t="str">
        <f t="shared" si="13"/>
        <v/>
      </c>
      <c r="W282" s="114"/>
      <c r="X282" s="115"/>
      <c r="Y282" s="116"/>
      <c r="Z282" s="34"/>
      <c r="AA282" s="34"/>
    </row>
    <row r="283" spans="1:27" ht="18" customHeight="1" x14ac:dyDescent="0.25">
      <c r="A283" s="43"/>
      <c r="B283" s="43"/>
      <c r="C283" s="44"/>
      <c r="D283" s="44"/>
      <c r="E283" s="44"/>
      <c r="F283" s="45"/>
      <c r="G283" s="150"/>
      <c r="H283" s="45"/>
      <c r="I283" s="45"/>
      <c r="J283" s="45"/>
      <c r="K283" s="45"/>
      <c r="L283" s="46"/>
      <c r="M283" s="45"/>
      <c r="N283" s="45" t="str">
        <f t="shared" si="7"/>
        <v/>
      </c>
      <c r="O283" s="45"/>
      <c r="P283" s="45" t="str">
        <f t="shared" si="8"/>
        <v/>
      </c>
      <c r="Q283" s="45"/>
      <c r="R283" s="45" t="str">
        <f t="shared" si="9"/>
        <v/>
      </c>
      <c r="S283" s="45" t="str">
        <f t="shared" si="10"/>
        <v/>
      </c>
      <c r="T283" s="47" t="str">
        <f t="shared" si="11"/>
        <v/>
      </c>
      <c r="U283" s="47" t="str">
        <f t="shared" si="12"/>
        <v/>
      </c>
      <c r="V283" s="48" t="str">
        <f t="shared" si="13"/>
        <v/>
      </c>
      <c r="W283" s="114"/>
      <c r="X283" s="115"/>
      <c r="Y283" s="116"/>
      <c r="Z283" s="26"/>
      <c r="AA283" s="26"/>
    </row>
    <row r="284" spans="1:27" ht="18" customHeight="1" x14ac:dyDescent="0.25">
      <c r="A284" s="49"/>
      <c r="B284" s="49"/>
      <c r="C284" s="50"/>
      <c r="D284" s="50"/>
      <c r="E284" s="50"/>
      <c r="F284" s="51"/>
      <c r="G284" s="151"/>
      <c r="H284" s="51"/>
      <c r="I284" s="51"/>
      <c r="J284" s="51"/>
      <c r="K284" s="51"/>
      <c r="L284" s="52"/>
      <c r="M284" s="51"/>
      <c r="N284" s="51" t="str">
        <f t="shared" si="7"/>
        <v/>
      </c>
      <c r="O284" s="51"/>
      <c r="P284" s="51" t="str">
        <f t="shared" si="8"/>
        <v/>
      </c>
      <c r="Q284" s="51"/>
      <c r="R284" s="51" t="str">
        <f t="shared" si="9"/>
        <v/>
      </c>
      <c r="S284" s="51" t="str">
        <f t="shared" si="10"/>
        <v/>
      </c>
      <c r="T284" s="53" t="str">
        <f t="shared" si="11"/>
        <v/>
      </c>
      <c r="U284" s="53" t="str">
        <f t="shared" si="12"/>
        <v/>
      </c>
      <c r="V284" s="48" t="str">
        <f t="shared" si="13"/>
        <v/>
      </c>
      <c r="W284" s="114"/>
      <c r="X284" s="115"/>
      <c r="Y284" s="116"/>
      <c r="Z284" s="34"/>
      <c r="AA284" s="34"/>
    </row>
    <row r="285" spans="1:27" ht="18" customHeight="1" x14ac:dyDescent="0.25">
      <c r="A285" s="43"/>
      <c r="B285" s="43"/>
      <c r="C285" s="44"/>
      <c r="D285" s="44"/>
      <c r="E285" s="44"/>
      <c r="F285" s="45"/>
      <c r="G285" s="150"/>
      <c r="H285" s="45"/>
      <c r="I285" s="45"/>
      <c r="J285" s="45"/>
      <c r="K285" s="45"/>
      <c r="L285" s="46"/>
      <c r="M285" s="45"/>
      <c r="N285" s="45" t="str">
        <f t="shared" si="7"/>
        <v/>
      </c>
      <c r="O285" s="45"/>
      <c r="P285" s="45" t="str">
        <f t="shared" si="8"/>
        <v/>
      </c>
      <c r="Q285" s="45"/>
      <c r="R285" s="45" t="str">
        <f t="shared" si="9"/>
        <v/>
      </c>
      <c r="S285" s="45" t="str">
        <f t="shared" si="10"/>
        <v/>
      </c>
      <c r="T285" s="47" t="str">
        <f t="shared" si="11"/>
        <v/>
      </c>
      <c r="U285" s="47" t="str">
        <f t="shared" si="12"/>
        <v/>
      </c>
      <c r="V285" s="48" t="str">
        <f t="shared" si="13"/>
        <v/>
      </c>
      <c r="W285" s="114"/>
      <c r="X285" s="115"/>
      <c r="Y285" s="116"/>
      <c r="Z285" s="26"/>
      <c r="AA285" s="26"/>
    </row>
    <row r="286" spans="1:27" ht="18" customHeight="1" x14ac:dyDescent="0.25">
      <c r="A286" s="49"/>
      <c r="B286" s="49"/>
      <c r="C286" s="50"/>
      <c r="D286" s="50"/>
      <c r="E286" s="50"/>
      <c r="F286" s="51"/>
      <c r="G286" s="151"/>
      <c r="H286" s="51"/>
      <c r="I286" s="51"/>
      <c r="J286" s="51"/>
      <c r="K286" s="51"/>
      <c r="L286" s="52"/>
      <c r="M286" s="51"/>
      <c r="N286" s="51" t="str">
        <f t="shared" si="7"/>
        <v/>
      </c>
      <c r="O286" s="51"/>
      <c r="P286" s="51" t="str">
        <f t="shared" si="8"/>
        <v/>
      </c>
      <c r="Q286" s="51"/>
      <c r="R286" s="51" t="str">
        <f t="shared" si="9"/>
        <v/>
      </c>
      <c r="S286" s="51" t="str">
        <f t="shared" si="10"/>
        <v/>
      </c>
      <c r="T286" s="53" t="str">
        <f t="shared" si="11"/>
        <v/>
      </c>
      <c r="U286" s="53" t="str">
        <f t="shared" si="12"/>
        <v/>
      </c>
      <c r="V286" s="48" t="str">
        <f t="shared" si="13"/>
        <v/>
      </c>
      <c r="W286" s="114"/>
      <c r="X286" s="115"/>
      <c r="Y286" s="116"/>
      <c r="Z286" s="34"/>
      <c r="AA286" s="34"/>
    </row>
    <row r="287" spans="1:27" ht="18" customHeight="1" x14ac:dyDescent="0.25">
      <c r="A287" s="43"/>
      <c r="B287" s="43"/>
      <c r="C287" s="44"/>
      <c r="D287" s="44"/>
      <c r="E287" s="44"/>
      <c r="F287" s="45"/>
      <c r="G287" s="150"/>
      <c r="H287" s="45"/>
      <c r="I287" s="45"/>
      <c r="J287" s="45"/>
      <c r="K287" s="45"/>
      <c r="L287" s="46"/>
      <c r="M287" s="45"/>
      <c r="N287" s="45" t="str">
        <f t="shared" si="7"/>
        <v/>
      </c>
      <c r="O287" s="45"/>
      <c r="P287" s="45" t="str">
        <f t="shared" si="8"/>
        <v/>
      </c>
      <c r="Q287" s="45"/>
      <c r="R287" s="45" t="str">
        <f t="shared" si="9"/>
        <v/>
      </c>
      <c r="S287" s="45" t="str">
        <f t="shared" si="10"/>
        <v/>
      </c>
      <c r="T287" s="47" t="str">
        <f t="shared" si="11"/>
        <v/>
      </c>
      <c r="U287" s="47" t="str">
        <f t="shared" si="12"/>
        <v/>
      </c>
      <c r="V287" s="48" t="str">
        <f t="shared" si="13"/>
        <v/>
      </c>
      <c r="W287" s="114"/>
      <c r="X287" s="115"/>
      <c r="Y287" s="116"/>
      <c r="Z287" s="26"/>
      <c r="AA287" s="26"/>
    </row>
    <row r="288" spans="1:27" ht="18" customHeight="1" x14ac:dyDescent="0.25">
      <c r="A288" s="49"/>
      <c r="B288" s="49"/>
      <c r="C288" s="50"/>
      <c r="D288" s="50"/>
      <c r="E288" s="50"/>
      <c r="F288" s="51"/>
      <c r="G288" s="151"/>
      <c r="H288" s="51"/>
      <c r="I288" s="51"/>
      <c r="J288" s="51"/>
      <c r="K288" s="51"/>
      <c r="L288" s="52"/>
      <c r="M288" s="51"/>
      <c r="N288" s="51" t="str">
        <f t="shared" si="7"/>
        <v/>
      </c>
      <c r="O288" s="51"/>
      <c r="P288" s="51" t="str">
        <f t="shared" si="8"/>
        <v/>
      </c>
      <c r="Q288" s="51"/>
      <c r="R288" s="51" t="str">
        <f t="shared" si="9"/>
        <v/>
      </c>
      <c r="S288" s="51" t="str">
        <f t="shared" si="10"/>
        <v/>
      </c>
      <c r="T288" s="53" t="str">
        <f t="shared" si="11"/>
        <v/>
      </c>
      <c r="U288" s="53" t="str">
        <f t="shared" si="12"/>
        <v/>
      </c>
      <c r="V288" s="48" t="str">
        <f t="shared" si="13"/>
        <v/>
      </c>
      <c r="W288" s="114"/>
      <c r="X288" s="115"/>
      <c r="Y288" s="116"/>
      <c r="Z288" s="34"/>
      <c r="AA288" s="34"/>
    </row>
    <row r="289" spans="1:27" ht="18" customHeight="1" x14ac:dyDescent="0.25">
      <c r="A289" s="43"/>
      <c r="B289" s="43"/>
      <c r="C289" s="44"/>
      <c r="D289" s="44"/>
      <c r="E289" s="44"/>
      <c r="F289" s="45"/>
      <c r="G289" s="150"/>
      <c r="H289" s="45"/>
      <c r="I289" s="45"/>
      <c r="J289" s="45"/>
      <c r="K289" s="45"/>
      <c r="L289" s="46"/>
      <c r="M289" s="45"/>
      <c r="N289" s="45" t="str">
        <f t="shared" si="7"/>
        <v/>
      </c>
      <c r="O289" s="45"/>
      <c r="P289" s="45" t="str">
        <f t="shared" si="8"/>
        <v/>
      </c>
      <c r="Q289" s="45"/>
      <c r="R289" s="45" t="str">
        <f t="shared" si="9"/>
        <v/>
      </c>
      <c r="S289" s="45" t="str">
        <f t="shared" si="10"/>
        <v/>
      </c>
      <c r="T289" s="47" t="str">
        <f t="shared" si="11"/>
        <v/>
      </c>
      <c r="U289" s="47" t="str">
        <f t="shared" si="12"/>
        <v/>
      </c>
      <c r="V289" s="48" t="str">
        <f t="shared" si="13"/>
        <v/>
      </c>
      <c r="W289" s="114"/>
      <c r="X289" s="115"/>
      <c r="Y289" s="116"/>
      <c r="Z289" s="26"/>
      <c r="AA289" s="26"/>
    </row>
    <row r="290" spans="1:27" ht="18" customHeight="1" x14ac:dyDescent="0.25">
      <c r="A290" s="49"/>
      <c r="B290" s="49"/>
      <c r="C290" s="50"/>
      <c r="D290" s="50"/>
      <c r="E290" s="50"/>
      <c r="F290" s="51"/>
      <c r="G290" s="151"/>
      <c r="H290" s="51"/>
      <c r="I290" s="51"/>
      <c r="J290" s="51"/>
      <c r="K290" s="51"/>
      <c r="L290" s="52"/>
      <c r="M290" s="51"/>
      <c r="N290" s="51" t="str">
        <f t="shared" si="7"/>
        <v/>
      </c>
      <c r="O290" s="51"/>
      <c r="P290" s="51" t="str">
        <f t="shared" si="8"/>
        <v/>
      </c>
      <c r="Q290" s="51"/>
      <c r="R290" s="51" t="str">
        <f t="shared" si="9"/>
        <v/>
      </c>
      <c r="S290" s="51" t="str">
        <f t="shared" si="10"/>
        <v/>
      </c>
      <c r="T290" s="53" t="str">
        <f t="shared" si="11"/>
        <v/>
      </c>
      <c r="U290" s="53" t="str">
        <f t="shared" si="12"/>
        <v/>
      </c>
      <c r="V290" s="48" t="str">
        <f t="shared" si="13"/>
        <v/>
      </c>
      <c r="W290" s="114"/>
      <c r="X290" s="115"/>
      <c r="Y290" s="116"/>
      <c r="Z290" s="34"/>
      <c r="AA290" s="34"/>
    </row>
    <row r="291" spans="1:27" ht="18" customHeight="1" x14ac:dyDescent="0.25">
      <c r="A291" s="43"/>
      <c r="B291" s="43"/>
      <c r="C291" s="44"/>
      <c r="D291" s="44"/>
      <c r="E291" s="44"/>
      <c r="F291" s="45"/>
      <c r="G291" s="150"/>
      <c r="H291" s="45"/>
      <c r="I291" s="45"/>
      <c r="J291" s="45"/>
      <c r="K291" s="45"/>
      <c r="L291" s="46"/>
      <c r="M291" s="45"/>
      <c r="N291" s="45" t="str">
        <f t="shared" si="7"/>
        <v/>
      </c>
      <c r="O291" s="45"/>
      <c r="P291" s="45" t="str">
        <f t="shared" si="8"/>
        <v/>
      </c>
      <c r="Q291" s="45"/>
      <c r="R291" s="45" t="str">
        <f t="shared" si="9"/>
        <v/>
      </c>
      <c r="S291" s="45" t="str">
        <f t="shared" si="10"/>
        <v/>
      </c>
      <c r="T291" s="47" t="str">
        <f t="shared" si="11"/>
        <v/>
      </c>
      <c r="U291" s="47" t="str">
        <f t="shared" si="12"/>
        <v/>
      </c>
      <c r="V291" s="48" t="str">
        <f t="shared" si="13"/>
        <v/>
      </c>
      <c r="W291" s="114"/>
      <c r="X291" s="115"/>
      <c r="Y291" s="116"/>
      <c r="Z291" s="26"/>
      <c r="AA291" s="26"/>
    </row>
    <row r="292" spans="1:27" ht="18" customHeight="1" x14ac:dyDescent="0.25">
      <c r="A292" s="49"/>
      <c r="B292" s="49"/>
      <c r="C292" s="50"/>
      <c r="D292" s="50"/>
      <c r="E292" s="50"/>
      <c r="F292" s="51"/>
      <c r="G292" s="151"/>
      <c r="H292" s="51"/>
      <c r="I292" s="51"/>
      <c r="J292" s="51"/>
      <c r="K292" s="51"/>
      <c r="L292" s="52"/>
      <c r="M292" s="51"/>
      <c r="N292" s="51" t="str">
        <f t="shared" si="7"/>
        <v/>
      </c>
      <c r="O292" s="51"/>
      <c r="P292" s="51" t="str">
        <f t="shared" si="8"/>
        <v/>
      </c>
      <c r="Q292" s="51"/>
      <c r="R292" s="51" t="str">
        <f t="shared" si="9"/>
        <v/>
      </c>
      <c r="S292" s="51" t="str">
        <f t="shared" si="10"/>
        <v/>
      </c>
      <c r="T292" s="53" t="str">
        <f t="shared" si="11"/>
        <v/>
      </c>
      <c r="U292" s="53" t="str">
        <f t="shared" si="12"/>
        <v/>
      </c>
      <c r="V292" s="48" t="str">
        <f t="shared" si="13"/>
        <v/>
      </c>
      <c r="W292" s="114"/>
      <c r="X292" s="115"/>
      <c r="Y292" s="116"/>
      <c r="Z292" s="34"/>
      <c r="AA292" s="34"/>
    </row>
    <row r="293" spans="1:27" ht="18" customHeight="1" x14ac:dyDescent="0.25">
      <c r="A293" s="43"/>
      <c r="B293" s="43"/>
      <c r="C293" s="44"/>
      <c r="D293" s="44"/>
      <c r="E293" s="44"/>
      <c r="F293" s="45"/>
      <c r="G293" s="150"/>
      <c r="H293" s="45"/>
      <c r="I293" s="45"/>
      <c r="J293" s="45"/>
      <c r="K293" s="45"/>
      <c r="L293" s="46"/>
      <c r="M293" s="45"/>
      <c r="N293" s="45" t="str">
        <f t="shared" si="7"/>
        <v/>
      </c>
      <c r="O293" s="45"/>
      <c r="P293" s="45" t="str">
        <f t="shared" si="8"/>
        <v/>
      </c>
      <c r="Q293" s="45"/>
      <c r="R293" s="45" t="str">
        <f t="shared" si="9"/>
        <v/>
      </c>
      <c r="S293" s="45" t="str">
        <f t="shared" si="10"/>
        <v/>
      </c>
      <c r="T293" s="47" t="str">
        <f t="shared" si="11"/>
        <v/>
      </c>
      <c r="U293" s="47" t="str">
        <f t="shared" si="12"/>
        <v/>
      </c>
      <c r="V293" s="48" t="str">
        <f t="shared" si="13"/>
        <v/>
      </c>
      <c r="W293" s="114"/>
      <c r="X293" s="115"/>
      <c r="Y293" s="116"/>
      <c r="Z293" s="26"/>
      <c r="AA293" s="26"/>
    </row>
    <row r="294" spans="1:27" ht="18" customHeight="1" x14ac:dyDescent="0.25">
      <c r="A294" s="49"/>
      <c r="B294" s="49"/>
      <c r="C294" s="50"/>
      <c r="D294" s="50"/>
      <c r="E294" s="50"/>
      <c r="F294" s="51"/>
      <c r="G294" s="151"/>
      <c r="H294" s="51"/>
      <c r="I294" s="51"/>
      <c r="J294" s="51"/>
      <c r="K294" s="51"/>
      <c r="L294" s="52"/>
      <c r="M294" s="51"/>
      <c r="N294" s="51" t="str">
        <f t="shared" si="7"/>
        <v/>
      </c>
      <c r="O294" s="51"/>
      <c r="P294" s="51" t="str">
        <f t="shared" si="8"/>
        <v/>
      </c>
      <c r="Q294" s="51"/>
      <c r="R294" s="51" t="str">
        <f t="shared" si="9"/>
        <v/>
      </c>
      <c r="S294" s="51" t="str">
        <f t="shared" si="10"/>
        <v/>
      </c>
      <c r="T294" s="53" t="str">
        <f t="shared" si="11"/>
        <v/>
      </c>
      <c r="U294" s="53" t="str">
        <f t="shared" si="12"/>
        <v/>
      </c>
      <c r="V294" s="48" t="str">
        <f t="shared" si="13"/>
        <v/>
      </c>
      <c r="W294" s="114"/>
      <c r="X294" s="115"/>
      <c r="Y294" s="116"/>
      <c r="Z294" s="34"/>
      <c r="AA294" s="34"/>
    </row>
    <row r="295" spans="1:27" ht="18" customHeight="1" x14ac:dyDescent="0.25">
      <c r="A295" s="43"/>
      <c r="B295" s="43"/>
      <c r="C295" s="44"/>
      <c r="D295" s="44"/>
      <c r="E295" s="44"/>
      <c r="F295" s="45"/>
      <c r="G295" s="150"/>
      <c r="H295" s="45"/>
      <c r="I295" s="45"/>
      <c r="J295" s="45"/>
      <c r="K295" s="45"/>
      <c r="L295" s="46"/>
      <c r="M295" s="45"/>
      <c r="N295" s="45" t="str">
        <f t="shared" si="7"/>
        <v/>
      </c>
      <c r="O295" s="45"/>
      <c r="P295" s="45" t="str">
        <f t="shared" si="8"/>
        <v/>
      </c>
      <c r="Q295" s="45"/>
      <c r="R295" s="45" t="str">
        <f t="shared" si="9"/>
        <v/>
      </c>
      <c r="S295" s="45" t="str">
        <f t="shared" si="10"/>
        <v/>
      </c>
      <c r="T295" s="47" t="str">
        <f t="shared" si="11"/>
        <v/>
      </c>
      <c r="U295" s="47" t="str">
        <f t="shared" si="12"/>
        <v/>
      </c>
      <c r="V295" s="48" t="str">
        <f t="shared" si="13"/>
        <v/>
      </c>
      <c r="W295" s="114"/>
      <c r="X295" s="115"/>
      <c r="Y295" s="116"/>
      <c r="Z295" s="26"/>
      <c r="AA295" s="26"/>
    </row>
    <row r="296" spans="1:27" ht="18" customHeight="1" x14ac:dyDescent="0.25">
      <c r="A296" s="49"/>
      <c r="B296" s="49"/>
      <c r="C296" s="50"/>
      <c r="D296" s="50"/>
      <c r="E296" s="50"/>
      <c r="F296" s="51"/>
      <c r="G296" s="151"/>
      <c r="H296" s="51"/>
      <c r="I296" s="51"/>
      <c r="J296" s="51"/>
      <c r="K296" s="51"/>
      <c r="L296" s="52"/>
      <c r="M296" s="51"/>
      <c r="N296" s="51" t="str">
        <f t="shared" si="7"/>
        <v/>
      </c>
      <c r="O296" s="51"/>
      <c r="P296" s="51" t="str">
        <f t="shared" si="8"/>
        <v/>
      </c>
      <c r="Q296" s="51"/>
      <c r="R296" s="51" t="str">
        <f t="shared" si="9"/>
        <v/>
      </c>
      <c r="S296" s="51" t="str">
        <f t="shared" si="10"/>
        <v/>
      </c>
      <c r="T296" s="53" t="str">
        <f t="shared" si="11"/>
        <v/>
      </c>
      <c r="U296" s="53" t="str">
        <f t="shared" si="12"/>
        <v/>
      </c>
      <c r="V296" s="48" t="str">
        <f t="shared" si="13"/>
        <v/>
      </c>
      <c r="W296" s="114"/>
      <c r="X296" s="115"/>
      <c r="Y296" s="116"/>
      <c r="Z296" s="34"/>
      <c r="AA296" s="34"/>
    </row>
    <row r="297" spans="1:27" ht="18" customHeight="1" x14ac:dyDescent="0.25">
      <c r="A297" s="43"/>
      <c r="B297" s="43"/>
      <c r="C297" s="44"/>
      <c r="D297" s="44"/>
      <c r="E297" s="44"/>
      <c r="F297" s="45"/>
      <c r="G297" s="150"/>
      <c r="H297" s="45"/>
      <c r="I297" s="45"/>
      <c r="J297" s="45"/>
      <c r="K297" s="45"/>
      <c r="L297" s="46"/>
      <c r="M297" s="45"/>
      <c r="N297" s="45" t="str">
        <f t="shared" si="7"/>
        <v/>
      </c>
      <c r="O297" s="45"/>
      <c r="P297" s="45" t="str">
        <f t="shared" si="8"/>
        <v/>
      </c>
      <c r="Q297" s="45"/>
      <c r="R297" s="45" t="str">
        <f t="shared" si="9"/>
        <v/>
      </c>
      <c r="S297" s="45" t="str">
        <f t="shared" si="10"/>
        <v/>
      </c>
      <c r="T297" s="47" t="str">
        <f t="shared" si="11"/>
        <v/>
      </c>
      <c r="U297" s="47" t="str">
        <f t="shared" si="12"/>
        <v/>
      </c>
      <c r="V297" s="48" t="str">
        <f t="shared" si="13"/>
        <v/>
      </c>
      <c r="W297" s="114"/>
      <c r="X297" s="115"/>
      <c r="Y297" s="116"/>
      <c r="Z297" s="26"/>
      <c r="AA297" s="26"/>
    </row>
    <row r="298" spans="1:27" ht="18" customHeight="1" x14ac:dyDescent="0.25">
      <c r="A298" s="49"/>
      <c r="B298" s="49"/>
      <c r="C298" s="50"/>
      <c r="D298" s="50"/>
      <c r="E298" s="50"/>
      <c r="F298" s="51"/>
      <c r="G298" s="151"/>
      <c r="H298" s="51"/>
      <c r="I298" s="51"/>
      <c r="J298" s="51"/>
      <c r="K298" s="51"/>
      <c r="L298" s="52"/>
      <c r="M298" s="51"/>
      <c r="N298" s="51" t="str">
        <f t="shared" si="7"/>
        <v/>
      </c>
      <c r="O298" s="51"/>
      <c r="P298" s="51" t="str">
        <f t="shared" si="8"/>
        <v/>
      </c>
      <c r="Q298" s="51"/>
      <c r="R298" s="51" t="str">
        <f t="shared" si="9"/>
        <v/>
      </c>
      <c r="S298" s="51" t="str">
        <f t="shared" si="10"/>
        <v/>
      </c>
      <c r="T298" s="53" t="str">
        <f t="shared" si="11"/>
        <v/>
      </c>
      <c r="U298" s="53" t="str">
        <f t="shared" si="12"/>
        <v/>
      </c>
      <c r="V298" s="48" t="str">
        <f t="shared" si="13"/>
        <v/>
      </c>
      <c r="W298" s="114"/>
      <c r="X298" s="115"/>
      <c r="Y298" s="116"/>
      <c r="Z298" s="34"/>
      <c r="AA298" s="34"/>
    </row>
    <row r="299" spans="1:27" ht="18" customHeight="1" x14ac:dyDescent="0.25">
      <c r="A299" s="43"/>
      <c r="B299" s="43"/>
      <c r="C299" s="44"/>
      <c r="D299" s="44"/>
      <c r="E299" s="44"/>
      <c r="F299" s="45"/>
      <c r="G299" s="150"/>
      <c r="H299" s="45"/>
      <c r="I299" s="45"/>
      <c r="J299" s="45"/>
      <c r="K299" s="45"/>
      <c r="L299" s="46"/>
      <c r="M299" s="45"/>
      <c r="N299" s="45" t="str">
        <f t="shared" si="7"/>
        <v/>
      </c>
      <c r="O299" s="45"/>
      <c r="P299" s="45" t="str">
        <f t="shared" si="8"/>
        <v/>
      </c>
      <c r="Q299" s="45"/>
      <c r="R299" s="45" t="str">
        <f t="shared" si="9"/>
        <v/>
      </c>
      <c r="S299" s="45" t="str">
        <f t="shared" si="10"/>
        <v/>
      </c>
      <c r="T299" s="47" t="str">
        <f t="shared" si="11"/>
        <v/>
      </c>
      <c r="U299" s="47" t="str">
        <f t="shared" si="12"/>
        <v/>
      </c>
      <c r="V299" s="48" t="str">
        <f t="shared" si="13"/>
        <v/>
      </c>
      <c r="W299" s="114"/>
      <c r="X299" s="115"/>
      <c r="Y299" s="116"/>
      <c r="Z299" s="26"/>
      <c r="AA299" s="26"/>
    </row>
    <row r="300" spans="1:27" ht="18" customHeight="1" x14ac:dyDescent="0.25">
      <c r="A300" s="49"/>
      <c r="B300" s="49"/>
      <c r="C300" s="50"/>
      <c r="D300" s="50"/>
      <c r="E300" s="50"/>
      <c r="F300" s="51"/>
      <c r="G300" s="151"/>
      <c r="H300" s="51"/>
      <c r="I300" s="51"/>
      <c r="J300" s="51"/>
      <c r="K300" s="51"/>
      <c r="L300" s="52"/>
      <c r="M300" s="51"/>
      <c r="N300" s="51" t="str">
        <f t="shared" si="7"/>
        <v/>
      </c>
      <c r="O300" s="51"/>
      <c r="P300" s="51" t="str">
        <f t="shared" si="8"/>
        <v/>
      </c>
      <c r="Q300" s="51"/>
      <c r="R300" s="51" t="str">
        <f t="shared" si="9"/>
        <v/>
      </c>
      <c r="S300" s="51" t="str">
        <f t="shared" si="10"/>
        <v/>
      </c>
      <c r="T300" s="53" t="str">
        <f t="shared" si="11"/>
        <v/>
      </c>
      <c r="U300" s="53" t="str">
        <f t="shared" si="12"/>
        <v/>
      </c>
      <c r="V300" s="48" t="str">
        <f t="shared" si="13"/>
        <v/>
      </c>
      <c r="W300" s="114"/>
      <c r="X300" s="115"/>
      <c r="Y300" s="116"/>
      <c r="Z300" s="34"/>
      <c r="AA300" s="34"/>
    </row>
    <row r="301" spans="1:27" ht="18" customHeight="1" x14ac:dyDescent="0.25">
      <c r="A301" s="43"/>
      <c r="B301" s="43"/>
      <c r="C301" s="44"/>
      <c r="D301" s="44"/>
      <c r="E301" s="44"/>
      <c r="F301" s="45"/>
      <c r="G301" s="150"/>
      <c r="H301" s="45"/>
      <c r="I301" s="45"/>
      <c r="J301" s="45"/>
      <c r="K301" s="45"/>
      <c r="L301" s="46"/>
      <c r="M301" s="45"/>
      <c r="N301" s="45" t="str">
        <f t="shared" si="7"/>
        <v/>
      </c>
      <c r="O301" s="45"/>
      <c r="P301" s="45" t="str">
        <f t="shared" si="8"/>
        <v/>
      </c>
      <c r="Q301" s="45"/>
      <c r="R301" s="45" t="str">
        <f t="shared" si="9"/>
        <v/>
      </c>
      <c r="S301" s="45" t="str">
        <f t="shared" si="10"/>
        <v/>
      </c>
      <c r="T301" s="47" t="str">
        <f t="shared" si="11"/>
        <v/>
      </c>
      <c r="U301" s="47" t="str">
        <f t="shared" si="12"/>
        <v/>
      </c>
      <c r="V301" s="48" t="str">
        <f t="shared" si="13"/>
        <v/>
      </c>
      <c r="W301" s="114"/>
      <c r="X301" s="115"/>
      <c r="Y301" s="116"/>
      <c r="Z301" s="26"/>
      <c r="AA301" s="26"/>
    </row>
    <row r="302" spans="1:27" ht="18" customHeight="1" x14ac:dyDescent="0.25">
      <c r="A302" s="49"/>
      <c r="B302" s="49"/>
      <c r="C302" s="50"/>
      <c r="D302" s="50"/>
      <c r="E302" s="50"/>
      <c r="F302" s="51"/>
      <c r="G302" s="151"/>
      <c r="H302" s="51"/>
      <c r="I302" s="51"/>
      <c r="J302" s="51"/>
      <c r="K302" s="51"/>
      <c r="L302" s="52"/>
      <c r="M302" s="51"/>
      <c r="N302" s="51" t="str">
        <f t="shared" si="7"/>
        <v/>
      </c>
      <c r="O302" s="51"/>
      <c r="P302" s="51" t="str">
        <f t="shared" si="8"/>
        <v/>
      </c>
      <c r="Q302" s="51"/>
      <c r="R302" s="51" t="str">
        <f t="shared" si="9"/>
        <v/>
      </c>
      <c r="S302" s="51" t="str">
        <f t="shared" si="10"/>
        <v/>
      </c>
      <c r="T302" s="53" t="str">
        <f t="shared" si="11"/>
        <v/>
      </c>
      <c r="U302" s="53" t="str">
        <f t="shared" si="12"/>
        <v/>
      </c>
      <c r="V302" s="48" t="str">
        <f t="shared" si="13"/>
        <v/>
      </c>
      <c r="W302" s="114"/>
      <c r="X302" s="115"/>
      <c r="Y302" s="116"/>
      <c r="Z302" s="34"/>
      <c r="AA302" s="34"/>
    </row>
    <row r="303" spans="1:27" ht="18" customHeight="1" x14ac:dyDescent="0.25">
      <c r="A303" s="43"/>
      <c r="B303" s="43"/>
      <c r="C303" s="44"/>
      <c r="D303" s="44"/>
      <c r="E303" s="44"/>
      <c r="F303" s="45"/>
      <c r="G303" s="150"/>
      <c r="H303" s="45"/>
      <c r="I303" s="45"/>
      <c r="J303" s="45"/>
      <c r="K303" s="45"/>
      <c r="L303" s="46"/>
      <c r="M303" s="45"/>
      <c r="N303" s="45" t="str">
        <f t="shared" si="7"/>
        <v/>
      </c>
      <c r="O303" s="45"/>
      <c r="P303" s="45" t="str">
        <f t="shared" si="8"/>
        <v/>
      </c>
      <c r="Q303" s="45"/>
      <c r="R303" s="45" t="str">
        <f t="shared" si="9"/>
        <v/>
      </c>
      <c r="S303" s="45" t="str">
        <f t="shared" si="10"/>
        <v/>
      </c>
      <c r="T303" s="47" t="str">
        <f t="shared" si="11"/>
        <v/>
      </c>
      <c r="U303" s="47" t="str">
        <f t="shared" si="12"/>
        <v/>
      </c>
      <c r="V303" s="48" t="str">
        <f t="shared" si="13"/>
        <v/>
      </c>
      <c r="W303" s="114"/>
      <c r="X303" s="115"/>
      <c r="Y303" s="116"/>
      <c r="Z303" s="26"/>
      <c r="AA303" s="26"/>
    </row>
    <row r="304" spans="1:27" ht="18" customHeight="1" x14ac:dyDescent="0.25">
      <c r="A304" s="49"/>
      <c r="B304" s="49"/>
      <c r="C304" s="50"/>
      <c r="D304" s="50"/>
      <c r="E304" s="50"/>
      <c r="F304" s="51"/>
      <c r="G304" s="151"/>
      <c r="H304" s="51"/>
      <c r="I304" s="51"/>
      <c r="J304" s="51"/>
      <c r="K304" s="51"/>
      <c r="L304" s="52"/>
      <c r="M304" s="51"/>
      <c r="N304" s="51" t="str">
        <f t="shared" si="7"/>
        <v/>
      </c>
      <c r="O304" s="51"/>
      <c r="P304" s="51" t="str">
        <f t="shared" si="8"/>
        <v/>
      </c>
      <c r="Q304" s="51"/>
      <c r="R304" s="51" t="str">
        <f t="shared" si="9"/>
        <v/>
      </c>
      <c r="S304" s="51" t="str">
        <f t="shared" si="10"/>
        <v/>
      </c>
      <c r="T304" s="53" t="str">
        <f t="shared" si="11"/>
        <v/>
      </c>
      <c r="U304" s="53" t="str">
        <f t="shared" si="12"/>
        <v/>
      </c>
      <c r="V304" s="48" t="str">
        <f t="shared" si="13"/>
        <v/>
      </c>
      <c r="W304" s="114"/>
      <c r="X304" s="115"/>
      <c r="Y304" s="116"/>
      <c r="Z304" s="34"/>
      <c r="AA304" s="34"/>
    </row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317">
    <mergeCell ref="A1:V1"/>
    <mergeCell ref="A2:D2"/>
    <mergeCell ref="E2:I2"/>
    <mergeCell ref="J2:M2"/>
    <mergeCell ref="N2:O2"/>
    <mergeCell ref="P2:R2"/>
    <mergeCell ref="S2:U2"/>
    <mergeCell ref="A3:B3"/>
    <mergeCell ref="D3:E3"/>
    <mergeCell ref="H3:J3"/>
    <mergeCell ref="K3:L3"/>
    <mergeCell ref="M3:N3"/>
    <mergeCell ref="O3:P3"/>
    <mergeCell ref="Q3:R3"/>
    <mergeCell ref="S3:T3"/>
    <mergeCell ref="W3:X3"/>
    <mergeCell ref="W4:Y4"/>
    <mergeCell ref="W5:Y5"/>
    <mergeCell ref="W6:Y6"/>
    <mergeCell ref="W7:Y7"/>
    <mergeCell ref="W8:Y8"/>
    <mergeCell ref="W9:Y9"/>
    <mergeCell ref="W10:Y10"/>
    <mergeCell ref="W11:Y11"/>
    <mergeCell ref="W12:Y12"/>
    <mergeCell ref="W13:Y13"/>
    <mergeCell ref="W14:Y14"/>
    <mergeCell ref="W15:Y15"/>
    <mergeCell ref="W16:Y16"/>
    <mergeCell ref="W17:Y17"/>
    <mergeCell ref="W18:Y18"/>
    <mergeCell ref="W19:Y19"/>
    <mergeCell ref="W20:Y20"/>
    <mergeCell ref="W21:Y21"/>
    <mergeCell ref="W22:Y22"/>
    <mergeCell ref="W23:Y23"/>
    <mergeCell ref="W24:Y24"/>
    <mergeCell ref="W25:Y25"/>
    <mergeCell ref="W26:Y26"/>
    <mergeCell ref="W27:Y27"/>
    <mergeCell ref="W28:Y28"/>
    <mergeCell ref="W29:Y29"/>
    <mergeCell ref="W30:Y30"/>
    <mergeCell ref="W31:Y31"/>
    <mergeCell ref="W32:Y32"/>
    <mergeCell ref="W33:Y33"/>
    <mergeCell ref="W34:Y34"/>
    <mergeCell ref="W35:Y35"/>
    <mergeCell ref="W36:Y36"/>
    <mergeCell ref="W37:Y37"/>
    <mergeCell ref="W38:Y38"/>
    <mergeCell ref="W39:Y39"/>
    <mergeCell ref="W40:Y40"/>
    <mergeCell ref="W41:Y41"/>
    <mergeCell ref="W42:Y42"/>
    <mergeCell ref="W43:Y43"/>
    <mergeCell ref="W44:Y44"/>
    <mergeCell ref="W45:Y45"/>
    <mergeCell ref="W46:Y46"/>
    <mergeCell ref="W47:Y47"/>
    <mergeCell ref="W48:Y48"/>
    <mergeCell ref="W49:Y49"/>
    <mergeCell ref="W50:Y50"/>
    <mergeCell ref="W51:Y51"/>
    <mergeCell ref="W52:Y52"/>
    <mergeCell ref="W53:Y53"/>
    <mergeCell ref="W54:Y54"/>
    <mergeCell ref="W55:Y55"/>
    <mergeCell ref="W56:Y56"/>
    <mergeCell ref="W57:Y57"/>
    <mergeCell ref="W58:Y58"/>
    <mergeCell ref="W59:Y59"/>
    <mergeCell ref="W60:Y60"/>
    <mergeCell ref="W61:Y61"/>
    <mergeCell ref="W62:Y62"/>
    <mergeCell ref="W63:Y63"/>
    <mergeCell ref="W64:Y64"/>
    <mergeCell ref="W65:Y65"/>
    <mergeCell ref="W66:Y66"/>
    <mergeCell ref="W67:Y67"/>
    <mergeCell ref="W68:Y68"/>
    <mergeCell ref="W69:Y69"/>
    <mergeCell ref="W70:Y70"/>
    <mergeCell ref="W71:Y71"/>
    <mergeCell ref="W72:Y72"/>
    <mergeCell ref="W73:Y73"/>
    <mergeCell ref="W74:Y74"/>
    <mergeCell ref="W75:Y75"/>
    <mergeCell ref="W76:Y76"/>
    <mergeCell ref="W77:Y77"/>
    <mergeCell ref="W78:Y78"/>
    <mergeCell ref="W79:Y79"/>
    <mergeCell ref="W80:Y80"/>
    <mergeCell ref="W81:Y81"/>
    <mergeCell ref="W82:Y82"/>
    <mergeCell ref="W83:Y83"/>
    <mergeCell ref="W84:Y84"/>
    <mergeCell ref="W85:Y85"/>
    <mergeCell ref="W86:Y86"/>
    <mergeCell ref="W87:Y87"/>
    <mergeCell ref="W88:Y88"/>
    <mergeCell ref="W89:Y89"/>
    <mergeCell ref="W90:Y90"/>
    <mergeCell ref="W91:Y91"/>
    <mergeCell ref="W92:Y92"/>
    <mergeCell ref="W93:Y93"/>
    <mergeCell ref="W94:Y94"/>
    <mergeCell ref="W95:Y95"/>
    <mergeCell ref="W96:Y96"/>
    <mergeCell ref="W97:Y97"/>
    <mergeCell ref="W98:Y98"/>
    <mergeCell ref="W99:Y99"/>
    <mergeCell ref="W100:Y100"/>
    <mergeCell ref="W101:Y101"/>
    <mergeCell ref="W102:Y102"/>
    <mergeCell ref="W103:Y103"/>
    <mergeCell ref="W104:Y104"/>
    <mergeCell ref="W105:Y105"/>
    <mergeCell ref="W106:Y106"/>
    <mergeCell ref="W107:Y107"/>
    <mergeCell ref="W108:Y108"/>
    <mergeCell ref="W109:Y109"/>
    <mergeCell ref="W110:Y110"/>
    <mergeCell ref="W111:Y111"/>
    <mergeCell ref="W112:Y112"/>
    <mergeCell ref="W113:Y113"/>
    <mergeCell ref="W114:Y114"/>
    <mergeCell ref="W115:Y115"/>
    <mergeCell ref="W116:Y116"/>
    <mergeCell ref="W117:Y117"/>
    <mergeCell ref="W118:Y118"/>
    <mergeCell ref="W119:Y119"/>
    <mergeCell ref="W120:Y120"/>
    <mergeCell ref="W121:Y121"/>
    <mergeCell ref="W122:Y122"/>
    <mergeCell ref="W123:Y123"/>
    <mergeCell ref="W124:Y124"/>
    <mergeCell ref="W125:Y125"/>
    <mergeCell ref="W126:Y126"/>
    <mergeCell ref="W127:Y127"/>
    <mergeCell ref="W128:Y128"/>
    <mergeCell ref="W129:Y129"/>
    <mergeCell ref="W130:Y130"/>
    <mergeCell ref="W131:Y131"/>
    <mergeCell ref="W132:Y132"/>
    <mergeCell ref="W133:Y133"/>
    <mergeCell ref="W134:Y134"/>
    <mergeCell ref="W135:Y135"/>
    <mergeCell ref="W136:Y136"/>
    <mergeCell ref="W137:Y137"/>
    <mergeCell ref="W138:Y138"/>
    <mergeCell ref="W139:Y139"/>
    <mergeCell ref="W140:Y140"/>
    <mergeCell ref="W141:Y141"/>
    <mergeCell ref="W142:Y142"/>
    <mergeCell ref="W143:Y143"/>
    <mergeCell ref="W144:Y144"/>
    <mergeCell ref="W145:Y145"/>
    <mergeCell ref="W146:Y146"/>
    <mergeCell ref="W147:Y147"/>
    <mergeCell ref="W148:Y148"/>
    <mergeCell ref="W149:Y149"/>
    <mergeCell ref="W150:Y150"/>
    <mergeCell ref="W151:Y151"/>
    <mergeCell ref="W152:Y152"/>
    <mergeCell ref="W153:Y153"/>
    <mergeCell ref="W154:Y154"/>
    <mergeCell ref="W155:Y155"/>
    <mergeCell ref="W156:Y156"/>
    <mergeCell ref="W157:Y157"/>
    <mergeCell ref="W158:Y158"/>
    <mergeCell ref="W159:Y159"/>
    <mergeCell ref="W160:Y160"/>
    <mergeCell ref="W161:Y161"/>
    <mergeCell ref="W162:Y162"/>
    <mergeCell ref="W163:Y163"/>
    <mergeCell ref="W164:Y164"/>
    <mergeCell ref="W165:Y165"/>
    <mergeCell ref="W166:Y166"/>
    <mergeCell ref="W167:Y167"/>
    <mergeCell ref="W168:Y168"/>
    <mergeCell ref="W169:Y169"/>
    <mergeCell ref="W170:Y170"/>
    <mergeCell ref="W171:Y171"/>
    <mergeCell ref="W172:Y172"/>
    <mergeCell ref="W173:Y173"/>
    <mergeCell ref="W174:Y174"/>
    <mergeCell ref="W175:Y175"/>
    <mergeCell ref="W176:Y176"/>
    <mergeCell ref="W177:Y177"/>
    <mergeCell ref="W178:Y178"/>
    <mergeCell ref="W179:Y179"/>
    <mergeCell ref="W180:Y180"/>
    <mergeCell ref="W181:Y181"/>
    <mergeCell ref="W182:Y182"/>
    <mergeCell ref="W183:Y183"/>
    <mergeCell ref="W184:Y184"/>
    <mergeCell ref="W185:Y185"/>
    <mergeCell ref="W186:Y186"/>
    <mergeCell ref="W187:Y187"/>
    <mergeCell ref="W188:Y188"/>
    <mergeCell ref="W189:Y189"/>
    <mergeCell ref="W190:Y190"/>
    <mergeCell ref="W191:Y191"/>
    <mergeCell ref="W192:Y192"/>
    <mergeCell ref="W193:Y193"/>
    <mergeCell ref="W194:Y194"/>
    <mergeCell ref="W195:Y195"/>
    <mergeCell ref="W196:Y196"/>
    <mergeCell ref="W197:Y197"/>
    <mergeCell ref="W198:Y198"/>
    <mergeCell ref="W199:Y199"/>
    <mergeCell ref="W200:Y200"/>
    <mergeCell ref="W201:Y201"/>
    <mergeCell ref="W202:Y202"/>
    <mergeCell ref="W203:Y203"/>
    <mergeCell ref="W204:Y204"/>
    <mergeCell ref="W205:Y205"/>
    <mergeCell ref="W206:Y206"/>
    <mergeCell ref="W207:Y207"/>
    <mergeCell ref="W208:Y208"/>
    <mergeCell ref="W209:Y209"/>
    <mergeCell ref="W210:Y210"/>
    <mergeCell ref="W211:Y211"/>
    <mergeCell ref="W212:Y212"/>
    <mergeCell ref="W213:Y213"/>
    <mergeCell ref="W214:Y214"/>
    <mergeCell ref="W215:Y215"/>
    <mergeCell ref="W216:Y216"/>
    <mergeCell ref="W217:Y217"/>
    <mergeCell ref="W218:Y218"/>
    <mergeCell ref="W219:Y219"/>
    <mergeCell ref="W220:Y220"/>
    <mergeCell ref="W221:Y221"/>
    <mergeCell ref="W222:Y222"/>
    <mergeCell ref="W223:Y223"/>
    <mergeCell ref="W224:Y224"/>
    <mergeCell ref="W225:Y225"/>
    <mergeCell ref="W226:Y226"/>
    <mergeCell ref="W227:Y227"/>
    <mergeCell ref="W228:Y228"/>
    <mergeCell ref="W229:Y229"/>
    <mergeCell ref="W230:Y230"/>
    <mergeCell ref="W231:Y231"/>
    <mergeCell ref="W232:Y232"/>
    <mergeCell ref="W282:Y282"/>
    <mergeCell ref="W283:Y283"/>
    <mergeCell ref="W284:Y284"/>
    <mergeCell ref="W285:Y285"/>
    <mergeCell ref="W233:Y233"/>
    <mergeCell ref="W234:Y234"/>
    <mergeCell ref="W235:Y235"/>
    <mergeCell ref="W236:Y236"/>
    <mergeCell ref="W237:Y237"/>
    <mergeCell ref="W238:Y238"/>
    <mergeCell ref="W239:Y239"/>
    <mergeCell ref="W240:Y240"/>
    <mergeCell ref="W241:Y241"/>
    <mergeCell ref="W242:Y242"/>
    <mergeCell ref="W243:Y243"/>
    <mergeCell ref="W244:Y244"/>
    <mergeCell ref="W245:Y245"/>
    <mergeCell ref="W246:Y246"/>
    <mergeCell ref="W247:Y247"/>
    <mergeCell ref="W286:Y286"/>
    <mergeCell ref="W287:Y287"/>
    <mergeCell ref="W288:Y288"/>
    <mergeCell ref="W289:Y289"/>
    <mergeCell ref="W290:Y290"/>
    <mergeCell ref="W291:Y291"/>
    <mergeCell ref="W292:Y292"/>
    <mergeCell ref="W293:Y293"/>
    <mergeCell ref="W294:Y294"/>
    <mergeCell ref="W295:Y295"/>
    <mergeCell ref="W303:Y303"/>
    <mergeCell ref="W304:Y304"/>
    <mergeCell ref="W296:Y296"/>
    <mergeCell ref="W297:Y297"/>
    <mergeCell ref="W298:Y298"/>
    <mergeCell ref="W299:Y299"/>
    <mergeCell ref="W300:Y300"/>
    <mergeCell ref="W301:Y301"/>
    <mergeCell ref="W302:Y302"/>
    <mergeCell ref="W248:Y248"/>
    <mergeCell ref="W249:Y249"/>
    <mergeCell ref="W250:Y250"/>
    <mergeCell ref="W251:Y251"/>
    <mergeCell ref="W252:Y252"/>
    <mergeCell ref="W253:Y253"/>
    <mergeCell ref="W254:Y254"/>
    <mergeCell ref="W255:Y255"/>
    <mergeCell ref="W256:Y256"/>
    <mergeCell ref="W257:Y257"/>
    <mergeCell ref="W258:Y258"/>
    <mergeCell ref="W259:Y259"/>
    <mergeCell ref="W260:Y260"/>
    <mergeCell ref="W261:Y261"/>
    <mergeCell ref="W262:Y262"/>
    <mergeCell ref="W263:Y263"/>
    <mergeCell ref="W264:Y264"/>
    <mergeCell ref="W265:Y265"/>
    <mergeCell ref="W275:Y275"/>
    <mergeCell ref="W276:Y276"/>
    <mergeCell ref="W277:Y277"/>
    <mergeCell ref="W278:Y278"/>
    <mergeCell ref="W279:Y279"/>
    <mergeCell ref="W280:Y280"/>
    <mergeCell ref="W281:Y281"/>
    <mergeCell ref="W266:Y266"/>
    <mergeCell ref="W267:Y267"/>
    <mergeCell ref="W268:Y268"/>
    <mergeCell ref="W269:Y269"/>
    <mergeCell ref="W270:Y270"/>
    <mergeCell ref="W271:Y271"/>
    <mergeCell ref="W272:Y272"/>
    <mergeCell ref="W273:Y273"/>
    <mergeCell ref="W274:Y274"/>
  </mergeCells>
  <conditionalFormatting sqref="A5:A304">
    <cfRule type="expression" dxfId="42" priority="1">
      <formula>$A5="Sell"</formula>
    </cfRule>
    <cfRule type="expression" dxfId="41" priority="2">
      <formula>$A5="Buy"</formula>
    </cfRule>
  </conditionalFormatting>
  <conditionalFormatting sqref="S5:S304">
    <cfRule type="expression" dxfId="40" priority="3">
      <formula>AND($S5&lt;&gt;"",$S5&gt;0)</formula>
    </cfRule>
    <cfRule type="expression" dxfId="39" priority="4">
      <formula>AND($S5&lt;&gt;"",$S5&lt;0)</formula>
    </cfRule>
  </conditionalFormatting>
  <conditionalFormatting sqref="T5:T304">
    <cfRule type="expression" dxfId="38" priority="5">
      <formula>AND($T5&lt;&gt;"",$T5&gt;0)</formula>
    </cfRule>
    <cfRule type="expression" dxfId="37" priority="6">
      <formula>AND($T5&lt;&gt;"",$T5&lt;0)</formula>
    </cfRule>
  </conditionalFormatting>
  <conditionalFormatting sqref="U5:U304">
    <cfRule type="expression" dxfId="36" priority="7">
      <formula>AND($U5&lt;&gt;"",$U5&gt;0)</formula>
    </cfRule>
    <cfRule type="expression" dxfId="35" priority="8">
      <formula>AND($U5&lt;&gt;"",$U5&lt;0)</formula>
    </cfRule>
  </conditionalFormatting>
  <conditionalFormatting sqref="V5:V304">
    <cfRule type="expression" dxfId="34" priority="9">
      <formula>AND($V5&lt;&gt;"",$V5&gt;0)</formula>
    </cfRule>
    <cfRule type="expression" dxfId="33" priority="10">
      <formula>AND($V5&lt;&gt;"",$V5&lt;0)</formula>
    </cfRule>
  </conditionalFormatting>
  <dataValidations count="2">
    <dataValidation type="list" allowBlank="1" sqref="B5:B304" xr:uid="{00000000-0002-0000-0300-000000000000}">
      <formula1>"Put Spread,Call Spread,Iron Condor,Strangle,Straddle"</formula1>
    </dataValidation>
    <dataValidation type="list" allowBlank="1" sqref="A5:A304" xr:uid="{00000000-0002-0000-0300-000001000000}">
      <formula1>"Sell,Buy"</formula1>
    </dataValidation>
  </dataValidations>
  <pageMargins left="0.75" right="0.75" top="1" bottom="1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875A"/>
  </sheetPr>
  <dimension ref="A1:AA1001"/>
  <sheetViews>
    <sheetView workbookViewId="0">
      <pane ySplit="4" topLeftCell="A5" activePane="bottomLeft" state="frozen"/>
      <selection pane="bottomLeft" activeCell="K8" sqref="K8"/>
    </sheetView>
  </sheetViews>
  <sheetFormatPr defaultColWidth="14.42578125" defaultRowHeight="15" customHeight="1" x14ac:dyDescent="0.25"/>
  <cols>
    <col min="1" max="1" width="5" customWidth="1"/>
    <col min="2" max="3" width="12" customWidth="1"/>
    <col min="4" max="5" width="9" customWidth="1"/>
    <col min="6" max="6" width="8" customWidth="1"/>
    <col min="7" max="8" width="11" customWidth="1"/>
    <col min="9" max="9" width="9" customWidth="1"/>
    <col min="10" max="11" width="11" customWidth="1"/>
    <col min="12" max="19" width="13" customWidth="1"/>
    <col min="20" max="20" width="9" customWidth="1"/>
    <col min="21" max="21" width="10" customWidth="1"/>
    <col min="22" max="22" width="18.42578125" customWidth="1"/>
    <col min="23" max="23" width="16.5703125" customWidth="1"/>
    <col min="24" max="25" width="12" customWidth="1"/>
    <col min="26" max="26" width="17.28515625" customWidth="1"/>
    <col min="27" max="27" width="12" customWidth="1"/>
  </cols>
  <sheetData>
    <row r="1" spans="1:27" ht="67.5" customHeight="1" x14ac:dyDescent="0.25">
      <c r="A1" s="113" t="s">
        <v>86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35"/>
      <c r="W1" s="35"/>
      <c r="X1" s="35"/>
      <c r="Y1" s="35"/>
      <c r="Z1" s="6"/>
      <c r="AA1" s="7"/>
    </row>
    <row r="2" spans="1:27" ht="51.75" customHeight="1" x14ac:dyDescent="0.25">
      <c r="A2" s="100" t="s">
        <v>43</v>
      </c>
      <c r="B2" s="101"/>
      <c r="C2" s="143"/>
      <c r="D2" s="101"/>
      <c r="E2" s="102"/>
      <c r="F2" s="103">
        <f>SUM(S5:S304)</f>
        <v>0</v>
      </c>
      <c r="G2" s="101"/>
      <c r="H2" s="101"/>
      <c r="I2" s="104"/>
      <c r="J2" s="100" t="s">
        <v>44</v>
      </c>
      <c r="K2" s="101"/>
      <c r="L2" s="101"/>
      <c r="M2" s="102"/>
      <c r="N2" s="105">
        <f>IFERROR(SUM(P5:P304),0)</f>
        <v>0</v>
      </c>
      <c r="O2" s="104"/>
      <c r="P2" s="100" t="s">
        <v>45</v>
      </c>
      <c r="Q2" s="101"/>
      <c r="R2" s="102"/>
      <c r="S2" s="106">
        <f>IFERROR(SUM(S5:S304)/SUM(P5:P304),0)</f>
        <v>0</v>
      </c>
      <c r="T2" s="101"/>
      <c r="U2" s="104"/>
      <c r="V2" s="8" t="s">
        <v>87</v>
      </c>
      <c r="W2" s="9" t="s">
        <v>88</v>
      </c>
      <c r="X2" s="4"/>
      <c r="Y2" s="4"/>
      <c r="Z2" s="4"/>
      <c r="AA2" s="4"/>
    </row>
    <row r="3" spans="1:27" ht="27" customHeight="1" x14ac:dyDescent="0.3">
      <c r="A3" s="107" t="s">
        <v>8</v>
      </c>
      <c r="B3" s="156"/>
      <c r="C3" s="156"/>
      <c r="D3" s="13">
        <f>COUNTIF(S5:S304,"&gt;0")</f>
        <v>0</v>
      </c>
      <c r="E3" s="107" t="s">
        <v>9</v>
      </c>
      <c r="F3" s="102"/>
      <c r="G3" s="13">
        <f>COUNTIF(S5:S304,"&lt;0")</f>
        <v>0</v>
      </c>
      <c r="H3" s="107" t="s">
        <v>10</v>
      </c>
      <c r="I3" s="101"/>
      <c r="J3" s="102"/>
      <c r="K3" s="108">
        <f>IFERROR(D3/(D3+G3),0)</f>
        <v>0</v>
      </c>
      <c r="L3" s="104"/>
      <c r="M3" s="107" t="s">
        <v>11</v>
      </c>
      <c r="N3" s="102"/>
      <c r="O3" s="109">
        <f>IFERROR(AVERAGEIF(S5:S304,"&gt;0"),0)</f>
        <v>0</v>
      </c>
      <c r="P3" s="104"/>
      <c r="Q3" s="107" t="s">
        <v>12</v>
      </c>
      <c r="R3" s="102"/>
      <c r="S3" s="109">
        <f>IFERROR(AVERAGEIF(S5:S304,"&lt;0"),0)</f>
        <v>0</v>
      </c>
      <c r="T3" s="101"/>
      <c r="U3" s="104"/>
      <c r="V3" s="94" t="s">
        <v>89</v>
      </c>
      <c r="W3" s="95"/>
      <c r="X3" s="15"/>
      <c r="Y3" s="15"/>
      <c r="Z3" s="15"/>
      <c r="AA3" s="15"/>
    </row>
    <row r="4" spans="1:27" ht="33.75" customHeight="1" x14ac:dyDescent="0.25">
      <c r="A4" s="56" t="s">
        <v>90</v>
      </c>
      <c r="B4" s="56" t="s">
        <v>53</v>
      </c>
      <c r="C4" s="152" t="s">
        <v>130</v>
      </c>
      <c r="D4" s="56" t="s">
        <v>50</v>
      </c>
      <c r="E4" s="56" t="s">
        <v>51</v>
      </c>
      <c r="F4" s="56" t="s">
        <v>91</v>
      </c>
      <c r="G4" s="56" t="s">
        <v>92</v>
      </c>
      <c r="H4" s="57" t="s">
        <v>93</v>
      </c>
      <c r="I4" s="56" t="s">
        <v>55</v>
      </c>
      <c r="J4" s="56" t="s">
        <v>94</v>
      </c>
      <c r="K4" s="56" t="s">
        <v>81</v>
      </c>
      <c r="L4" s="57" t="s">
        <v>95</v>
      </c>
      <c r="M4" s="56" t="s">
        <v>96</v>
      </c>
      <c r="N4" s="57" t="s">
        <v>97</v>
      </c>
      <c r="O4" s="56" t="s">
        <v>98</v>
      </c>
      <c r="P4" s="57" t="s">
        <v>61</v>
      </c>
      <c r="Q4" s="57" t="s">
        <v>99</v>
      </c>
      <c r="R4" s="57" t="s">
        <v>100</v>
      </c>
      <c r="S4" s="57" t="s">
        <v>101</v>
      </c>
      <c r="T4" s="57" t="s">
        <v>14</v>
      </c>
      <c r="U4" s="57" t="s">
        <v>102</v>
      </c>
      <c r="V4" s="123" t="s">
        <v>68</v>
      </c>
      <c r="W4" s="121"/>
      <c r="X4" s="121"/>
      <c r="Y4" s="122"/>
      <c r="Z4" s="4"/>
      <c r="AA4" s="4"/>
    </row>
    <row r="5" spans="1:27" ht="18" customHeight="1" x14ac:dyDescent="0.25">
      <c r="A5" s="46">
        <v>1</v>
      </c>
      <c r="B5" s="43"/>
      <c r="C5" s="153"/>
      <c r="D5" s="44"/>
      <c r="E5" s="44"/>
      <c r="F5" s="46"/>
      <c r="G5" s="45"/>
      <c r="H5" s="45" t="str">
        <f t="shared" ref="H5:H259" si="0">IF(OR(F5="",G5=""),"",F5*G5)</f>
        <v/>
      </c>
      <c r="I5" s="45"/>
      <c r="J5" s="46"/>
      <c r="K5" s="45"/>
      <c r="L5" s="45" t="str">
        <f t="shared" ref="L5:L259" si="1">IF(OR(K5="",J5=""),"",K5*J5*100)</f>
        <v/>
      </c>
      <c r="M5" s="45"/>
      <c r="N5" s="45" t="str">
        <f t="shared" ref="N5:N259" si="2">IF(OR(M5="",J5=""),"",M5*J5*100)</f>
        <v/>
      </c>
      <c r="O5" s="45"/>
      <c r="P5" s="45" t="str">
        <f t="shared" ref="P5:P259" si="3">IF(H5="","",H5)</f>
        <v/>
      </c>
      <c r="Q5" s="45" t="str">
        <f t="shared" ref="Q5:Q259" si="4">IF(OR(L5="",N5=""),"",L5-N5)</f>
        <v/>
      </c>
      <c r="R5" s="45" t="str">
        <f t="shared" ref="R5:R259" si="5">IF(OR(O5="",G5="",F5=""),"",( O5-G5)*F5)</f>
        <v/>
      </c>
      <c r="S5" s="45" t="str">
        <f t="shared" ref="S5:S259" si="6">IF(AND(Q5="",R5=""),"",IF(Q5="",0,Q5)+IF(R5="",0,R5))</f>
        <v/>
      </c>
      <c r="T5" s="47" t="str">
        <f t="shared" ref="T5:T259" si="7">IFERROR(IF(S5="","",S5/P5),"")</f>
        <v/>
      </c>
      <c r="U5" s="43" t="str">
        <f t="shared" ref="U5:U259" si="8">IF(B5="","",IF(OR(M5&lt;&gt;"",O5&lt;&gt;""),"Closed","Open"))</f>
        <v/>
      </c>
      <c r="V5" s="114"/>
      <c r="W5" s="115"/>
      <c r="X5" s="115"/>
      <c r="Y5" s="116"/>
      <c r="Z5" s="26"/>
      <c r="AA5" s="26"/>
    </row>
    <row r="6" spans="1:27" ht="18" customHeight="1" x14ac:dyDescent="0.25">
      <c r="A6" s="52">
        <v>2</v>
      </c>
      <c r="B6" s="49"/>
      <c r="C6" s="154"/>
      <c r="D6" s="50"/>
      <c r="E6" s="50"/>
      <c r="F6" s="52"/>
      <c r="G6" s="51"/>
      <c r="H6" s="51" t="str">
        <f t="shared" si="0"/>
        <v/>
      </c>
      <c r="I6" s="51"/>
      <c r="J6" s="52"/>
      <c r="K6" s="51"/>
      <c r="L6" s="51" t="str">
        <f t="shared" si="1"/>
        <v/>
      </c>
      <c r="M6" s="51"/>
      <c r="N6" s="51" t="str">
        <f t="shared" si="2"/>
        <v/>
      </c>
      <c r="O6" s="51"/>
      <c r="P6" s="51" t="str">
        <f t="shared" si="3"/>
        <v/>
      </c>
      <c r="Q6" s="51" t="str">
        <f t="shared" si="4"/>
        <v/>
      </c>
      <c r="R6" s="51" t="str">
        <f t="shared" si="5"/>
        <v/>
      </c>
      <c r="S6" s="51" t="str">
        <f t="shared" si="6"/>
        <v/>
      </c>
      <c r="T6" s="53" t="str">
        <f t="shared" si="7"/>
        <v/>
      </c>
      <c r="U6" s="49" t="str">
        <f t="shared" si="8"/>
        <v/>
      </c>
      <c r="V6" s="114"/>
      <c r="W6" s="115"/>
      <c r="X6" s="115"/>
      <c r="Y6" s="116"/>
      <c r="Z6" s="34"/>
      <c r="AA6" s="34"/>
    </row>
    <row r="7" spans="1:27" ht="18" customHeight="1" x14ac:dyDescent="0.25">
      <c r="A7" s="46">
        <v>3</v>
      </c>
      <c r="B7" s="43"/>
      <c r="C7" s="153"/>
      <c r="D7" s="44"/>
      <c r="E7" s="44"/>
      <c r="F7" s="46"/>
      <c r="G7" s="45"/>
      <c r="H7" s="45" t="str">
        <f t="shared" si="0"/>
        <v/>
      </c>
      <c r="I7" s="45"/>
      <c r="J7" s="46"/>
      <c r="K7" s="45"/>
      <c r="L7" s="45" t="str">
        <f t="shared" si="1"/>
        <v/>
      </c>
      <c r="M7" s="45"/>
      <c r="N7" s="45" t="str">
        <f t="shared" si="2"/>
        <v/>
      </c>
      <c r="O7" s="45"/>
      <c r="P7" s="45" t="str">
        <f t="shared" si="3"/>
        <v/>
      </c>
      <c r="Q7" s="45" t="str">
        <f t="shared" si="4"/>
        <v/>
      </c>
      <c r="R7" s="45" t="str">
        <f t="shared" si="5"/>
        <v/>
      </c>
      <c r="S7" s="45" t="str">
        <f t="shared" si="6"/>
        <v/>
      </c>
      <c r="T7" s="47" t="str">
        <f t="shared" si="7"/>
        <v/>
      </c>
      <c r="U7" s="43" t="str">
        <f t="shared" si="8"/>
        <v/>
      </c>
      <c r="V7" s="114"/>
      <c r="W7" s="115"/>
      <c r="X7" s="115"/>
      <c r="Y7" s="116"/>
      <c r="Z7" s="26"/>
      <c r="AA7" s="26"/>
    </row>
    <row r="8" spans="1:27" ht="18" customHeight="1" x14ac:dyDescent="0.25">
      <c r="A8" s="52">
        <v>4</v>
      </c>
      <c r="B8" s="49"/>
      <c r="C8" s="154"/>
      <c r="D8" s="50"/>
      <c r="E8" s="50"/>
      <c r="F8" s="52"/>
      <c r="G8" s="51"/>
      <c r="H8" s="51" t="str">
        <f t="shared" si="0"/>
        <v/>
      </c>
      <c r="I8" s="51"/>
      <c r="J8" s="52"/>
      <c r="K8" s="51"/>
      <c r="L8" s="51" t="str">
        <f t="shared" si="1"/>
        <v/>
      </c>
      <c r="M8" s="51"/>
      <c r="N8" s="51" t="str">
        <f t="shared" si="2"/>
        <v/>
      </c>
      <c r="O8" s="51"/>
      <c r="P8" s="51" t="str">
        <f t="shared" si="3"/>
        <v/>
      </c>
      <c r="Q8" s="51" t="str">
        <f t="shared" si="4"/>
        <v/>
      </c>
      <c r="R8" s="51" t="str">
        <f t="shared" si="5"/>
        <v/>
      </c>
      <c r="S8" s="51" t="str">
        <f t="shared" si="6"/>
        <v/>
      </c>
      <c r="T8" s="53" t="str">
        <f t="shared" si="7"/>
        <v/>
      </c>
      <c r="U8" s="49" t="str">
        <f t="shared" si="8"/>
        <v/>
      </c>
      <c r="V8" s="114"/>
      <c r="W8" s="115"/>
      <c r="X8" s="115"/>
      <c r="Y8" s="116"/>
      <c r="Z8" s="34"/>
      <c r="AA8" s="34"/>
    </row>
    <row r="9" spans="1:27" ht="18" customHeight="1" x14ac:dyDescent="0.25">
      <c r="A9" s="46">
        <v>5</v>
      </c>
      <c r="B9" s="43"/>
      <c r="C9" s="153"/>
      <c r="D9" s="44"/>
      <c r="E9" s="44"/>
      <c r="F9" s="46"/>
      <c r="G9" s="45"/>
      <c r="H9" s="45" t="str">
        <f t="shared" si="0"/>
        <v/>
      </c>
      <c r="I9" s="45"/>
      <c r="J9" s="46"/>
      <c r="K9" s="45"/>
      <c r="L9" s="45" t="str">
        <f t="shared" si="1"/>
        <v/>
      </c>
      <c r="M9" s="45"/>
      <c r="N9" s="45" t="str">
        <f t="shared" si="2"/>
        <v/>
      </c>
      <c r="O9" s="45"/>
      <c r="P9" s="45" t="str">
        <f t="shared" si="3"/>
        <v/>
      </c>
      <c r="Q9" s="45" t="str">
        <f t="shared" si="4"/>
        <v/>
      </c>
      <c r="R9" s="45" t="str">
        <f t="shared" si="5"/>
        <v/>
      </c>
      <c r="S9" s="45" t="str">
        <f t="shared" si="6"/>
        <v/>
      </c>
      <c r="T9" s="47" t="str">
        <f t="shared" si="7"/>
        <v/>
      </c>
      <c r="U9" s="43" t="str">
        <f t="shared" si="8"/>
        <v/>
      </c>
      <c r="V9" s="114"/>
      <c r="W9" s="115"/>
      <c r="X9" s="115"/>
      <c r="Y9" s="116"/>
      <c r="Z9" s="26"/>
      <c r="AA9" s="26"/>
    </row>
    <row r="10" spans="1:27" ht="18" customHeight="1" x14ac:dyDescent="0.25">
      <c r="A10" s="52">
        <v>6</v>
      </c>
      <c r="B10" s="49"/>
      <c r="C10" s="154"/>
      <c r="D10" s="50"/>
      <c r="E10" s="50"/>
      <c r="F10" s="52"/>
      <c r="G10" s="51"/>
      <c r="H10" s="51" t="str">
        <f t="shared" si="0"/>
        <v/>
      </c>
      <c r="I10" s="51"/>
      <c r="J10" s="52"/>
      <c r="K10" s="51"/>
      <c r="L10" s="51" t="str">
        <f t="shared" si="1"/>
        <v/>
      </c>
      <c r="M10" s="51"/>
      <c r="N10" s="51" t="str">
        <f t="shared" si="2"/>
        <v/>
      </c>
      <c r="O10" s="51"/>
      <c r="P10" s="51" t="str">
        <f t="shared" si="3"/>
        <v/>
      </c>
      <c r="Q10" s="51" t="str">
        <f t="shared" si="4"/>
        <v/>
      </c>
      <c r="R10" s="51" t="str">
        <f t="shared" si="5"/>
        <v/>
      </c>
      <c r="S10" s="51" t="str">
        <f t="shared" si="6"/>
        <v/>
      </c>
      <c r="T10" s="53" t="str">
        <f t="shared" si="7"/>
        <v/>
      </c>
      <c r="U10" s="49" t="str">
        <f t="shared" si="8"/>
        <v/>
      </c>
      <c r="V10" s="114"/>
      <c r="W10" s="115"/>
      <c r="X10" s="115"/>
      <c r="Y10" s="116"/>
      <c r="Z10" s="34"/>
      <c r="AA10" s="34"/>
    </row>
    <row r="11" spans="1:27" ht="18" customHeight="1" x14ac:dyDescent="0.25">
      <c r="A11" s="46">
        <v>7</v>
      </c>
      <c r="B11" s="43"/>
      <c r="C11" s="153"/>
      <c r="D11" s="44"/>
      <c r="E11" s="44"/>
      <c r="F11" s="46"/>
      <c r="G11" s="45"/>
      <c r="H11" s="45" t="str">
        <f t="shared" si="0"/>
        <v/>
      </c>
      <c r="I11" s="45"/>
      <c r="J11" s="46"/>
      <c r="K11" s="45"/>
      <c r="L11" s="45" t="str">
        <f t="shared" si="1"/>
        <v/>
      </c>
      <c r="M11" s="45"/>
      <c r="N11" s="45" t="str">
        <f t="shared" si="2"/>
        <v/>
      </c>
      <c r="O11" s="45"/>
      <c r="P11" s="45" t="str">
        <f t="shared" si="3"/>
        <v/>
      </c>
      <c r="Q11" s="45" t="str">
        <f t="shared" si="4"/>
        <v/>
      </c>
      <c r="R11" s="45" t="str">
        <f t="shared" si="5"/>
        <v/>
      </c>
      <c r="S11" s="45" t="str">
        <f t="shared" si="6"/>
        <v/>
      </c>
      <c r="T11" s="47" t="str">
        <f t="shared" si="7"/>
        <v/>
      </c>
      <c r="U11" s="43" t="str">
        <f t="shared" si="8"/>
        <v/>
      </c>
      <c r="V11" s="114"/>
      <c r="W11" s="115"/>
      <c r="X11" s="115"/>
      <c r="Y11" s="116"/>
      <c r="Z11" s="26"/>
      <c r="AA11" s="26"/>
    </row>
    <row r="12" spans="1:27" ht="18" customHeight="1" x14ac:dyDescent="0.25">
      <c r="A12" s="52">
        <v>8</v>
      </c>
      <c r="B12" s="49"/>
      <c r="C12" s="154"/>
      <c r="D12" s="50"/>
      <c r="E12" s="50"/>
      <c r="F12" s="52"/>
      <c r="G12" s="51"/>
      <c r="H12" s="51" t="str">
        <f t="shared" si="0"/>
        <v/>
      </c>
      <c r="I12" s="51"/>
      <c r="J12" s="52"/>
      <c r="K12" s="51"/>
      <c r="L12" s="51" t="str">
        <f t="shared" si="1"/>
        <v/>
      </c>
      <c r="M12" s="51"/>
      <c r="N12" s="51" t="str">
        <f t="shared" si="2"/>
        <v/>
      </c>
      <c r="O12" s="51"/>
      <c r="P12" s="51" t="str">
        <f t="shared" si="3"/>
        <v/>
      </c>
      <c r="Q12" s="51" t="str">
        <f t="shared" si="4"/>
        <v/>
      </c>
      <c r="R12" s="51" t="str">
        <f t="shared" si="5"/>
        <v/>
      </c>
      <c r="S12" s="51" t="str">
        <f t="shared" si="6"/>
        <v/>
      </c>
      <c r="T12" s="53" t="str">
        <f t="shared" si="7"/>
        <v/>
      </c>
      <c r="U12" s="49" t="str">
        <f t="shared" si="8"/>
        <v/>
      </c>
      <c r="V12" s="114"/>
      <c r="W12" s="115"/>
      <c r="X12" s="115"/>
      <c r="Y12" s="116"/>
      <c r="Z12" s="34"/>
      <c r="AA12" s="34"/>
    </row>
    <row r="13" spans="1:27" ht="18" customHeight="1" x14ac:dyDescent="0.25">
      <c r="A13" s="46">
        <v>9</v>
      </c>
      <c r="B13" s="43"/>
      <c r="C13" s="153"/>
      <c r="D13" s="44"/>
      <c r="E13" s="44"/>
      <c r="F13" s="46"/>
      <c r="G13" s="45"/>
      <c r="H13" s="45" t="str">
        <f t="shared" si="0"/>
        <v/>
      </c>
      <c r="I13" s="45"/>
      <c r="J13" s="46"/>
      <c r="K13" s="45"/>
      <c r="L13" s="45" t="str">
        <f t="shared" si="1"/>
        <v/>
      </c>
      <c r="M13" s="45"/>
      <c r="N13" s="45" t="str">
        <f t="shared" si="2"/>
        <v/>
      </c>
      <c r="O13" s="45"/>
      <c r="P13" s="45" t="str">
        <f t="shared" si="3"/>
        <v/>
      </c>
      <c r="Q13" s="45" t="str">
        <f t="shared" si="4"/>
        <v/>
      </c>
      <c r="R13" s="45" t="str">
        <f t="shared" si="5"/>
        <v/>
      </c>
      <c r="S13" s="45" t="str">
        <f t="shared" si="6"/>
        <v/>
      </c>
      <c r="T13" s="47" t="str">
        <f t="shared" si="7"/>
        <v/>
      </c>
      <c r="U13" s="43" t="str">
        <f t="shared" si="8"/>
        <v/>
      </c>
      <c r="V13" s="114"/>
      <c r="W13" s="115"/>
      <c r="X13" s="115"/>
      <c r="Y13" s="116"/>
      <c r="Z13" s="26"/>
      <c r="AA13" s="26"/>
    </row>
    <row r="14" spans="1:27" ht="18" customHeight="1" x14ac:dyDescent="0.25">
      <c r="A14" s="52">
        <v>10</v>
      </c>
      <c r="B14" s="49"/>
      <c r="C14" s="154"/>
      <c r="D14" s="50"/>
      <c r="E14" s="50"/>
      <c r="F14" s="52"/>
      <c r="G14" s="51"/>
      <c r="H14" s="51" t="str">
        <f t="shared" si="0"/>
        <v/>
      </c>
      <c r="I14" s="51"/>
      <c r="J14" s="52"/>
      <c r="K14" s="51"/>
      <c r="L14" s="51" t="str">
        <f t="shared" si="1"/>
        <v/>
      </c>
      <c r="M14" s="51"/>
      <c r="N14" s="51" t="str">
        <f t="shared" si="2"/>
        <v/>
      </c>
      <c r="O14" s="51"/>
      <c r="P14" s="51" t="str">
        <f t="shared" si="3"/>
        <v/>
      </c>
      <c r="Q14" s="51" t="str">
        <f t="shared" si="4"/>
        <v/>
      </c>
      <c r="R14" s="51" t="str">
        <f t="shared" si="5"/>
        <v/>
      </c>
      <c r="S14" s="51" t="str">
        <f t="shared" si="6"/>
        <v/>
      </c>
      <c r="T14" s="53" t="str">
        <f t="shared" si="7"/>
        <v/>
      </c>
      <c r="U14" s="49" t="str">
        <f t="shared" si="8"/>
        <v/>
      </c>
      <c r="V14" s="114"/>
      <c r="W14" s="115"/>
      <c r="X14" s="115"/>
      <c r="Y14" s="116"/>
      <c r="Z14" s="34"/>
      <c r="AA14" s="34"/>
    </row>
    <row r="15" spans="1:27" ht="18" customHeight="1" x14ac:dyDescent="0.25">
      <c r="A15" s="46">
        <v>11</v>
      </c>
      <c r="B15" s="43"/>
      <c r="C15" s="153"/>
      <c r="D15" s="44"/>
      <c r="E15" s="44"/>
      <c r="F15" s="46"/>
      <c r="G15" s="45"/>
      <c r="H15" s="45" t="str">
        <f t="shared" si="0"/>
        <v/>
      </c>
      <c r="I15" s="45"/>
      <c r="J15" s="46"/>
      <c r="K15" s="45"/>
      <c r="L15" s="45" t="str">
        <f t="shared" si="1"/>
        <v/>
      </c>
      <c r="M15" s="45"/>
      <c r="N15" s="45" t="str">
        <f t="shared" si="2"/>
        <v/>
      </c>
      <c r="O15" s="45"/>
      <c r="P15" s="45" t="str">
        <f t="shared" si="3"/>
        <v/>
      </c>
      <c r="Q15" s="45" t="str">
        <f t="shared" si="4"/>
        <v/>
      </c>
      <c r="R15" s="45" t="str">
        <f t="shared" si="5"/>
        <v/>
      </c>
      <c r="S15" s="45" t="str">
        <f t="shared" si="6"/>
        <v/>
      </c>
      <c r="T15" s="47" t="str">
        <f t="shared" si="7"/>
        <v/>
      </c>
      <c r="U15" s="43" t="str">
        <f t="shared" si="8"/>
        <v/>
      </c>
      <c r="V15" s="114"/>
      <c r="W15" s="115"/>
      <c r="X15" s="115"/>
      <c r="Y15" s="116"/>
      <c r="Z15" s="26"/>
      <c r="AA15" s="26"/>
    </row>
    <row r="16" spans="1:27" ht="18" customHeight="1" x14ac:dyDescent="0.25">
      <c r="A16" s="52">
        <v>12</v>
      </c>
      <c r="B16" s="49"/>
      <c r="C16" s="154"/>
      <c r="D16" s="50"/>
      <c r="E16" s="50"/>
      <c r="F16" s="52"/>
      <c r="G16" s="51"/>
      <c r="H16" s="51" t="str">
        <f t="shared" si="0"/>
        <v/>
      </c>
      <c r="I16" s="51"/>
      <c r="J16" s="52"/>
      <c r="K16" s="51"/>
      <c r="L16" s="51" t="str">
        <f t="shared" si="1"/>
        <v/>
      </c>
      <c r="M16" s="51"/>
      <c r="N16" s="51" t="str">
        <f t="shared" si="2"/>
        <v/>
      </c>
      <c r="O16" s="51"/>
      <c r="P16" s="51" t="str">
        <f t="shared" si="3"/>
        <v/>
      </c>
      <c r="Q16" s="51" t="str">
        <f t="shared" si="4"/>
        <v/>
      </c>
      <c r="R16" s="51" t="str">
        <f t="shared" si="5"/>
        <v/>
      </c>
      <c r="S16" s="51" t="str">
        <f t="shared" si="6"/>
        <v/>
      </c>
      <c r="T16" s="53" t="str">
        <f t="shared" si="7"/>
        <v/>
      </c>
      <c r="U16" s="49" t="str">
        <f t="shared" si="8"/>
        <v/>
      </c>
      <c r="V16" s="114"/>
      <c r="W16" s="115"/>
      <c r="X16" s="115"/>
      <c r="Y16" s="116"/>
      <c r="Z16" s="34"/>
      <c r="AA16" s="34"/>
    </row>
    <row r="17" spans="1:27" ht="18" customHeight="1" x14ac:dyDescent="0.25">
      <c r="A17" s="46">
        <v>13</v>
      </c>
      <c r="B17" s="43"/>
      <c r="C17" s="153"/>
      <c r="D17" s="44"/>
      <c r="E17" s="44"/>
      <c r="F17" s="46"/>
      <c r="G17" s="45"/>
      <c r="H17" s="45" t="str">
        <f t="shared" si="0"/>
        <v/>
      </c>
      <c r="I17" s="45"/>
      <c r="J17" s="46"/>
      <c r="K17" s="45"/>
      <c r="L17" s="45" t="str">
        <f t="shared" si="1"/>
        <v/>
      </c>
      <c r="M17" s="45"/>
      <c r="N17" s="45" t="str">
        <f t="shared" si="2"/>
        <v/>
      </c>
      <c r="O17" s="45"/>
      <c r="P17" s="45" t="str">
        <f t="shared" si="3"/>
        <v/>
      </c>
      <c r="Q17" s="45" t="str">
        <f t="shared" si="4"/>
        <v/>
      </c>
      <c r="R17" s="45" t="str">
        <f t="shared" si="5"/>
        <v/>
      </c>
      <c r="S17" s="45" t="str">
        <f t="shared" si="6"/>
        <v/>
      </c>
      <c r="T17" s="47" t="str">
        <f t="shared" si="7"/>
        <v/>
      </c>
      <c r="U17" s="43" t="str">
        <f t="shared" si="8"/>
        <v/>
      </c>
      <c r="V17" s="114"/>
      <c r="W17" s="115"/>
      <c r="X17" s="115"/>
      <c r="Y17" s="116"/>
      <c r="Z17" s="26"/>
      <c r="AA17" s="26"/>
    </row>
    <row r="18" spans="1:27" ht="18" customHeight="1" x14ac:dyDescent="0.25">
      <c r="A18" s="52">
        <v>14</v>
      </c>
      <c r="B18" s="49"/>
      <c r="C18" s="154"/>
      <c r="D18" s="50"/>
      <c r="E18" s="50"/>
      <c r="F18" s="52"/>
      <c r="G18" s="51"/>
      <c r="H18" s="51" t="str">
        <f t="shared" si="0"/>
        <v/>
      </c>
      <c r="I18" s="51"/>
      <c r="J18" s="52"/>
      <c r="K18" s="51"/>
      <c r="L18" s="51" t="str">
        <f t="shared" si="1"/>
        <v/>
      </c>
      <c r="M18" s="51"/>
      <c r="N18" s="51" t="str">
        <f t="shared" si="2"/>
        <v/>
      </c>
      <c r="O18" s="51"/>
      <c r="P18" s="51" t="str">
        <f t="shared" si="3"/>
        <v/>
      </c>
      <c r="Q18" s="51" t="str">
        <f t="shared" si="4"/>
        <v/>
      </c>
      <c r="R18" s="51" t="str">
        <f t="shared" si="5"/>
        <v/>
      </c>
      <c r="S18" s="51" t="str">
        <f t="shared" si="6"/>
        <v/>
      </c>
      <c r="T18" s="53" t="str">
        <f t="shared" si="7"/>
        <v/>
      </c>
      <c r="U18" s="49" t="str">
        <f t="shared" si="8"/>
        <v/>
      </c>
      <c r="V18" s="114"/>
      <c r="W18" s="115"/>
      <c r="X18" s="115"/>
      <c r="Y18" s="116"/>
      <c r="Z18" s="34"/>
      <c r="AA18" s="34"/>
    </row>
    <row r="19" spans="1:27" ht="18" customHeight="1" x14ac:dyDescent="0.25">
      <c r="A19" s="46">
        <v>15</v>
      </c>
      <c r="B19" s="43"/>
      <c r="C19" s="153"/>
      <c r="D19" s="44"/>
      <c r="E19" s="44"/>
      <c r="F19" s="46"/>
      <c r="G19" s="45"/>
      <c r="H19" s="45" t="str">
        <f t="shared" si="0"/>
        <v/>
      </c>
      <c r="I19" s="45"/>
      <c r="J19" s="46"/>
      <c r="K19" s="45"/>
      <c r="L19" s="45" t="str">
        <f t="shared" si="1"/>
        <v/>
      </c>
      <c r="M19" s="45"/>
      <c r="N19" s="45" t="str">
        <f t="shared" si="2"/>
        <v/>
      </c>
      <c r="O19" s="45"/>
      <c r="P19" s="45" t="str">
        <f t="shared" si="3"/>
        <v/>
      </c>
      <c r="Q19" s="45" t="str">
        <f t="shared" si="4"/>
        <v/>
      </c>
      <c r="R19" s="45" t="str">
        <f t="shared" si="5"/>
        <v/>
      </c>
      <c r="S19" s="45" t="str">
        <f t="shared" si="6"/>
        <v/>
      </c>
      <c r="T19" s="47" t="str">
        <f t="shared" si="7"/>
        <v/>
      </c>
      <c r="U19" s="43" t="str">
        <f t="shared" si="8"/>
        <v/>
      </c>
      <c r="V19" s="114"/>
      <c r="W19" s="115"/>
      <c r="X19" s="115"/>
      <c r="Y19" s="116"/>
      <c r="Z19" s="26"/>
      <c r="AA19" s="26"/>
    </row>
    <row r="20" spans="1:27" ht="18" customHeight="1" x14ac:dyDescent="0.25">
      <c r="A20" s="52">
        <v>16</v>
      </c>
      <c r="B20" s="49"/>
      <c r="C20" s="154"/>
      <c r="D20" s="50"/>
      <c r="E20" s="50"/>
      <c r="F20" s="52"/>
      <c r="G20" s="51"/>
      <c r="H20" s="51" t="str">
        <f t="shared" si="0"/>
        <v/>
      </c>
      <c r="I20" s="51"/>
      <c r="J20" s="52"/>
      <c r="K20" s="51"/>
      <c r="L20" s="51" t="str">
        <f t="shared" si="1"/>
        <v/>
      </c>
      <c r="M20" s="51"/>
      <c r="N20" s="51" t="str">
        <f t="shared" si="2"/>
        <v/>
      </c>
      <c r="O20" s="51"/>
      <c r="P20" s="51" t="str">
        <f t="shared" si="3"/>
        <v/>
      </c>
      <c r="Q20" s="51" t="str">
        <f t="shared" si="4"/>
        <v/>
      </c>
      <c r="R20" s="51" t="str">
        <f t="shared" si="5"/>
        <v/>
      </c>
      <c r="S20" s="51" t="str">
        <f t="shared" si="6"/>
        <v/>
      </c>
      <c r="T20" s="53" t="str">
        <f t="shared" si="7"/>
        <v/>
      </c>
      <c r="U20" s="49" t="str">
        <f t="shared" si="8"/>
        <v/>
      </c>
      <c r="V20" s="114"/>
      <c r="W20" s="115"/>
      <c r="X20" s="115"/>
      <c r="Y20" s="116"/>
      <c r="Z20" s="34"/>
      <c r="AA20" s="34"/>
    </row>
    <row r="21" spans="1:27" ht="18" customHeight="1" x14ac:dyDescent="0.25">
      <c r="A21" s="46">
        <v>17</v>
      </c>
      <c r="B21" s="43"/>
      <c r="C21" s="153"/>
      <c r="D21" s="44"/>
      <c r="E21" s="44"/>
      <c r="F21" s="46"/>
      <c r="G21" s="45"/>
      <c r="H21" s="45" t="str">
        <f t="shared" si="0"/>
        <v/>
      </c>
      <c r="I21" s="45"/>
      <c r="J21" s="46"/>
      <c r="K21" s="45"/>
      <c r="L21" s="45" t="str">
        <f t="shared" si="1"/>
        <v/>
      </c>
      <c r="M21" s="45"/>
      <c r="N21" s="45" t="str">
        <f t="shared" si="2"/>
        <v/>
      </c>
      <c r="O21" s="45"/>
      <c r="P21" s="45" t="str">
        <f t="shared" si="3"/>
        <v/>
      </c>
      <c r="Q21" s="45" t="str">
        <f t="shared" si="4"/>
        <v/>
      </c>
      <c r="R21" s="45" t="str">
        <f t="shared" si="5"/>
        <v/>
      </c>
      <c r="S21" s="45" t="str">
        <f t="shared" si="6"/>
        <v/>
      </c>
      <c r="T21" s="47" t="str">
        <f t="shared" si="7"/>
        <v/>
      </c>
      <c r="U21" s="43" t="str">
        <f t="shared" si="8"/>
        <v/>
      </c>
      <c r="V21" s="114"/>
      <c r="W21" s="115"/>
      <c r="X21" s="115"/>
      <c r="Y21" s="116"/>
      <c r="Z21" s="26"/>
      <c r="AA21" s="26"/>
    </row>
    <row r="22" spans="1:27" ht="18" customHeight="1" x14ac:dyDescent="0.25">
      <c r="A22" s="52">
        <v>18</v>
      </c>
      <c r="B22" s="49"/>
      <c r="C22" s="154"/>
      <c r="D22" s="50"/>
      <c r="E22" s="50"/>
      <c r="F22" s="52"/>
      <c r="G22" s="51"/>
      <c r="H22" s="51" t="str">
        <f t="shared" si="0"/>
        <v/>
      </c>
      <c r="I22" s="51"/>
      <c r="J22" s="52"/>
      <c r="K22" s="51"/>
      <c r="L22" s="51" t="str">
        <f t="shared" si="1"/>
        <v/>
      </c>
      <c r="M22" s="51"/>
      <c r="N22" s="51" t="str">
        <f t="shared" si="2"/>
        <v/>
      </c>
      <c r="O22" s="51"/>
      <c r="P22" s="51" t="str">
        <f t="shared" si="3"/>
        <v/>
      </c>
      <c r="Q22" s="51" t="str">
        <f t="shared" si="4"/>
        <v/>
      </c>
      <c r="R22" s="51" t="str">
        <f t="shared" si="5"/>
        <v/>
      </c>
      <c r="S22" s="51" t="str">
        <f t="shared" si="6"/>
        <v/>
      </c>
      <c r="T22" s="53" t="str">
        <f t="shared" si="7"/>
        <v/>
      </c>
      <c r="U22" s="49" t="str">
        <f t="shared" si="8"/>
        <v/>
      </c>
      <c r="V22" s="114"/>
      <c r="W22" s="115"/>
      <c r="X22" s="115"/>
      <c r="Y22" s="116"/>
      <c r="Z22" s="34"/>
      <c r="AA22" s="34"/>
    </row>
    <row r="23" spans="1:27" ht="18" customHeight="1" x14ac:dyDescent="0.25">
      <c r="A23" s="46">
        <v>19</v>
      </c>
      <c r="B23" s="43"/>
      <c r="C23" s="153"/>
      <c r="D23" s="44"/>
      <c r="E23" s="44"/>
      <c r="F23" s="46"/>
      <c r="G23" s="45"/>
      <c r="H23" s="45" t="str">
        <f t="shared" si="0"/>
        <v/>
      </c>
      <c r="I23" s="45"/>
      <c r="J23" s="46"/>
      <c r="K23" s="45"/>
      <c r="L23" s="45" t="str">
        <f t="shared" si="1"/>
        <v/>
      </c>
      <c r="M23" s="45"/>
      <c r="N23" s="45" t="str">
        <f t="shared" si="2"/>
        <v/>
      </c>
      <c r="O23" s="45"/>
      <c r="P23" s="45" t="str">
        <f t="shared" si="3"/>
        <v/>
      </c>
      <c r="Q23" s="45" t="str">
        <f t="shared" si="4"/>
        <v/>
      </c>
      <c r="R23" s="45" t="str">
        <f t="shared" si="5"/>
        <v/>
      </c>
      <c r="S23" s="45" t="str">
        <f t="shared" si="6"/>
        <v/>
      </c>
      <c r="T23" s="47" t="str">
        <f t="shared" si="7"/>
        <v/>
      </c>
      <c r="U23" s="43" t="str">
        <f t="shared" si="8"/>
        <v/>
      </c>
      <c r="V23" s="114"/>
      <c r="W23" s="115"/>
      <c r="X23" s="115"/>
      <c r="Y23" s="116"/>
      <c r="Z23" s="26"/>
      <c r="AA23" s="26"/>
    </row>
    <row r="24" spans="1:27" ht="18" customHeight="1" x14ac:dyDescent="0.25">
      <c r="A24" s="52">
        <v>20</v>
      </c>
      <c r="B24" s="49"/>
      <c r="C24" s="154"/>
      <c r="D24" s="50"/>
      <c r="E24" s="50"/>
      <c r="F24" s="52"/>
      <c r="G24" s="51"/>
      <c r="H24" s="51" t="str">
        <f t="shared" si="0"/>
        <v/>
      </c>
      <c r="I24" s="51"/>
      <c r="J24" s="52"/>
      <c r="K24" s="51"/>
      <c r="L24" s="51" t="str">
        <f t="shared" si="1"/>
        <v/>
      </c>
      <c r="M24" s="51"/>
      <c r="N24" s="51" t="str">
        <f t="shared" si="2"/>
        <v/>
      </c>
      <c r="O24" s="51"/>
      <c r="P24" s="51" t="str">
        <f t="shared" si="3"/>
        <v/>
      </c>
      <c r="Q24" s="51" t="str">
        <f t="shared" si="4"/>
        <v/>
      </c>
      <c r="R24" s="51" t="str">
        <f t="shared" si="5"/>
        <v/>
      </c>
      <c r="S24" s="51" t="str">
        <f t="shared" si="6"/>
        <v/>
      </c>
      <c r="T24" s="53" t="str">
        <f t="shared" si="7"/>
        <v/>
      </c>
      <c r="U24" s="49" t="str">
        <f t="shared" si="8"/>
        <v/>
      </c>
      <c r="V24" s="114"/>
      <c r="W24" s="115"/>
      <c r="X24" s="115"/>
      <c r="Y24" s="116"/>
      <c r="Z24" s="34"/>
      <c r="AA24" s="34"/>
    </row>
    <row r="25" spans="1:27" ht="18" customHeight="1" x14ac:dyDescent="0.25">
      <c r="A25" s="46">
        <v>21</v>
      </c>
      <c r="B25" s="43"/>
      <c r="C25" s="153"/>
      <c r="D25" s="44"/>
      <c r="E25" s="44"/>
      <c r="F25" s="46"/>
      <c r="G25" s="45"/>
      <c r="H25" s="45" t="str">
        <f t="shared" si="0"/>
        <v/>
      </c>
      <c r="I25" s="45"/>
      <c r="J25" s="46"/>
      <c r="K25" s="45"/>
      <c r="L25" s="45" t="str">
        <f t="shared" si="1"/>
        <v/>
      </c>
      <c r="M25" s="45"/>
      <c r="N25" s="45" t="str">
        <f t="shared" si="2"/>
        <v/>
      </c>
      <c r="O25" s="45"/>
      <c r="P25" s="45" t="str">
        <f t="shared" si="3"/>
        <v/>
      </c>
      <c r="Q25" s="45" t="str">
        <f t="shared" si="4"/>
        <v/>
      </c>
      <c r="R25" s="45" t="str">
        <f t="shared" si="5"/>
        <v/>
      </c>
      <c r="S25" s="45" t="str">
        <f t="shared" si="6"/>
        <v/>
      </c>
      <c r="T25" s="47" t="str">
        <f t="shared" si="7"/>
        <v/>
      </c>
      <c r="U25" s="43" t="str">
        <f t="shared" si="8"/>
        <v/>
      </c>
      <c r="V25" s="114"/>
      <c r="W25" s="115"/>
      <c r="X25" s="115"/>
      <c r="Y25" s="116"/>
      <c r="Z25" s="26"/>
      <c r="AA25" s="26"/>
    </row>
    <row r="26" spans="1:27" ht="18" customHeight="1" x14ac:dyDescent="0.25">
      <c r="A26" s="52">
        <v>22</v>
      </c>
      <c r="B26" s="49"/>
      <c r="C26" s="154"/>
      <c r="D26" s="50"/>
      <c r="E26" s="50"/>
      <c r="F26" s="52"/>
      <c r="G26" s="51"/>
      <c r="H26" s="51" t="str">
        <f t="shared" si="0"/>
        <v/>
      </c>
      <c r="I26" s="51"/>
      <c r="J26" s="52"/>
      <c r="K26" s="51"/>
      <c r="L26" s="51" t="str">
        <f t="shared" si="1"/>
        <v/>
      </c>
      <c r="M26" s="51"/>
      <c r="N26" s="51" t="str">
        <f t="shared" si="2"/>
        <v/>
      </c>
      <c r="O26" s="51"/>
      <c r="P26" s="51" t="str">
        <f t="shared" si="3"/>
        <v/>
      </c>
      <c r="Q26" s="51" t="str">
        <f t="shared" si="4"/>
        <v/>
      </c>
      <c r="R26" s="51" t="str">
        <f t="shared" si="5"/>
        <v/>
      </c>
      <c r="S26" s="51" t="str">
        <f t="shared" si="6"/>
        <v/>
      </c>
      <c r="T26" s="53" t="str">
        <f t="shared" si="7"/>
        <v/>
      </c>
      <c r="U26" s="49" t="str">
        <f t="shared" si="8"/>
        <v/>
      </c>
      <c r="V26" s="114"/>
      <c r="W26" s="115"/>
      <c r="X26" s="115"/>
      <c r="Y26" s="116"/>
      <c r="Z26" s="34"/>
      <c r="AA26" s="34"/>
    </row>
    <row r="27" spans="1:27" ht="18" customHeight="1" x14ac:dyDescent="0.25">
      <c r="A27" s="46">
        <v>23</v>
      </c>
      <c r="B27" s="43"/>
      <c r="C27" s="153"/>
      <c r="D27" s="44"/>
      <c r="E27" s="44"/>
      <c r="F27" s="46"/>
      <c r="G27" s="45"/>
      <c r="H27" s="45" t="str">
        <f t="shared" si="0"/>
        <v/>
      </c>
      <c r="I27" s="45"/>
      <c r="J27" s="46"/>
      <c r="K27" s="45"/>
      <c r="L27" s="45" t="str">
        <f t="shared" si="1"/>
        <v/>
      </c>
      <c r="M27" s="45"/>
      <c r="N27" s="45" t="str">
        <f t="shared" si="2"/>
        <v/>
      </c>
      <c r="O27" s="45"/>
      <c r="P27" s="45" t="str">
        <f t="shared" si="3"/>
        <v/>
      </c>
      <c r="Q27" s="45" t="str">
        <f t="shared" si="4"/>
        <v/>
      </c>
      <c r="R27" s="45" t="str">
        <f t="shared" si="5"/>
        <v/>
      </c>
      <c r="S27" s="45" t="str">
        <f t="shared" si="6"/>
        <v/>
      </c>
      <c r="T27" s="47" t="str">
        <f t="shared" si="7"/>
        <v/>
      </c>
      <c r="U27" s="43" t="str">
        <f t="shared" si="8"/>
        <v/>
      </c>
      <c r="V27" s="114"/>
      <c r="W27" s="115"/>
      <c r="X27" s="115"/>
      <c r="Y27" s="116"/>
      <c r="Z27" s="26"/>
      <c r="AA27" s="26"/>
    </row>
    <row r="28" spans="1:27" ht="18" customHeight="1" x14ac:dyDescent="0.25">
      <c r="A28" s="52">
        <v>24</v>
      </c>
      <c r="B28" s="49"/>
      <c r="C28" s="154"/>
      <c r="D28" s="50"/>
      <c r="E28" s="50"/>
      <c r="F28" s="52"/>
      <c r="G28" s="51"/>
      <c r="H28" s="51" t="str">
        <f t="shared" si="0"/>
        <v/>
      </c>
      <c r="I28" s="51"/>
      <c r="J28" s="52"/>
      <c r="K28" s="51"/>
      <c r="L28" s="51" t="str">
        <f t="shared" si="1"/>
        <v/>
      </c>
      <c r="M28" s="51"/>
      <c r="N28" s="51" t="str">
        <f t="shared" si="2"/>
        <v/>
      </c>
      <c r="O28" s="51"/>
      <c r="P28" s="51" t="str">
        <f t="shared" si="3"/>
        <v/>
      </c>
      <c r="Q28" s="51" t="str">
        <f t="shared" si="4"/>
        <v/>
      </c>
      <c r="R28" s="51" t="str">
        <f t="shared" si="5"/>
        <v/>
      </c>
      <c r="S28" s="51" t="str">
        <f t="shared" si="6"/>
        <v/>
      </c>
      <c r="T28" s="53" t="str">
        <f t="shared" si="7"/>
        <v/>
      </c>
      <c r="U28" s="49" t="str">
        <f t="shared" si="8"/>
        <v/>
      </c>
      <c r="V28" s="114"/>
      <c r="W28" s="115"/>
      <c r="X28" s="115"/>
      <c r="Y28" s="116"/>
      <c r="Z28" s="34"/>
      <c r="AA28" s="34"/>
    </row>
    <row r="29" spans="1:27" ht="18" customHeight="1" x14ac:dyDescent="0.25">
      <c r="A29" s="46">
        <v>25</v>
      </c>
      <c r="B29" s="43"/>
      <c r="C29" s="153"/>
      <c r="D29" s="44"/>
      <c r="E29" s="44"/>
      <c r="F29" s="46"/>
      <c r="G29" s="45"/>
      <c r="H29" s="45" t="str">
        <f t="shared" si="0"/>
        <v/>
      </c>
      <c r="I29" s="45"/>
      <c r="J29" s="46"/>
      <c r="K29" s="45"/>
      <c r="L29" s="45" t="str">
        <f t="shared" si="1"/>
        <v/>
      </c>
      <c r="M29" s="45"/>
      <c r="N29" s="45" t="str">
        <f t="shared" si="2"/>
        <v/>
      </c>
      <c r="O29" s="45"/>
      <c r="P29" s="45" t="str">
        <f t="shared" si="3"/>
        <v/>
      </c>
      <c r="Q29" s="45" t="str">
        <f t="shared" si="4"/>
        <v/>
      </c>
      <c r="R29" s="45" t="str">
        <f t="shared" si="5"/>
        <v/>
      </c>
      <c r="S29" s="45" t="str">
        <f t="shared" si="6"/>
        <v/>
      </c>
      <c r="T29" s="47" t="str">
        <f t="shared" si="7"/>
        <v/>
      </c>
      <c r="U29" s="43" t="str">
        <f t="shared" si="8"/>
        <v/>
      </c>
      <c r="V29" s="114"/>
      <c r="W29" s="115"/>
      <c r="X29" s="115"/>
      <c r="Y29" s="116"/>
      <c r="Z29" s="26"/>
      <c r="AA29" s="26"/>
    </row>
    <row r="30" spans="1:27" ht="18" customHeight="1" x14ac:dyDescent="0.25">
      <c r="A30" s="52">
        <v>26</v>
      </c>
      <c r="B30" s="49"/>
      <c r="C30" s="154"/>
      <c r="D30" s="50"/>
      <c r="E30" s="50"/>
      <c r="F30" s="52"/>
      <c r="G30" s="51"/>
      <c r="H30" s="51" t="str">
        <f t="shared" si="0"/>
        <v/>
      </c>
      <c r="I30" s="51"/>
      <c r="J30" s="52"/>
      <c r="K30" s="51"/>
      <c r="L30" s="51" t="str">
        <f t="shared" si="1"/>
        <v/>
      </c>
      <c r="M30" s="51"/>
      <c r="N30" s="51" t="str">
        <f t="shared" si="2"/>
        <v/>
      </c>
      <c r="O30" s="51"/>
      <c r="P30" s="51" t="str">
        <f t="shared" si="3"/>
        <v/>
      </c>
      <c r="Q30" s="51" t="str">
        <f t="shared" si="4"/>
        <v/>
      </c>
      <c r="R30" s="51" t="str">
        <f t="shared" si="5"/>
        <v/>
      </c>
      <c r="S30" s="51" t="str">
        <f t="shared" si="6"/>
        <v/>
      </c>
      <c r="T30" s="53" t="str">
        <f t="shared" si="7"/>
        <v/>
      </c>
      <c r="U30" s="49" t="str">
        <f t="shared" si="8"/>
        <v/>
      </c>
      <c r="V30" s="114"/>
      <c r="W30" s="115"/>
      <c r="X30" s="115"/>
      <c r="Y30" s="116"/>
      <c r="Z30" s="34"/>
      <c r="AA30" s="34"/>
    </row>
    <row r="31" spans="1:27" ht="18" customHeight="1" x14ac:dyDescent="0.25">
      <c r="A31" s="46">
        <v>27</v>
      </c>
      <c r="B31" s="43"/>
      <c r="C31" s="153"/>
      <c r="D31" s="44"/>
      <c r="E31" s="44"/>
      <c r="F31" s="46"/>
      <c r="G31" s="45"/>
      <c r="H31" s="45" t="str">
        <f t="shared" si="0"/>
        <v/>
      </c>
      <c r="I31" s="45"/>
      <c r="J31" s="46"/>
      <c r="K31" s="45"/>
      <c r="L31" s="45" t="str">
        <f t="shared" si="1"/>
        <v/>
      </c>
      <c r="M31" s="45"/>
      <c r="N31" s="45" t="str">
        <f t="shared" si="2"/>
        <v/>
      </c>
      <c r="O31" s="45"/>
      <c r="P31" s="45" t="str">
        <f t="shared" si="3"/>
        <v/>
      </c>
      <c r="Q31" s="45" t="str">
        <f t="shared" si="4"/>
        <v/>
      </c>
      <c r="R31" s="45" t="str">
        <f t="shared" si="5"/>
        <v/>
      </c>
      <c r="S31" s="45" t="str">
        <f t="shared" si="6"/>
        <v/>
      </c>
      <c r="T31" s="47" t="str">
        <f t="shared" si="7"/>
        <v/>
      </c>
      <c r="U31" s="43" t="str">
        <f t="shared" si="8"/>
        <v/>
      </c>
      <c r="V31" s="114"/>
      <c r="W31" s="115"/>
      <c r="X31" s="115"/>
      <c r="Y31" s="116"/>
      <c r="Z31" s="26"/>
      <c r="AA31" s="26"/>
    </row>
    <row r="32" spans="1:27" ht="18" customHeight="1" x14ac:dyDescent="0.25">
      <c r="A32" s="52">
        <v>28</v>
      </c>
      <c r="B32" s="49"/>
      <c r="C32" s="154"/>
      <c r="D32" s="50"/>
      <c r="E32" s="50"/>
      <c r="F32" s="52"/>
      <c r="G32" s="51"/>
      <c r="H32" s="51" t="str">
        <f t="shared" si="0"/>
        <v/>
      </c>
      <c r="I32" s="51"/>
      <c r="J32" s="52"/>
      <c r="K32" s="51"/>
      <c r="L32" s="51" t="str">
        <f t="shared" si="1"/>
        <v/>
      </c>
      <c r="M32" s="51"/>
      <c r="N32" s="51" t="str">
        <f t="shared" si="2"/>
        <v/>
      </c>
      <c r="O32" s="51"/>
      <c r="P32" s="51" t="str">
        <f t="shared" si="3"/>
        <v/>
      </c>
      <c r="Q32" s="51" t="str">
        <f t="shared" si="4"/>
        <v/>
      </c>
      <c r="R32" s="51" t="str">
        <f t="shared" si="5"/>
        <v/>
      </c>
      <c r="S32" s="51" t="str">
        <f t="shared" si="6"/>
        <v/>
      </c>
      <c r="T32" s="53" t="str">
        <f t="shared" si="7"/>
        <v/>
      </c>
      <c r="U32" s="49" t="str">
        <f t="shared" si="8"/>
        <v/>
      </c>
      <c r="V32" s="114"/>
      <c r="W32" s="115"/>
      <c r="X32" s="115"/>
      <c r="Y32" s="116"/>
      <c r="Z32" s="34"/>
      <c r="AA32" s="34"/>
    </row>
    <row r="33" spans="1:27" ht="18" customHeight="1" x14ac:dyDescent="0.25">
      <c r="A33" s="46">
        <v>29</v>
      </c>
      <c r="B33" s="43"/>
      <c r="C33" s="153"/>
      <c r="D33" s="44"/>
      <c r="E33" s="44"/>
      <c r="F33" s="46"/>
      <c r="G33" s="45"/>
      <c r="H33" s="45" t="str">
        <f t="shared" si="0"/>
        <v/>
      </c>
      <c r="I33" s="45"/>
      <c r="J33" s="46"/>
      <c r="K33" s="45"/>
      <c r="L33" s="45" t="str">
        <f t="shared" si="1"/>
        <v/>
      </c>
      <c r="M33" s="45"/>
      <c r="N33" s="45" t="str">
        <f t="shared" si="2"/>
        <v/>
      </c>
      <c r="O33" s="45"/>
      <c r="P33" s="45" t="str">
        <f t="shared" si="3"/>
        <v/>
      </c>
      <c r="Q33" s="45" t="str">
        <f t="shared" si="4"/>
        <v/>
      </c>
      <c r="R33" s="45" t="str">
        <f t="shared" si="5"/>
        <v/>
      </c>
      <c r="S33" s="45" t="str">
        <f t="shared" si="6"/>
        <v/>
      </c>
      <c r="T33" s="47" t="str">
        <f t="shared" si="7"/>
        <v/>
      </c>
      <c r="U33" s="43" t="str">
        <f t="shared" si="8"/>
        <v/>
      </c>
      <c r="V33" s="114"/>
      <c r="W33" s="115"/>
      <c r="X33" s="115"/>
      <c r="Y33" s="116"/>
      <c r="Z33" s="26"/>
      <c r="AA33" s="26"/>
    </row>
    <row r="34" spans="1:27" ht="18" customHeight="1" x14ac:dyDescent="0.25">
      <c r="A34" s="52">
        <v>30</v>
      </c>
      <c r="B34" s="49"/>
      <c r="C34" s="154"/>
      <c r="D34" s="50"/>
      <c r="E34" s="50"/>
      <c r="F34" s="52"/>
      <c r="G34" s="51"/>
      <c r="H34" s="51" t="str">
        <f t="shared" si="0"/>
        <v/>
      </c>
      <c r="I34" s="51"/>
      <c r="J34" s="52"/>
      <c r="K34" s="51"/>
      <c r="L34" s="51" t="str">
        <f t="shared" si="1"/>
        <v/>
      </c>
      <c r="M34" s="51"/>
      <c r="N34" s="51" t="str">
        <f t="shared" si="2"/>
        <v/>
      </c>
      <c r="O34" s="51"/>
      <c r="P34" s="51" t="str">
        <f t="shared" si="3"/>
        <v/>
      </c>
      <c r="Q34" s="51" t="str">
        <f t="shared" si="4"/>
        <v/>
      </c>
      <c r="R34" s="51" t="str">
        <f t="shared" si="5"/>
        <v/>
      </c>
      <c r="S34" s="51" t="str">
        <f t="shared" si="6"/>
        <v/>
      </c>
      <c r="T34" s="53" t="str">
        <f t="shared" si="7"/>
        <v/>
      </c>
      <c r="U34" s="49" t="str">
        <f t="shared" si="8"/>
        <v/>
      </c>
      <c r="V34" s="114"/>
      <c r="W34" s="115"/>
      <c r="X34" s="115"/>
      <c r="Y34" s="116"/>
      <c r="Z34" s="34"/>
      <c r="AA34" s="34"/>
    </row>
    <row r="35" spans="1:27" ht="18" customHeight="1" x14ac:dyDescent="0.25">
      <c r="A35" s="46">
        <v>31</v>
      </c>
      <c r="B35" s="43"/>
      <c r="C35" s="153"/>
      <c r="D35" s="44"/>
      <c r="E35" s="44"/>
      <c r="F35" s="46"/>
      <c r="G35" s="45"/>
      <c r="H35" s="45" t="str">
        <f t="shared" si="0"/>
        <v/>
      </c>
      <c r="I35" s="45"/>
      <c r="J35" s="46"/>
      <c r="K35" s="45"/>
      <c r="L35" s="45" t="str">
        <f t="shared" si="1"/>
        <v/>
      </c>
      <c r="M35" s="45"/>
      <c r="N35" s="45" t="str">
        <f t="shared" si="2"/>
        <v/>
      </c>
      <c r="O35" s="45"/>
      <c r="P35" s="45" t="str">
        <f t="shared" si="3"/>
        <v/>
      </c>
      <c r="Q35" s="45" t="str">
        <f t="shared" si="4"/>
        <v/>
      </c>
      <c r="R35" s="45" t="str">
        <f t="shared" si="5"/>
        <v/>
      </c>
      <c r="S35" s="45" t="str">
        <f t="shared" si="6"/>
        <v/>
      </c>
      <c r="T35" s="47" t="str">
        <f t="shared" si="7"/>
        <v/>
      </c>
      <c r="U35" s="43" t="str">
        <f t="shared" si="8"/>
        <v/>
      </c>
      <c r="V35" s="114"/>
      <c r="W35" s="115"/>
      <c r="X35" s="115"/>
      <c r="Y35" s="116"/>
      <c r="Z35" s="26"/>
      <c r="AA35" s="26"/>
    </row>
    <row r="36" spans="1:27" ht="18" customHeight="1" x14ac:dyDescent="0.25">
      <c r="A36" s="52">
        <v>32</v>
      </c>
      <c r="B36" s="49"/>
      <c r="C36" s="154"/>
      <c r="D36" s="50"/>
      <c r="E36" s="50"/>
      <c r="F36" s="52"/>
      <c r="G36" s="51"/>
      <c r="H36" s="51" t="str">
        <f t="shared" si="0"/>
        <v/>
      </c>
      <c r="I36" s="51"/>
      <c r="J36" s="52"/>
      <c r="K36" s="51"/>
      <c r="L36" s="51" t="str">
        <f t="shared" si="1"/>
        <v/>
      </c>
      <c r="M36" s="51"/>
      <c r="N36" s="51" t="str">
        <f t="shared" si="2"/>
        <v/>
      </c>
      <c r="O36" s="51"/>
      <c r="P36" s="51" t="str">
        <f t="shared" si="3"/>
        <v/>
      </c>
      <c r="Q36" s="51" t="str">
        <f t="shared" si="4"/>
        <v/>
      </c>
      <c r="R36" s="51" t="str">
        <f t="shared" si="5"/>
        <v/>
      </c>
      <c r="S36" s="51" t="str">
        <f t="shared" si="6"/>
        <v/>
      </c>
      <c r="T36" s="53" t="str">
        <f t="shared" si="7"/>
        <v/>
      </c>
      <c r="U36" s="49" t="str">
        <f t="shared" si="8"/>
        <v/>
      </c>
      <c r="V36" s="114"/>
      <c r="W36" s="115"/>
      <c r="X36" s="115"/>
      <c r="Y36" s="116"/>
      <c r="Z36" s="34"/>
      <c r="AA36" s="34"/>
    </row>
    <row r="37" spans="1:27" ht="18" customHeight="1" x14ac:dyDescent="0.25">
      <c r="A37" s="46">
        <v>33</v>
      </c>
      <c r="B37" s="43"/>
      <c r="C37" s="153"/>
      <c r="D37" s="44"/>
      <c r="E37" s="44"/>
      <c r="F37" s="46"/>
      <c r="G37" s="45"/>
      <c r="H37" s="45" t="str">
        <f t="shared" si="0"/>
        <v/>
      </c>
      <c r="I37" s="45"/>
      <c r="J37" s="46"/>
      <c r="K37" s="45"/>
      <c r="L37" s="45" t="str">
        <f t="shared" si="1"/>
        <v/>
      </c>
      <c r="M37" s="45"/>
      <c r="N37" s="45" t="str">
        <f t="shared" si="2"/>
        <v/>
      </c>
      <c r="O37" s="45"/>
      <c r="P37" s="45" t="str">
        <f t="shared" si="3"/>
        <v/>
      </c>
      <c r="Q37" s="45" t="str">
        <f t="shared" si="4"/>
        <v/>
      </c>
      <c r="R37" s="45" t="str">
        <f t="shared" si="5"/>
        <v/>
      </c>
      <c r="S37" s="45" t="str">
        <f t="shared" si="6"/>
        <v/>
      </c>
      <c r="T37" s="47" t="str">
        <f t="shared" si="7"/>
        <v/>
      </c>
      <c r="U37" s="43" t="str">
        <f t="shared" si="8"/>
        <v/>
      </c>
      <c r="V37" s="114"/>
      <c r="W37" s="115"/>
      <c r="X37" s="115"/>
      <c r="Y37" s="116"/>
      <c r="Z37" s="26"/>
      <c r="AA37" s="26"/>
    </row>
    <row r="38" spans="1:27" ht="18" customHeight="1" x14ac:dyDescent="0.25">
      <c r="A38" s="52">
        <v>34</v>
      </c>
      <c r="B38" s="49"/>
      <c r="C38" s="154"/>
      <c r="D38" s="50"/>
      <c r="E38" s="50"/>
      <c r="F38" s="52"/>
      <c r="G38" s="51"/>
      <c r="H38" s="51" t="str">
        <f t="shared" si="0"/>
        <v/>
      </c>
      <c r="I38" s="51"/>
      <c r="J38" s="52"/>
      <c r="K38" s="51"/>
      <c r="L38" s="51" t="str">
        <f t="shared" si="1"/>
        <v/>
      </c>
      <c r="M38" s="51"/>
      <c r="N38" s="51" t="str">
        <f t="shared" si="2"/>
        <v/>
      </c>
      <c r="O38" s="51"/>
      <c r="P38" s="51" t="str">
        <f t="shared" si="3"/>
        <v/>
      </c>
      <c r="Q38" s="51" t="str">
        <f t="shared" si="4"/>
        <v/>
      </c>
      <c r="R38" s="51" t="str">
        <f t="shared" si="5"/>
        <v/>
      </c>
      <c r="S38" s="51" t="str">
        <f t="shared" si="6"/>
        <v/>
      </c>
      <c r="T38" s="53" t="str">
        <f t="shared" si="7"/>
        <v/>
      </c>
      <c r="U38" s="49" t="str">
        <f t="shared" si="8"/>
        <v/>
      </c>
      <c r="V38" s="114"/>
      <c r="W38" s="115"/>
      <c r="X38" s="115"/>
      <c r="Y38" s="116"/>
      <c r="Z38" s="34"/>
      <c r="AA38" s="34"/>
    </row>
    <row r="39" spans="1:27" ht="18" customHeight="1" x14ac:dyDescent="0.25">
      <c r="A39" s="46">
        <v>35</v>
      </c>
      <c r="B39" s="43"/>
      <c r="C39" s="153"/>
      <c r="D39" s="44"/>
      <c r="E39" s="44"/>
      <c r="F39" s="46"/>
      <c r="G39" s="45"/>
      <c r="H39" s="45" t="str">
        <f t="shared" si="0"/>
        <v/>
      </c>
      <c r="I39" s="45"/>
      <c r="J39" s="46"/>
      <c r="K39" s="45"/>
      <c r="L39" s="45" t="str">
        <f t="shared" si="1"/>
        <v/>
      </c>
      <c r="M39" s="45"/>
      <c r="N39" s="45" t="str">
        <f t="shared" si="2"/>
        <v/>
      </c>
      <c r="O39" s="45"/>
      <c r="P39" s="45" t="str">
        <f t="shared" si="3"/>
        <v/>
      </c>
      <c r="Q39" s="45" t="str">
        <f t="shared" si="4"/>
        <v/>
      </c>
      <c r="R39" s="45" t="str">
        <f t="shared" si="5"/>
        <v/>
      </c>
      <c r="S39" s="45" t="str">
        <f t="shared" si="6"/>
        <v/>
      </c>
      <c r="T39" s="47" t="str">
        <f t="shared" si="7"/>
        <v/>
      </c>
      <c r="U39" s="43" t="str">
        <f t="shared" si="8"/>
        <v/>
      </c>
      <c r="V39" s="114"/>
      <c r="W39" s="115"/>
      <c r="X39" s="115"/>
      <c r="Y39" s="116"/>
      <c r="Z39" s="26"/>
      <c r="AA39" s="26"/>
    </row>
    <row r="40" spans="1:27" ht="18" customHeight="1" x14ac:dyDescent="0.25">
      <c r="A40" s="52">
        <v>36</v>
      </c>
      <c r="B40" s="49"/>
      <c r="C40" s="154"/>
      <c r="D40" s="50"/>
      <c r="E40" s="50"/>
      <c r="F40" s="52"/>
      <c r="G40" s="51"/>
      <c r="H40" s="51" t="str">
        <f t="shared" si="0"/>
        <v/>
      </c>
      <c r="I40" s="51"/>
      <c r="J40" s="52"/>
      <c r="K40" s="51"/>
      <c r="L40" s="51" t="str">
        <f t="shared" si="1"/>
        <v/>
      </c>
      <c r="M40" s="51"/>
      <c r="N40" s="51" t="str">
        <f t="shared" si="2"/>
        <v/>
      </c>
      <c r="O40" s="51"/>
      <c r="P40" s="51" t="str">
        <f t="shared" si="3"/>
        <v/>
      </c>
      <c r="Q40" s="51" t="str">
        <f t="shared" si="4"/>
        <v/>
      </c>
      <c r="R40" s="51" t="str">
        <f t="shared" si="5"/>
        <v/>
      </c>
      <c r="S40" s="51" t="str">
        <f t="shared" si="6"/>
        <v/>
      </c>
      <c r="T40" s="53" t="str">
        <f t="shared" si="7"/>
        <v/>
      </c>
      <c r="U40" s="49" t="str">
        <f t="shared" si="8"/>
        <v/>
      </c>
      <c r="V40" s="114"/>
      <c r="W40" s="115"/>
      <c r="X40" s="115"/>
      <c r="Y40" s="116"/>
      <c r="Z40" s="34"/>
      <c r="AA40" s="34"/>
    </row>
    <row r="41" spans="1:27" ht="18" customHeight="1" x14ac:dyDescent="0.25">
      <c r="A41" s="46">
        <v>37</v>
      </c>
      <c r="B41" s="43"/>
      <c r="C41" s="153"/>
      <c r="D41" s="44"/>
      <c r="E41" s="44"/>
      <c r="F41" s="46"/>
      <c r="G41" s="45"/>
      <c r="H41" s="45" t="str">
        <f t="shared" si="0"/>
        <v/>
      </c>
      <c r="I41" s="45"/>
      <c r="J41" s="46"/>
      <c r="K41" s="45"/>
      <c r="L41" s="45" t="str">
        <f t="shared" si="1"/>
        <v/>
      </c>
      <c r="M41" s="45"/>
      <c r="N41" s="45" t="str">
        <f t="shared" si="2"/>
        <v/>
      </c>
      <c r="O41" s="45"/>
      <c r="P41" s="45" t="str">
        <f t="shared" si="3"/>
        <v/>
      </c>
      <c r="Q41" s="45" t="str">
        <f t="shared" si="4"/>
        <v/>
      </c>
      <c r="R41" s="45" t="str">
        <f t="shared" si="5"/>
        <v/>
      </c>
      <c r="S41" s="45" t="str">
        <f t="shared" si="6"/>
        <v/>
      </c>
      <c r="T41" s="47" t="str">
        <f t="shared" si="7"/>
        <v/>
      </c>
      <c r="U41" s="43" t="str">
        <f t="shared" si="8"/>
        <v/>
      </c>
      <c r="V41" s="114"/>
      <c r="W41" s="115"/>
      <c r="X41" s="115"/>
      <c r="Y41" s="116"/>
      <c r="Z41" s="26"/>
      <c r="AA41" s="26"/>
    </row>
    <row r="42" spans="1:27" ht="18" customHeight="1" x14ac:dyDescent="0.25">
      <c r="A42" s="52">
        <v>38</v>
      </c>
      <c r="B42" s="49"/>
      <c r="C42" s="154"/>
      <c r="D42" s="50"/>
      <c r="E42" s="50"/>
      <c r="F42" s="52"/>
      <c r="G42" s="51"/>
      <c r="H42" s="51" t="str">
        <f t="shared" si="0"/>
        <v/>
      </c>
      <c r="I42" s="51"/>
      <c r="J42" s="52"/>
      <c r="K42" s="51"/>
      <c r="L42" s="51" t="str">
        <f t="shared" si="1"/>
        <v/>
      </c>
      <c r="M42" s="51"/>
      <c r="N42" s="51" t="str">
        <f t="shared" si="2"/>
        <v/>
      </c>
      <c r="O42" s="51"/>
      <c r="P42" s="51" t="str">
        <f t="shared" si="3"/>
        <v/>
      </c>
      <c r="Q42" s="51" t="str">
        <f t="shared" si="4"/>
        <v/>
      </c>
      <c r="R42" s="51" t="str">
        <f t="shared" si="5"/>
        <v/>
      </c>
      <c r="S42" s="51" t="str">
        <f t="shared" si="6"/>
        <v/>
      </c>
      <c r="T42" s="53" t="str">
        <f t="shared" si="7"/>
        <v/>
      </c>
      <c r="U42" s="49" t="str">
        <f t="shared" si="8"/>
        <v/>
      </c>
      <c r="V42" s="114"/>
      <c r="W42" s="115"/>
      <c r="X42" s="115"/>
      <c r="Y42" s="116"/>
      <c r="Z42" s="34"/>
      <c r="AA42" s="34"/>
    </row>
    <row r="43" spans="1:27" ht="18" customHeight="1" x14ac:dyDescent="0.25">
      <c r="A43" s="46">
        <v>39</v>
      </c>
      <c r="B43" s="43"/>
      <c r="C43" s="153"/>
      <c r="D43" s="44"/>
      <c r="E43" s="44"/>
      <c r="F43" s="46"/>
      <c r="G43" s="45"/>
      <c r="H43" s="45" t="str">
        <f t="shared" si="0"/>
        <v/>
      </c>
      <c r="I43" s="45"/>
      <c r="J43" s="46"/>
      <c r="K43" s="45"/>
      <c r="L43" s="45" t="str">
        <f t="shared" si="1"/>
        <v/>
      </c>
      <c r="M43" s="45"/>
      <c r="N43" s="45" t="str">
        <f t="shared" si="2"/>
        <v/>
      </c>
      <c r="O43" s="45"/>
      <c r="P43" s="45" t="str">
        <f t="shared" si="3"/>
        <v/>
      </c>
      <c r="Q43" s="45" t="str">
        <f t="shared" si="4"/>
        <v/>
      </c>
      <c r="R43" s="45" t="str">
        <f t="shared" si="5"/>
        <v/>
      </c>
      <c r="S43" s="45" t="str">
        <f t="shared" si="6"/>
        <v/>
      </c>
      <c r="T43" s="47" t="str">
        <f t="shared" si="7"/>
        <v/>
      </c>
      <c r="U43" s="43" t="str">
        <f t="shared" si="8"/>
        <v/>
      </c>
      <c r="V43" s="114"/>
      <c r="W43" s="115"/>
      <c r="X43" s="115"/>
      <c r="Y43" s="116"/>
      <c r="Z43" s="26"/>
      <c r="AA43" s="26"/>
    </row>
    <row r="44" spans="1:27" ht="18" customHeight="1" x14ac:dyDescent="0.25">
      <c r="A44" s="52">
        <v>40</v>
      </c>
      <c r="B44" s="49"/>
      <c r="C44" s="154"/>
      <c r="D44" s="50"/>
      <c r="E44" s="50"/>
      <c r="F44" s="52"/>
      <c r="G44" s="51"/>
      <c r="H44" s="51" t="str">
        <f t="shared" si="0"/>
        <v/>
      </c>
      <c r="I44" s="51"/>
      <c r="J44" s="52"/>
      <c r="K44" s="51"/>
      <c r="L44" s="51" t="str">
        <f t="shared" si="1"/>
        <v/>
      </c>
      <c r="M44" s="51"/>
      <c r="N44" s="51" t="str">
        <f t="shared" si="2"/>
        <v/>
      </c>
      <c r="O44" s="51"/>
      <c r="P44" s="51" t="str">
        <f t="shared" si="3"/>
        <v/>
      </c>
      <c r="Q44" s="51" t="str">
        <f t="shared" si="4"/>
        <v/>
      </c>
      <c r="R44" s="51" t="str">
        <f t="shared" si="5"/>
        <v/>
      </c>
      <c r="S44" s="51" t="str">
        <f t="shared" si="6"/>
        <v/>
      </c>
      <c r="T44" s="53" t="str">
        <f t="shared" si="7"/>
        <v/>
      </c>
      <c r="U44" s="49" t="str">
        <f t="shared" si="8"/>
        <v/>
      </c>
      <c r="V44" s="114"/>
      <c r="W44" s="115"/>
      <c r="X44" s="115"/>
      <c r="Y44" s="116"/>
      <c r="Z44" s="34"/>
      <c r="AA44" s="34"/>
    </row>
    <row r="45" spans="1:27" ht="18" customHeight="1" x14ac:dyDescent="0.25">
      <c r="A45" s="46">
        <v>41</v>
      </c>
      <c r="B45" s="43"/>
      <c r="C45" s="153"/>
      <c r="D45" s="44"/>
      <c r="E45" s="44"/>
      <c r="F45" s="46"/>
      <c r="G45" s="45"/>
      <c r="H45" s="45" t="str">
        <f t="shared" si="0"/>
        <v/>
      </c>
      <c r="I45" s="45"/>
      <c r="J45" s="46"/>
      <c r="K45" s="45"/>
      <c r="L45" s="45" t="str">
        <f t="shared" si="1"/>
        <v/>
      </c>
      <c r="M45" s="45"/>
      <c r="N45" s="45" t="str">
        <f t="shared" si="2"/>
        <v/>
      </c>
      <c r="O45" s="45"/>
      <c r="P45" s="45" t="str">
        <f t="shared" si="3"/>
        <v/>
      </c>
      <c r="Q45" s="45" t="str">
        <f t="shared" si="4"/>
        <v/>
      </c>
      <c r="R45" s="45" t="str">
        <f t="shared" si="5"/>
        <v/>
      </c>
      <c r="S45" s="45" t="str">
        <f t="shared" si="6"/>
        <v/>
      </c>
      <c r="T45" s="47" t="str">
        <f t="shared" si="7"/>
        <v/>
      </c>
      <c r="U45" s="43" t="str">
        <f t="shared" si="8"/>
        <v/>
      </c>
      <c r="V45" s="114"/>
      <c r="W45" s="115"/>
      <c r="X45" s="115"/>
      <c r="Y45" s="116"/>
      <c r="Z45" s="26"/>
      <c r="AA45" s="26"/>
    </row>
    <row r="46" spans="1:27" ht="18" customHeight="1" x14ac:dyDescent="0.25">
      <c r="A46" s="52">
        <v>42</v>
      </c>
      <c r="B46" s="49"/>
      <c r="C46" s="154"/>
      <c r="D46" s="50"/>
      <c r="E46" s="50"/>
      <c r="F46" s="52"/>
      <c r="G46" s="51"/>
      <c r="H46" s="51" t="str">
        <f t="shared" si="0"/>
        <v/>
      </c>
      <c r="I46" s="51"/>
      <c r="J46" s="52"/>
      <c r="K46" s="51"/>
      <c r="L46" s="51" t="str">
        <f t="shared" si="1"/>
        <v/>
      </c>
      <c r="M46" s="51"/>
      <c r="N46" s="51" t="str">
        <f t="shared" si="2"/>
        <v/>
      </c>
      <c r="O46" s="51"/>
      <c r="P46" s="51" t="str">
        <f t="shared" si="3"/>
        <v/>
      </c>
      <c r="Q46" s="51" t="str">
        <f t="shared" si="4"/>
        <v/>
      </c>
      <c r="R46" s="51" t="str">
        <f t="shared" si="5"/>
        <v/>
      </c>
      <c r="S46" s="51" t="str">
        <f t="shared" si="6"/>
        <v/>
      </c>
      <c r="T46" s="53" t="str">
        <f t="shared" si="7"/>
        <v/>
      </c>
      <c r="U46" s="49" t="str">
        <f t="shared" si="8"/>
        <v/>
      </c>
      <c r="V46" s="114"/>
      <c r="W46" s="115"/>
      <c r="X46" s="115"/>
      <c r="Y46" s="116"/>
      <c r="Z46" s="34"/>
      <c r="AA46" s="34"/>
    </row>
    <row r="47" spans="1:27" ht="18" customHeight="1" x14ac:dyDescent="0.25">
      <c r="A47" s="46">
        <v>43</v>
      </c>
      <c r="B47" s="43"/>
      <c r="C47" s="153"/>
      <c r="D47" s="44"/>
      <c r="E47" s="44"/>
      <c r="F47" s="46"/>
      <c r="G47" s="45"/>
      <c r="H47" s="45" t="str">
        <f t="shared" si="0"/>
        <v/>
      </c>
      <c r="I47" s="45"/>
      <c r="J47" s="46"/>
      <c r="K47" s="45"/>
      <c r="L47" s="45" t="str">
        <f t="shared" si="1"/>
        <v/>
      </c>
      <c r="M47" s="45"/>
      <c r="N47" s="45" t="str">
        <f t="shared" si="2"/>
        <v/>
      </c>
      <c r="O47" s="45"/>
      <c r="P47" s="45" t="str">
        <f t="shared" si="3"/>
        <v/>
      </c>
      <c r="Q47" s="45" t="str">
        <f t="shared" si="4"/>
        <v/>
      </c>
      <c r="R47" s="45" t="str">
        <f t="shared" si="5"/>
        <v/>
      </c>
      <c r="S47" s="45" t="str">
        <f t="shared" si="6"/>
        <v/>
      </c>
      <c r="T47" s="47" t="str">
        <f t="shared" si="7"/>
        <v/>
      </c>
      <c r="U47" s="43" t="str">
        <f t="shared" si="8"/>
        <v/>
      </c>
      <c r="V47" s="114"/>
      <c r="W47" s="115"/>
      <c r="X47" s="115"/>
      <c r="Y47" s="116"/>
      <c r="Z47" s="26"/>
      <c r="AA47" s="26"/>
    </row>
    <row r="48" spans="1:27" ht="18" customHeight="1" x14ac:dyDescent="0.25">
      <c r="A48" s="52">
        <v>44</v>
      </c>
      <c r="B48" s="49"/>
      <c r="C48" s="154"/>
      <c r="D48" s="50"/>
      <c r="E48" s="50"/>
      <c r="F48" s="52"/>
      <c r="G48" s="51"/>
      <c r="H48" s="51" t="str">
        <f t="shared" si="0"/>
        <v/>
      </c>
      <c r="I48" s="51"/>
      <c r="J48" s="52"/>
      <c r="K48" s="51"/>
      <c r="L48" s="51" t="str">
        <f t="shared" si="1"/>
        <v/>
      </c>
      <c r="M48" s="51"/>
      <c r="N48" s="51" t="str">
        <f t="shared" si="2"/>
        <v/>
      </c>
      <c r="O48" s="51"/>
      <c r="P48" s="51" t="str">
        <f t="shared" si="3"/>
        <v/>
      </c>
      <c r="Q48" s="51" t="str">
        <f t="shared" si="4"/>
        <v/>
      </c>
      <c r="R48" s="51" t="str">
        <f t="shared" si="5"/>
        <v/>
      </c>
      <c r="S48" s="51" t="str">
        <f t="shared" si="6"/>
        <v/>
      </c>
      <c r="T48" s="53" t="str">
        <f t="shared" si="7"/>
        <v/>
      </c>
      <c r="U48" s="49" t="str">
        <f t="shared" si="8"/>
        <v/>
      </c>
      <c r="V48" s="114"/>
      <c r="W48" s="115"/>
      <c r="X48" s="115"/>
      <c r="Y48" s="116"/>
      <c r="Z48" s="34"/>
      <c r="AA48" s="34"/>
    </row>
    <row r="49" spans="1:27" ht="18" customHeight="1" x14ac:dyDescent="0.25">
      <c r="A49" s="46">
        <v>45</v>
      </c>
      <c r="B49" s="43"/>
      <c r="C49" s="153"/>
      <c r="D49" s="44"/>
      <c r="E49" s="44"/>
      <c r="F49" s="46"/>
      <c r="G49" s="45"/>
      <c r="H49" s="45" t="str">
        <f t="shared" si="0"/>
        <v/>
      </c>
      <c r="I49" s="45"/>
      <c r="J49" s="46"/>
      <c r="K49" s="45"/>
      <c r="L49" s="45" t="str">
        <f t="shared" si="1"/>
        <v/>
      </c>
      <c r="M49" s="45"/>
      <c r="N49" s="45" t="str">
        <f t="shared" si="2"/>
        <v/>
      </c>
      <c r="O49" s="45"/>
      <c r="P49" s="45" t="str">
        <f t="shared" si="3"/>
        <v/>
      </c>
      <c r="Q49" s="45" t="str">
        <f t="shared" si="4"/>
        <v/>
      </c>
      <c r="R49" s="45" t="str">
        <f t="shared" si="5"/>
        <v/>
      </c>
      <c r="S49" s="45" t="str">
        <f t="shared" si="6"/>
        <v/>
      </c>
      <c r="T49" s="47" t="str">
        <f t="shared" si="7"/>
        <v/>
      </c>
      <c r="U49" s="43" t="str">
        <f t="shared" si="8"/>
        <v/>
      </c>
      <c r="V49" s="114"/>
      <c r="W49" s="115"/>
      <c r="X49" s="115"/>
      <c r="Y49" s="116"/>
      <c r="Z49" s="26"/>
      <c r="AA49" s="26"/>
    </row>
    <row r="50" spans="1:27" ht="18" customHeight="1" x14ac:dyDescent="0.25">
      <c r="A50" s="52">
        <v>46</v>
      </c>
      <c r="B50" s="49"/>
      <c r="C50" s="154"/>
      <c r="D50" s="50"/>
      <c r="E50" s="50"/>
      <c r="F50" s="52"/>
      <c r="G50" s="51"/>
      <c r="H50" s="51" t="str">
        <f t="shared" si="0"/>
        <v/>
      </c>
      <c r="I50" s="51"/>
      <c r="J50" s="52"/>
      <c r="K50" s="51"/>
      <c r="L50" s="51" t="str">
        <f t="shared" si="1"/>
        <v/>
      </c>
      <c r="M50" s="51"/>
      <c r="N50" s="51" t="str">
        <f t="shared" si="2"/>
        <v/>
      </c>
      <c r="O50" s="51"/>
      <c r="P50" s="51" t="str">
        <f t="shared" si="3"/>
        <v/>
      </c>
      <c r="Q50" s="51" t="str">
        <f t="shared" si="4"/>
        <v/>
      </c>
      <c r="R50" s="51" t="str">
        <f t="shared" si="5"/>
        <v/>
      </c>
      <c r="S50" s="51" t="str">
        <f t="shared" si="6"/>
        <v/>
      </c>
      <c r="T50" s="53" t="str">
        <f t="shared" si="7"/>
        <v/>
      </c>
      <c r="U50" s="49" t="str">
        <f t="shared" si="8"/>
        <v/>
      </c>
      <c r="V50" s="114"/>
      <c r="W50" s="115"/>
      <c r="X50" s="115"/>
      <c r="Y50" s="116"/>
      <c r="Z50" s="34"/>
      <c r="AA50" s="34"/>
    </row>
    <row r="51" spans="1:27" ht="18" customHeight="1" x14ac:dyDescent="0.25">
      <c r="A51" s="46">
        <v>47</v>
      </c>
      <c r="B51" s="43"/>
      <c r="C51" s="153"/>
      <c r="D51" s="44"/>
      <c r="E51" s="44"/>
      <c r="F51" s="46"/>
      <c r="G51" s="45"/>
      <c r="H51" s="45" t="str">
        <f t="shared" si="0"/>
        <v/>
      </c>
      <c r="I51" s="45"/>
      <c r="J51" s="46"/>
      <c r="K51" s="45"/>
      <c r="L51" s="45" t="str">
        <f t="shared" si="1"/>
        <v/>
      </c>
      <c r="M51" s="45"/>
      <c r="N51" s="45" t="str">
        <f t="shared" si="2"/>
        <v/>
      </c>
      <c r="O51" s="45"/>
      <c r="P51" s="45" t="str">
        <f t="shared" si="3"/>
        <v/>
      </c>
      <c r="Q51" s="45" t="str">
        <f t="shared" si="4"/>
        <v/>
      </c>
      <c r="R51" s="45" t="str">
        <f t="shared" si="5"/>
        <v/>
      </c>
      <c r="S51" s="45" t="str">
        <f t="shared" si="6"/>
        <v/>
      </c>
      <c r="T51" s="47" t="str">
        <f t="shared" si="7"/>
        <v/>
      </c>
      <c r="U51" s="43" t="str">
        <f t="shared" si="8"/>
        <v/>
      </c>
      <c r="V51" s="114"/>
      <c r="W51" s="115"/>
      <c r="X51" s="115"/>
      <c r="Y51" s="116"/>
      <c r="Z51" s="26"/>
      <c r="AA51" s="26"/>
    </row>
    <row r="52" spans="1:27" ht="18" customHeight="1" x14ac:dyDescent="0.25">
      <c r="A52" s="52">
        <v>48</v>
      </c>
      <c r="B52" s="49"/>
      <c r="C52" s="154"/>
      <c r="D52" s="50"/>
      <c r="E52" s="50"/>
      <c r="F52" s="52"/>
      <c r="G52" s="51"/>
      <c r="H52" s="51" t="str">
        <f t="shared" si="0"/>
        <v/>
      </c>
      <c r="I52" s="51"/>
      <c r="J52" s="52"/>
      <c r="K52" s="51"/>
      <c r="L52" s="51" t="str">
        <f t="shared" si="1"/>
        <v/>
      </c>
      <c r="M52" s="51"/>
      <c r="N52" s="51" t="str">
        <f t="shared" si="2"/>
        <v/>
      </c>
      <c r="O52" s="51"/>
      <c r="P52" s="51" t="str">
        <f t="shared" si="3"/>
        <v/>
      </c>
      <c r="Q52" s="51" t="str">
        <f t="shared" si="4"/>
        <v/>
      </c>
      <c r="R52" s="51" t="str">
        <f t="shared" si="5"/>
        <v/>
      </c>
      <c r="S52" s="51" t="str">
        <f t="shared" si="6"/>
        <v/>
      </c>
      <c r="T52" s="53" t="str">
        <f t="shared" si="7"/>
        <v/>
      </c>
      <c r="U52" s="49" t="str">
        <f t="shared" si="8"/>
        <v/>
      </c>
      <c r="V52" s="114"/>
      <c r="W52" s="115"/>
      <c r="X52" s="115"/>
      <c r="Y52" s="116"/>
      <c r="Z52" s="34"/>
      <c r="AA52" s="34"/>
    </row>
    <row r="53" spans="1:27" ht="18" customHeight="1" x14ac:dyDescent="0.25">
      <c r="A53" s="46">
        <v>49</v>
      </c>
      <c r="B53" s="43"/>
      <c r="C53" s="153"/>
      <c r="D53" s="44"/>
      <c r="E53" s="44"/>
      <c r="F53" s="46"/>
      <c r="G53" s="45"/>
      <c r="H53" s="45" t="str">
        <f t="shared" si="0"/>
        <v/>
      </c>
      <c r="I53" s="45"/>
      <c r="J53" s="46"/>
      <c r="K53" s="45"/>
      <c r="L53" s="45" t="str">
        <f t="shared" si="1"/>
        <v/>
      </c>
      <c r="M53" s="45"/>
      <c r="N53" s="45" t="str">
        <f t="shared" si="2"/>
        <v/>
      </c>
      <c r="O53" s="45"/>
      <c r="P53" s="45" t="str">
        <f t="shared" si="3"/>
        <v/>
      </c>
      <c r="Q53" s="45" t="str">
        <f t="shared" si="4"/>
        <v/>
      </c>
      <c r="R53" s="45" t="str">
        <f t="shared" si="5"/>
        <v/>
      </c>
      <c r="S53" s="45" t="str">
        <f t="shared" si="6"/>
        <v/>
      </c>
      <c r="T53" s="47" t="str">
        <f t="shared" si="7"/>
        <v/>
      </c>
      <c r="U53" s="43" t="str">
        <f t="shared" si="8"/>
        <v/>
      </c>
      <c r="V53" s="114"/>
      <c r="W53" s="115"/>
      <c r="X53" s="115"/>
      <c r="Y53" s="116"/>
      <c r="Z53" s="26"/>
      <c r="AA53" s="26"/>
    </row>
    <row r="54" spans="1:27" ht="18" customHeight="1" x14ac:dyDescent="0.25">
      <c r="A54" s="52">
        <v>50</v>
      </c>
      <c r="B54" s="49"/>
      <c r="C54" s="154"/>
      <c r="D54" s="50"/>
      <c r="E54" s="50"/>
      <c r="F54" s="52"/>
      <c r="G54" s="51"/>
      <c r="H54" s="51" t="str">
        <f t="shared" si="0"/>
        <v/>
      </c>
      <c r="I54" s="51"/>
      <c r="J54" s="52"/>
      <c r="K54" s="51"/>
      <c r="L54" s="51" t="str">
        <f t="shared" si="1"/>
        <v/>
      </c>
      <c r="M54" s="51"/>
      <c r="N54" s="51" t="str">
        <f t="shared" si="2"/>
        <v/>
      </c>
      <c r="O54" s="51"/>
      <c r="P54" s="51" t="str">
        <f t="shared" si="3"/>
        <v/>
      </c>
      <c r="Q54" s="51" t="str">
        <f t="shared" si="4"/>
        <v/>
      </c>
      <c r="R54" s="51" t="str">
        <f t="shared" si="5"/>
        <v/>
      </c>
      <c r="S54" s="51" t="str">
        <f t="shared" si="6"/>
        <v/>
      </c>
      <c r="T54" s="53" t="str">
        <f t="shared" si="7"/>
        <v/>
      </c>
      <c r="U54" s="49" t="str">
        <f t="shared" si="8"/>
        <v/>
      </c>
      <c r="V54" s="114"/>
      <c r="W54" s="115"/>
      <c r="X54" s="115"/>
      <c r="Y54" s="116"/>
      <c r="Z54" s="34"/>
      <c r="AA54" s="34"/>
    </row>
    <row r="55" spans="1:27" ht="18" customHeight="1" x14ac:dyDescent="0.25">
      <c r="A55" s="46">
        <v>51</v>
      </c>
      <c r="B55" s="43"/>
      <c r="C55" s="153"/>
      <c r="D55" s="44"/>
      <c r="E55" s="44"/>
      <c r="F55" s="46"/>
      <c r="G55" s="45"/>
      <c r="H55" s="45" t="str">
        <f t="shared" si="0"/>
        <v/>
      </c>
      <c r="I55" s="45"/>
      <c r="J55" s="46"/>
      <c r="K55" s="45"/>
      <c r="L55" s="45" t="str">
        <f t="shared" si="1"/>
        <v/>
      </c>
      <c r="M55" s="45"/>
      <c r="N55" s="45" t="str">
        <f t="shared" si="2"/>
        <v/>
      </c>
      <c r="O55" s="45"/>
      <c r="P55" s="45" t="str">
        <f t="shared" si="3"/>
        <v/>
      </c>
      <c r="Q55" s="45" t="str">
        <f t="shared" si="4"/>
        <v/>
      </c>
      <c r="R55" s="45" t="str">
        <f t="shared" si="5"/>
        <v/>
      </c>
      <c r="S55" s="45" t="str">
        <f t="shared" si="6"/>
        <v/>
      </c>
      <c r="T55" s="47" t="str">
        <f t="shared" si="7"/>
        <v/>
      </c>
      <c r="U55" s="43" t="str">
        <f t="shared" si="8"/>
        <v/>
      </c>
      <c r="V55" s="114"/>
      <c r="W55" s="115"/>
      <c r="X55" s="115"/>
      <c r="Y55" s="116"/>
      <c r="Z55" s="26"/>
      <c r="AA55" s="26"/>
    </row>
    <row r="56" spans="1:27" ht="18" customHeight="1" x14ac:dyDescent="0.25">
      <c r="A56" s="52">
        <v>52</v>
      </c>
      <c r="B56" s="49"/>
      <c r="C56" s="154"/>
      <c r="D56" s="50"/>
      <c r="E56" s="50"/>
      <c r="F56" s="52"/>
      <c r="G56" s="51"/>
      <c r="H56" s="51" t="str">
        <f t="shared" si="0"/>
        <v/>
      </c>
      <c r="I56" s="51"/>
      <c r="J56" s="52"/>
      <c r="K56" s="51"/>
      <c r="L56" s="51" t="str">
        <f t="shared" si="1"/>
        <v/>
      </c>
      <c r="M56" s="51"/>
      <c r="N56" s="51" t="str">
        <f t="shared" si="2"/>
        <v/>
      </c>
      <c r="O56" s="51"/>
      <c r="P56" s="51" t="str">
        <f t="shared" si="3"/>
        <v/>
      </c>
      <c r="Q56" s="51" t="str">
        <f t="shared" si="4"/>
        <v/>
      </c>
      <c r="R56" s="51" t="str">
        <f t="shared" si="5"/>
        <v/>
      </c>
      <c r="S56" s="51" t="str">
        <f t="shared" si="6"/>
        <v/>
      </c>
      <c r="T56" s="53" t="str">
        <f t="shared" si="7"/>
        <v/>
      </c>
      <c r="U56" s="49" t="str">
        <f t="shared" si="8"/>
        <v/>
      </c>
      <c r="V56" s="114"/>
      <c r="W56" s="115"/>
      <c r="X56" s="115"/>
      <c r="Y56" s="116"/>
      <c r="Z56" s="34"/>
      <c r="AA56" s="34"/>
    </row>
    <row r="57" spans="1:27" ht="18" customHeight="1" x14ac:dyDescent="0.25">
      <c r="A57" s="46">
        <v>53</v>
      </c>
      <c r="B57" s="43"/>
      <c r="C57" s="153"/>
      <c r="D57" s="44"/>
      <c r="E57" s="44"/>
      <c r="F57" s="46"/>
      <c r="G57" s="45"/>
      <c r="H57" s="45" t="str">
        <f t="shared" si="0"/>
        <v/>
      </c>
      <c r="I57" s="45"/>
      <c r="J57" s="46"/>
      <c r="K57" s="45"/>
      <c r="L57" s="45" t="str">
        <f t="shared" si="1"/>
        <v/>
      </c>
      <c r="M57" s="45"/>
      <c r="N57" s="45" t="str">
        <f t="shared" si="2"/>
        <v/>
      </c>
      <c r="O57" s="45"/>
      <c r="P57" s="45" t="str">
        <f t="shared" si="3"/>
        <v/>
      </c>
      <c r="Q57" s="45" t="str">
        <f t="shared" si="4"/>
        <v/>
      </c>
      <c r="R57" s="45" t="str">
        <f t="shared" si="5"/>
        <v/>
      </c>
      <c r="S57" s="45" t="str">
        <f t="shared" si="6"/>
        <v/>
      </c>
      <c r="T57" s="47" t="str">
        <f t="shared" si="7"/>
        <v/>
      </c>
      <c r="U57" s="43" t="str">
        <f t="shared" si="8"/>
        <v/>
      </c>
      <c r="V57" s="114"/>
      <c r="W57" s="115"/>
      <c r="X57" s="115"/>
      <c r="Y57" s="116"/>
      <c r="Z57" s="26"/>
      <c r="AA57" s="26"/>
    </row>
    <row r="58" spans="1:27" ht="18" customHeight="1" x14ac:dyDescent="0.25">
      <c r="A58" s="52">
        <v>54</v>
      </c>
      <c r="B58" s="49"/>
      <c r="C58" s="154"/>
      <c r="D58" s="50"/>
      <c r="E58" s="50"/>
      <c r="F58" s="52"/>
      <c r="G58" s="51"/>
      <c r="H58" s="51" t="str">
        <f t="shared" si="0"/>
        <v/>
      </c>
      <c r="I58" s="51"/>
      <c r="J58" s="52"/>
      <c r="K58" s="51"/>
      <c r="L58" s="51" t="str">
        <f t="shared" si="1"/>
        <v/>
      </c>
      <c r="M58" s="51"/>
      <c r="N58" s="51" t="str">
        <f t="shared" si="2"/>
        <v/>
      </c>
      <c r="O58" s="51"/>
      <c r="P58" s="51" t="str">
        <f t="shared" si="3"/>
        <v/>
      </c>
      <c r="Q58" s="51" t="str">
        <f t="shared" si="4"/>
        <v/>
      </c>
      <c r="R58" s="51" t="str">
        <f t="shared" si="5"/>
        <v/>
      </c>
      <c r="S58" s="51" t="str">
        <f t="shared" si="6"/>
        <v/>
      </c>
      <c r="T58" s="53" t="str">
        <f t="shared" si="7"/>
        <v/>
      </c>
      <c r="U58" s="49" t="str">
        <f t="shared" si="8"/>
        <v/>
      </c>
      <c r="V58" s="114"/>
      <c r="W58" s="115"/>
      <c r="X58" s="115"/>
      <c r="Y58" s="116"/>
      <c r="Z58" s="34"/>
      <c r="AA58" s="34"/>
    </row>
    <row r="59" spans="1:27" ht="18" customHeight="1" x14ac:dyDescent="0.25">
      <c r="A59" s="46">
        <v>55</v>
      </c>
      <c r="B59" s="43"/>
      <c r="C59" s="153"/>
      <c r="D59" s="44"/>
      <c r="E59" s="44"/>
      <c r="F59" s="46"/>
      <c r="G59" s="45"/>
      <c r="H59" s="45" t="str">
        <f t="shared" si="0"/>
        <v/>
      </c>
      <c r="I59" s="45"/>
      <c r="J59" s="46"/>
      <c r="K59" s="45"/>
      <c r="L59" s="45" t="str">
        <f t="shared" si="1"/>
        <v/>
      </c>
      <c r="M59" s="45"/>
      <c r="N59" s="45" t="str">
        <f t="shared" si="2"/>
        <v/>
      </c>
      <c r="O59" s="45"/>
      <c r="P59" s="45" t="str">
        <f t="shared" si="3"/>
        <v/>
      </c>
      <c r="Q59" s="45" t="str">
        <f t="shared" si="4"/>
        <v/>
      </c>
      <c r="R59" s="45" t="str">
        <f t="shared" si="5"/>
        <v/>
      </c>
      <c r="S59" s="45" t="str">
        <f t="shared" si="6"/>
        <v/>
      </c>
      <c r="T59" s="47" t="str">
        <f t="shared" si="7"/>
        <v/>
      </c>
      <c r="U59" s="43" t="str">
        <f t="shared" si="8"/>
        <v/>
      </c>
      <c r="V59" s="114"/>
      <c r="W59" s="115"/>
      <c r="X59" s="115"/>
      <c r="Y59" s="116"/>
      <c r="Z59" s="26"/>
      <c r="AA59" s="26"/>
    </row>
    <row r="60" spans="1:27" ht="18" customHeight="1" x14ac:dyDescent="0.25">
      <c r="A60" s="52">
        <v>56</v>
      </c>
      <c r="B60" s="49"/>
      <c r="C60" s="154"/>
      <c r="D60" s="50"/>
      <c r="E60" s="50"/>
      <c r="F60" s="52"/>
      <c r="G60" s="51"/>
      <c r="H60" s="51" t="str">
        <f t="shared" si="0"/>
        <v/>
      </c>
      <c r="I60" s="51"/>
      <c r="J60" s="52"/>
      <c r="K60" s="51"/>
      <c r="L60" s="51" t="str">
        <f t="shared" si="1"/>
        <v/>
      </c>
      <c r="M60" s="51"/>
      <c r="N60" s="51" t="str">
        <f t="shared" si="2"/>
        <v/>
      </c>
      <c r="O60" s="51"/>
      <c r="P60" s="51" t="str">
        <f t="shared" si="3"/>
        <v/>
      </c>
      <c r="Q60" s="51" t="str">
        <f t="shared" si="4"/>
        <v/>
      </c>
      <c r="R60" s="51" t="str">
        <f t="shared" si="5"/>
        <v/>
      </c>
      <c r="S60" s="51" t="str">
        <f t="shared" si="6"/>
        <v/>
      </c>
      <c r="T60" s="53" t="str">
        <f t="shared" si="7"/>
        <v/>
      </c>
      <c r="U60" s="49" t="str">
        <f t="shared" si="8"/>
        <v/>
      </c>
      <c r="V60" s="114"/>
      <c r="W60" s="115"/>
      <c r="X60" s="115"/>
      <c r="Y60" s="116"/>
      <c r="Z60" s="34"/>
      <c r="AA60" s="34"/>
    </row>
    <row r="61" spans="1:27" ht="18" customHeight="1" x14ac:dyDescent="0.25">
      <c r="A61" s="46">
        <v>57</v>
      </c>
      <c r="B61" s="43"/>
      <c r="C61" s="153"/>
      <c r="D61" s="44"/>
      <c r="E61" s="44"/>
      <c r="F61" s="46"/>
      <c r="G61" s="45"/>
      <c r="H61" s="45" t="str">
        <f t="shared" si="0"/>
        <v/>
      </c>
      <c r="I61" s="45"/>
      <c r="J61" s="46"/>
      <c r="K61" s="45"/>
      <c r="L61" s="45" t="str">
        <f t="shared" si="1"/>
        <v/>
      </c>
      <c r="M61" s="45"/>
      <c r="N61" s="45" t="str">
        <f t="shared" si="2"/>
        <v/>
      </c>
      <c r="O61" s="45"/>
      <c r="P61" s="45" t="str">
        <f t="shared" si="3"/>
        <v/>
      </c>
      <c r="Q61" s="45" t="str">
        <f t="shared" si="4"/>
        <v/>
      </c>
      <c r="R61" s="45" t="str">
        <f t="shared" si="5"/>
        <v/>
      </c>
      <c r="S61" s="45" t="str">
        <f t="shared" si="6"/>
        <v/>
      </c>
      <c r="T61" s="47" t="str">
        <f t="shared" si="7"/>
        <v/>
      </c>
      <c r="U61" s="43" t="str">
        <f t="shared" si="8"/>
        <v/>
      </c>
      <c r="V61" s="114"/>
      <c r="W61" s="115"/>
      <c r="X61" s="115"/>
      <c r="Y61" s="116"/>
      <c r="Z61" s="26"/>
      <c r="AA61" s="26"/>
    </row>
    <row r="62" spans="1:27" ht="18" customHeight="1" x14ac:dyDescent="0.25">
      <c r="A62" s="52">
        <v>58</v>
      </c>
      <c r="B62" s="49"/>
      <c r="C62" s="154"/>
      <c r="D62" s="50"/>
      <c r="E62" s="50"/>
      <c r="F62" s="52"/>
      <c r="G62" s="51"/>
      <c r="H62" s="51" t="str">
        <f t="shared" si="0"/>
        <v/>
      </c>
      <c r="I62" s="51"/>
      <c r="J62" s="52"/>
      <c r="K62" s="51"/>
      <c r="L62" s="51" t="str">
        <f t="shared" si="1"/>
        <v/>
      </c>
      <c r="M62" s="51"/>
      <c r="N62" s="51" t="str">
        <f t="shared" si="2"/>
        <v/>
      </c>
      <c r="O62" s="51"/>
      <c r="P62" s="51" t="str">
        <f t="shared" si="3"/>
        <v/>
      </c>
      <c r="Q62" s="51" t="str">
        <f t="shared" si="4"/>
        <v/>
      </c>
      <c r="R62" s="51" t="str">
        <f t="shared" si="5"/>
        <v/>
      </c>
      <c r="S62" s="51" t="str">
        <f t="shared" si="6"/>
        <v/>
      </c>
      <c r="T62" s="53" t="str">
        <f t="shared" si="7"/>
        <v/>
      </c>
      <c r="U62" s="49" t="str">
        <f t="shared" si="8"/>
        <v/>
      </c>
      <c r="V62" s="114"/>
      <c r="W62" s="115"/>
      <c r="X62" s="115"/>
      <c r="Y62" s="116"/>
      <c r="Z62" s="34"/>
      <c r="AA62" s="34"/>
    </row>
    <row r="63" spans="1:27" ht="18" customHeight="1" x14ac:dyDescent="0.25">
      <c r="A63" s="46">
        <v>59</v>
      </c>
      <c r="B63" s="43"/>
      <c r="C63" s="153"/>
      <c r="D63" s="44"/>
      <c r="E63" s="44"/>
      <c r="F63" s="46"/>
      <c r="G63" s="45"/>
      <c r="H63" s="45" t="str">
        <f t="shared" si="0"/>
        <v/>
      </c>
      <c r="I63" s="45"/>
      <c r="J63" s="46"/>
      <c r="K63" s="45"/>
      <c r="L63" s="45" t="str">
        <f t="shared" si="1"/>
        <v/>
      </c>
      <c r="M63" s="45"/>
      <c r="N63" s="45" t="str">
        <f t="shared" si="2"/>
        <v/>
      </c>
      <c r="O63" s="45"/>
      <c r="P63" s="45" t="str">
        <f t="shared" si="3"/>
        <v/>
      </c>
      <c r="Q63" s="45" t="str">
        <f t="shared" si="4"/>
        <v/>
      </c>
      <c r="R63" s="45" t="str">
        <f t="shared" si="5"/>
        <v/>
      </c>
      <c r="S63" s="45" t="str">
        <f t="shared" si="6"/>
        <v/>
      </c>
      <c r="T63" s="47" t="str">
        <f t="shared" si="7"/>
        <v/>
      </c>
      <c r="U63" s="43" t="str">
        <f t="shared" si="8"/>
        <v/>
      </c>
      <c r="V63" s="114"/>
      <c r="W63" s="115"/>
      <c r="X63" s="115"/>
      <c r="Y63" s="116"/>
      <c r="Z63" s="26"/>
      <c r="AA63" s="26"/>
    </row>
    <row r="64" spans="1:27" ht="18" customHeight="1" x14ac:dyDescent="0.25">
      <c r="A64" s="52">
        <v>60</v>
      </c>
      <c r="B64" s="49"/>
      <c r="C64" s="154"/>
      <c r="D64" s="50"/>
      <c r="E64" s="50"/>
      <c r="F64" s="52"/>
      <c r="G64" s="51"/>
      <c r="H64" s="51" t="str">
        <f t="shared" si="0"/>
        <v/>
      </c>
      <c r="I64" s="51"/>
      <c r="J64" s="52"/>
      <c r="K64" s="51"/>
      <c r="L64" s="51" t="str">
        <f t="shared" si="1"/>
        <v/>
      </c>
      <c r="M64" s="51"/>
      <c r="N64" s="51" t="str">
        <f t="shared" si="2"/>
        <v/>
      </c>
      <c r="O64" s="51"/>
      <c r="P64" s="51" t="str">
        <f t="shared" si="3"/>
        <v/>
      </c>
      <c r="Q64" s="51" t="str">
        <f t="shared" si="4"/>
        <v/>
      </c>
      <c r="R64" s="51" t="str">
        <f t="shared" si="5"/>
        <v/>
      </c>
      <c r="S64" s="51" t="str">
        <f t="shared" si="6"/>
        <v/>
      </c>
      <c r="T64" s="53" t="str">
        <f t="shared" si="7"/>
        <v/>
      </c>
      <c r="U64" s="49" t="str">
        <f t="shared" si="8"/>
        <v/>
      </c>
      <c r="V64" s="114"/>
      <c r="W64" s="115"/>
      <c r="X64" s="115"/>
      <c r="Y64" s="116"/>
      <c r="Z64" s="34"/>
      <c r="AA64" s="34"/>
    </row>
    <row r="65" spans="1:27" ht="18" customHeight="1" x14ac:dyDescent="0.25">
      <c r="A65" s="46">
        <v>61</v>
      </c>
      <c r="B65" s="43"/>
      <c r="C65" s="153"/>
      <c r="D65" s="44"/>
      <c r="E65" s="44"/>
      <c r="F65" s="46"/>
      <c r="G65" s="45"/>
      <c r="H65" s="45" t="str">
        <f t="shared" si="0"/>
        <v/>
      </c>
      <c r="I65" s="45"/>
      <c r="J65" s="46"/>
      <c r="K65" s="45"/>
      <c r="L65" s="45" t="str">
        <f t="shared" si="1"/>
        <v/>
      </c>
      <c r="M65" s="45"/>
      <c r="N65" s="45" t="str">
        <f t="shared" si="2"/>
        <v/>
      </c>
      <c r="O65" s="45"/>
      <c r="P65" s="45" t="str">
        <f t="shared" si="3"/>
        <v/>
      </c>
      <c r="Q65" s="45" t="str">
        <f t="shared" si="4"/>
        <v/>
      </c>
      <c r="R65" s="45" t="str">
        <f t="shared" si="5"/>
        <v/>
      </c>
      <c r="S65" s="45" t="str">
        <f t="shared" si="6"/>
        <v/>
      </c>
      <c r="T65" s="47" t="str">
        <f t="shared" si="7"/>
        <v/>
      </c>
      <c r="U65" s="43" t="str">
        <f t="shared" si="8"/>
        <v/>
      </c>
      <c r="V65" s="114"/>
      <c r="W65" s="115"/>
      <c r="X65" s="115"/>
      <c r="Y65" s="116"/>
      <c r="Z65" s="26"/>
      <c r="AA65" s="26"/>
    </row>
    <row r="66" spans="1:27" ht="18" customHeight="1" x14ac:dyDescent="0.25">
      <c r="A66" s="52">
        <v>62</v>
      </c>
      <c r="B66" s="49"/>
      <c r="C66" s="154"/>
      <c r="D66" s="50"/>
      <c r="E66" s="50"/>
      <c r="F66" s="52"/>
      <c r="G66" s="51"/>
      <c r="H66" s="51" t="str">
        <f t="shared" si="0"/>
        <v/>
      </c>
      <c r="I66" s="51"/>
      <c r="J66" s="52"/>
      <c r="K66" s="51"/>
      <c r="L66" s="51" t="str">
        <f t="shared" si="1"/>
        <v/>
      </c>
      <c r="M66" s="51"/>
      <c r="N66" s="51" t="str">
        <f t="shared" si="2"/>
        <v/>
      </c>
      <c r="O66" s="51"/>
      <c r="P66" s="51" t="str">
        <f t="shared" si="3"/>
        <v/>
      </c>
      <c r="Q66" s="51" t="str">
        <f t="shared" si="4"/>
        <v/>
      </c>
      <c r="R66" s="51" t="str">
        <f t="shared" si="5"/>
        <v/>
      </c>
      <c r="S66" s="51" t="str">
        <f t="shared" si="6"/>
        <v/>
      </c>
      <c r="T66" s="53" t="str">
        <f t="shared" si="7"/>
        <v/>
      </c>
      <c r="U66" s="49" t="str">
        <f t="shared" si="8"/>
        <v/>
      </c>
      <c r="V66" s="114"/>
      <c r="W66" s="115"/>
      <c r="X66" s="115"/>
      <c r="Y66" s="116"/>
      <c r="Z66" s="34"/>
      <c r="AA66" s="34"/>
    </row>
    <row r="67" spans="1:27" ht="18" customHeight="1" x14ac:dyDescent="0.25">
      <c r="A67" s="46">
        <v>63</v>
      </c>
      <c r="B67" s="43"/>
      <c r="C67" s="153"/>
      <c r="D67" s="44"/>
      <c r="E67" s="44"/>
      <c r="F67" s="46"/>
      <c r="G67" s="45"/>
      <c r="H67" s="45" t="str">
        <f t="shared" si="0"/>
        <v/>
      </c>
      <c r="I67" s="45"/>
      <c r="J67" s="46"/>
      <c r="K67" s="45"/>
      <c r="L67" s="45" t="str">
        <f t="shared" si="1"/>
        <v/>
      </c>
      <c r="M67" s="45"/>
      <c r="N67" s="45" t="str">
        <f t="shared" si="2"/>
        <v/>
      </c>
      <c r="O67" s="45"/>
      <c r="P67" s="45" t="str">
        <f t="shared" si="3"/>
        <v/>
      </c>
      <c r="Q67" s="45" t="str">
        <f t="shared" si="4"/>
        <v/>
      </c>
      <c r="R67" s="45" t="str">
        <f t="shared" si="5"/>
        <v/>
      </c>
      <c r="S67" s="45" t="str">
        <f t="shared" si="6"/>
        <v/>
      </c>
      <c r="T67" s="47" t="str">
        <f t="shared" si="7"/>
        <v/>
      </c>
      <c r="U67" s="43" t="str">
        <f t="shared" si="8"/>
        <v/>
      </c>
      <c r="V67" s="114"/>
      <c r="W67" s="115"/>
      <c r="X67" s="115"/>
      <c r="Y67" s="116"/>
      <c r="Z67" s="26"/>
      <c r="AA67" s="26"/>
    </row>
    <row r="68" spans="1:27" ht="18" customHeight="1" x14ac:dyDescent="0.25">
      <c r="A68" s="52">
        <v>64</v>
      </c>
      <c r="B68" s="49"/>
      <c r="C68" s="154"/>
      <c r="D68" s="50"/>
      <c r="E68" s="50"/>
      <c r="F68" s="52"/>
      <c r="G68" s="51"/>
      <c r="H68" s="51" t="str">
        <f t="shared" si="0"/>
        <v/>
      </c>
      <c r="I68" s="51"/>
      <c r="J68" s="52"/>
      <c r="K68" s="51"/>
      <c r="L68" s="51" t="str">
        <f t="shared" si="1"/>
        <v/>
      </c>
      <c r="M68" s="51"/>
      <c r="N68" s="51" t="str">
        <f t="shared" si="2"/>
        <v/>
      </c>
      <c r="O68" s="51"/>
      <c r="P68" s="51" t="str">
        <f t="shared" si="3"/>
        <v/>
      </c>
      <c r="Q68" s="51" t="str">
        <f t="shared" si="4"/>
        <v/>
      </c>
      <c r="R68" s="51" t="str">
        <f t="shared" si="5"/>
        <v/>
      </c>
      <c r="S68" s="51" t="str">
        <f t="shared" si="6"/>
        <v/>
      </c>
      <c r="T68" s="53" t="str">
        <f t="shared" si="7"/>
        <v/>
      </c>
      <c r="U68" s="49" t="str">
        <f t="shared" si="8"/>
        <v/>
      </c>
      <c r="V68" s="114"/>
      <c r="W68" s="115"/>
      <c r="X68" s="115"/>
      <c r="Y68" s="116"/>
      <c r="Z68" s="34"/>
      <c r="AA68" s="34"/>
    </row>
    <row r="69" spans="1:27" ht="18" customHeight="1" x14ac:dyDescent="0.25">
      <c r="A69" s="46">
        <v>65</v>
      </c>
      <c r="B69" s="43"/>
      <c r="C69" s="153"/>
      <c r="D69" s="44"/>
      <c r="E69" s="44"/>
      <c r="F69" s="46"/>
      <c r="G69" s="45"/>
      <c r="H69" s="45" t="str">
        <f t="shared" si="0"/>
        <v/>
      </c>
      <c r="I69" s="45"/>
      <c r="J69" s="46"/>
      <c r="K69" s="45"/>
      <c r="L69" s="45" t="str">
        <f t="shared" si="1"/>
        <v/>
      </c>
      <c r="M69" s="45"/>
      <c r="N69" s="45" t="str">
        <f t="shared" si="2"/>
        <v/>
      </c>
      <c r="O69" s="45"/>
      <c r="P69" s="45" t="str">
        <f t="shared" si="3"/>
        <v/>
      </c>
      <c r="Q69" s="45" t="str">
        <f t="shared" si="4"/>
        <v/>
      </c>
      <c r="R69" s="45" t="str">
        <f t="shared" si="5"/>
        <v/>
      </c>
      <c r="S69" s="45" t="str">
        <f t="shared" si="6"/>
        <v/>
      </c>
      <c r="T69" s="47" t="str">
        <f t="shared" si="7"/>
        <v/>
      </c>
      <c r="U69" s="43" t="str">
        <f t="shared" si="8"/>
        <v/>
      </c>
      <c r="V69" s="114"/>
      <c r="W69" s="115"/>
      <c r="X69" s="115"/>
      <c r="Y69" s="116"/>
      <c r="Z69" s="26"/>
      <c r="AA69" s="26"/>
    </row>
    <row r="70" spans="1:27" ht="18" customHeight="1" x14ac:dyDescent="0.25">
      <c r="A70" s="52">
        <v>66</v>
      </c>
      <c r="B70" s="49"/>
      <c r="C70" s="154"/>
      <c r="D70" s="50"/>
      <c r="E70" s="50"/>
      <c r="F70" s="52"/>
      <c r="G70" s="51"/>
      <c r="H70" s="51" t="str">
        <f t="shared" si="0"/>
        <v/>
      </c>
      <c r="I70" s="51"/>
      <c r="J70" s="52"/>
      <c r="K70" s="51"/>
      <c r="L70" s="51" t="str">
        <f t="shared" si="1"/>
        <v/>
      </c>
      <c r="M70" s="51"/>
      <c r="N70" s="51" t="str">
        <f t="shared" si="2"/>
        <v/>
      </c>
      <c r="O70" s="51"/>
      <c r="P70" s="51" t="str">
        <f t="shared" si="3"/>
        <v/>
      </c>
      <c r="Q70" s="51" t="str">
        <f t="shared" si="4"/>
        <v/>
      </c>
      <c r="R70" s="51" t="str">
        <f t="shared" si="5"/>
        <v/>
      </c>
      <c r="S70" s="51" t="str">
        <f t="shared" si="6"/>
        <v/>
      </c>
      <c r="T70" s="53" t="str">
        <f t="shared" si="7"/>
        <v/>
      </c>
      <c r="U70" s="49" t="str">
        <f t="shared" si="8"/>
        <v/>
      </c>
      <c r="V70" s="114"/>
      <c r="W70" s="115"/>
      <c r="X70" s="115"/>
      <c r="Y70" s="116"/>
      <c r="Z70" s="34"/>
      <c r="AA70" s="34"/>
    </row>
    <row r="71" spans="1:27" ht="18" customHeight="1" x14ac:dyDescent="0.25">
      <c r="A71" s="46">
        <v>67</v>
      </c>
      <c r="B71" s="43"/>
      <c r="C71" s="153"/>
      <c r="D71" s="44"/>
      <c r="E71" s="44"/>
      <c r="F71" s="46"/>
      <c r="G71" s="45"/>
      <c r="H71" s="45" t="str">
        <f t="shared" si="0"/>
        <v/>
      </c>
      <c r="I71" s="45"/>
      <c r="J71" s="46"/>
      <c r="K71" s="45"/>
      <c r="L71" s="45" t="str">
        <f t="shared" si="1"/>
        <v/>
      </c>
      <c r="M71" s="45"/>
      <c r="N71" s="45" t="str">
        <f t="shared" si="2"/>
        <v/>
      </c>
      <c r="O71" s="45"/>
      <c r="P71" s="45" t="str">
        <f t="shared" si="3"/>
        <v/>
      </c>
      <c r="Q71" s="45" t="str">
        <f t="shared" si="4"/>
        <v/>
      </c>
      <c r="R71" s="45" t="str">
        <f t="shared" si="5"/>
        <v/>
      </c>
      <c r="S71" s="45" t="str">
        <f t="shared" si="6"/>
        <v/>
      </c>
      <c r="T71" s="47" t="str">
        <f t="shared" si="7"/>
        <v/>
      </c>
      <c r="U71" s="43" t="str">
        <f t="shared" si="8"/>
        <v/>
      </c>
      <c r="V71" s="114"/>
      <c r="W71" s="115"/>
      <c r="X71" s="115"/>
      <c r="Y71" s="116"/>
      <c r="Z71" s="26"/>
      <c r="AA71" s="26"/>
    </row>
    <row r="72" spans="1:27" ht="18" customHeight="1" x14ac:dyDescent="0.25">
      <c r="A72" s="52">
        <v>68</v>
      </c>
      <c r="B72" s="49"/>
      <c r="C72" s="154"/>
      <c r="D72" s="50"/>
      <c r="E72" s="50"/>
      <c r="F72" s="52"/>
      <c r="G72" s="51"/>
      <c r="H72" s="51" t="str">
        <f t="shared" si="0"/>
        <v/>
      </c>
      <c r="I72" s="51"/>
      <c r="J72" s="52"/>
      <c r="K72" s="51"/>
      <c r="L72" s="51" t="str">
        <f t="shared" si="1"/>
        <v/>
      </c>
      <c r="M72" s="51"/>
      <c r="N72" s="51" t="str">
        <f t="shared" si="2"/>
        <v/>
      </c>
      <c r="O72" s="51"/>
      <c r="P72" s="51" t="str">
        <f t="shared" si="3"/>
        <v/>
      </c>
      <c r="Q72" s="51" t="str">
        <f t="shared" si="4"/>
        <v/>
      </c>
      <c r="R72" s="51" t="str">
        <f t="shared" si="5"/>
        <v/>
      </c>
      <c r="S72" s="51" t="str">
        <f t="shared" si="6"/>
        <v/>
      </c>
      <c r="T72" s="53" t="str">
        <f t="shared" si="7"/>
        <v/>
      </c>
      <c r="U72" s="49" t="str">
        <f t="shared" si="8"/>
        <v/>
      </c>
      <c r="V72" s="114"/>
      <c r="W72" s="115"/>
      <c r="X72" s="115"/>
      <c r="Y72" s="116"/>
      <c r="Z72" s="34"/>
      <c r="AA72" s="34"/>
    </row>
    <row r="73" spans="1:27" ht="18" customHeight="1" x14ac:dyDescent="0.25">
      <c r="A73" s="46">
        <v>69</v>
      </c>
      <c r="B73" s="43"/>
      <c r="C73" s="153"/>
      <c r="D73" s="44"/>
      <c r="E73" s="44"/>
      <c r="F73" s="46"/>
      <c r="G73" s="45"/>
      <c r="H73" s="45" t="str">
        <f t="shared" si="0"/>
        <v/>
      </c>
      <c r="I73" s="45"/>
      <c r="J73" s="46"/>
      <c r="K73" s="45"/>
      <c r="L73" s="45" t="str">
        <f t="shared" si="1"/>
        <v/>
      </c>
      <c r="M73" s="45"/>
      <c r="N73" s="45" t="str">
        <f t="shared" si="2"/>
        <v/>
      </c>
      <c r="O73" s="45"/>
      <c r="P73" s="45" t="str">
        <f t="shared" si="3"/>
        <v/>
      </c>
      <c r="Q73" s="45" t="str">
        <f t="shared" si="4"/>
        <v/>
      </c>
      <c r="R73" s="45" t="str">
        <f t="shared" si="5"/>
        <v/>
      </c>
      <c r="S73" s="45" t="str">
        <f t="shared" si="6"/>
        <v/>
      </c>
      <c r="T73" s="47" t="str">
        <f t="shared" si="7"/>
        <v/>
      </c>
      <c r="U73" s="43" t="str">
        <f t="shared" si="8"/>
        <v/>
      </c>
      <c r="V73" s="114"/>
      <c r="W73" s="115"/>
      <c r="X73" s="115"/>
      <c r="Y73" s="116"/>
      <c r="Z73" s="26"/>
      <c r="AA73" s="26"/>
    </row>
    <row r="74" spans="1:27" ht="18" customHeight="1" x14ac:dyDescent="0.25">
      <c r="A74" s="52">
        <v>70</v>
      </c>
      <c r="B74" s="49"/>
      <c r="C74" s="154"/>
      <c r="D74" s="50"/>
      <c r="E74" s="50"/>
      <c r="F74" s="52"/>
      <c r="G74" s="51"/>
      <c r="H74" s="51" t="str">
        <f t="shared" si="0"/>
        <v/>
      </c>
      <c r="I74" s="51"/>
      <c r="J74" s="52"/>
      <c r="K74" s="51"/>
      <c r="L74" s="51" t="str">
        <f t="shared" si="1"/>
        <v/>
      </c>
      <c r="M74" s="51"/>
      <c r="N74" s="51" t="str">
        <f t="shared" si="2"/>
        <v/>
      </c>
      <c r="O74" s="51"/>
      <c r="P74" s="51" t="str">
        <f t="shared" si="3"/>
        <v/>
      </c>
      <c r="Q74" s="51" t="str">
        <f t="shared" si="4"/>
        <v/>
      </c>
      <c r="R74" s="51" t="str">
        <f t="shared" si="5"/>
        <v/>
      </c>
      <c r="S74" s="51" t="str">
        <f t="shared" si="6"/>
        <v/>
      </c>
      <c r="T74" s="53" t="str">
        <f t="shared" si="7"/>
        <v/>
      </c>
      <c r="U74" s="49" t="str">
        <f t="shared" si="8"/>
        <v/>
      </c>
      <c r="V74" s="114"/>
      <c r="W74" s="115"/>
      <c r="X74" s="115"/>
      <c r="Y74" s="116"/>
      <c r="Z74" s="34"/>
      <c r="AA74" s="34"/>
    </row>
    <row r="75" spans="1:27" ht="18" customHeight="1" x14ac:dyDescent="0.25">
      <c r="A75" s="46">
        <v>71</v>
      </c>
      <c r="B75" s="43"/>
      <c r="C75" s="153"/>
      <c r="D75" s="44"/>
      <c r="E75" s="44"/>
      <c r="F75" s="46"/>
      <c r="G75" s="45"/>
      <c r="H75" s="45" t="str">
        <f t="shared" si="0"/>
        <v/>
      </c>
      <c r="I75" s="45"/>
      <c r="J75" s="46"/>
      <c r="K75" s="45"/>
      <c r="L75" s="45" t="str">
        <f t="shared" si="1"/>
        <v/>
      </c>
      <c r="M75" s="45"/>
      <c r="N75" s="45" t="str">
        <f t="shared" si="2"/>
        <v/>
      </c>
      <c r="O75" s="45"/>
      <c r="P75" s="45" t="str">
        <f t="shared" si="3"/>
        <v/>
      </c>
      <c r="Q75" s="45" t="str">
        <f t="shared" si="4"/>
        <v/>
      </c>
      <c r="R75" s="45" t="str">
        <f t="shared" si="5"/>
        <v/>
      </c>
      <c r="S75" s="45" t="str">
        <f t="shared" si="6"/>
        <v/>
      </c>
      <c r="T75" s="47" t="str">
        <f t="shared" si="7"/>
        <v/>
      </c>
      <c r="U75" s="43" t="str">
        <f t="shared" si="8"/>
        <v/>
      </c>
      <c r="V75" s="114"/>
      <c r="W75" s="115"/>
      <c r="X75" s="115"/>
      <c r="Y75" s="116"/>
      <c r="Z75" s="26"/>
      <c r="AA75" s="26"/>
    </row>
    <row r="76" spans="1:27" ht="18" customHeight="1" x14ac:dyDescent="0.25">
      <c r="A76" s="52">
        <v>72</v>
      </c>
      <c r="B76" s="49"/>
      <c r="C76" s="154"/>
      <c r="D76" s="50"/>
      <c r="E76" s="50"/>
      <c r="F76" s="52"/>
      <c r="G76" s="51"/>
      <c r="H76" s="51" t="str">
        <f t="shared" si="0"/>
        <v/>
      </c>
      <c r="I76" s="51"/>
      <c r="J76" s="52"/>
      <c r="K76" s="51"/>
      <c r="L76" s="51" t="str">
        <f t="shared" si="1"/>
        <v/>
      </c>
      <c r="M76" s="51"/>
      <c r="N76" s="51" t="str">
        <f t="shared" si="2"/>
        <v/>
      </c>
      <c r="O76" s="51"/>
      <c r="P76" s="51" t="str">
        <f t="shared" si="3"/>
        <v/>
      </c>
      <c r="Q76" s="51" t="str">
        <f t="shared" si="4"/>
        <v/>
      </c>
      <c r="R76" s="51" t="str">
        <f t="shared" si="5"/>
        <v/>
      </c>
      <c r="S76" s="51" t="str">
        <f t="shared" si="6"/>
        <v/>
      </c>
      <c r="T76" s="53" t="str">
        <f t="shared" si="7"/>
        <v/>
      </c>
      <c r="U76" s="49" t="str">
        <f t="shared" si="8"/>
        <v/>
      </c>
      <c r="V76" s="114"/>
      <c r="W76" s="115"/>
      <c r="X76" s="115"/>
      <c r="Y76" s="116"/>
      <c r="Z76" s="34"/>
      <c r="AA76" s="34"/>
    </row>
    <row r="77" spans="1:27" ht="18" customHeight="1" x14ac:dyDescent="0.25">
      <c r="A77" s="46">
        <v>73</v>
      </c>
      <c r="B77" s="43"/>
      <c r="C77" s="153"/>
      <c r="D77" s="44"/>
      <c r="E77" s="44"/>
      <c r="F77" s="46"/>
      <c r="G77" s="45"/>
      <c r="H77" s="45" t="str">
        <f t="shared" si="0"/>
        <v/>
      </c>
      <c r="I77" s="45"/>
      <c r="J77" s="46"/>
      <c r="K77" s="45"/>
      <c r="L77" s="45" t="str">
        <f t="shared" si="1"/>
        <v/>
      </c>
      <c r="M77" s="45"/>
      <c r="N77" s="45" t="str">
        <f t="shared" si="2"/>
        <v/>
      </c>
      <c r="O77" s="45"/>
      <c r="P77" s="45" t="str">
        <f t="shared" si="3"/>
        <v/>
      </c>
      <c r="Q77" s="45" t="str">
        <f t="shared" si="4"/>
        <v/>
      </c>
      <c r="R77" s="45" t="str">
        <f t="shared" si="5"/>
        <v/>
      </c>
      <c r="S77" s="45" t="str">
        <f t="shared" si="6"/>
        <v/>
      </c>
      <c r="T77" s="47" t="str">
        <f t="shared" si="7"/>
        <v/>
      </c>
      <c r="U77" s="43" t="str">
        <f t="shared" si="8"/>
        <v/>
      </c>
      <c r="V77" s="114"/>
      <c r="W77" s="115"/>
      <c r="X77" s="115"/>
      <c r="Y77" s="116"/>
      <c r="Z77" s="26"/>
      <c r="AA77" s="26"/>
    </row>
    <row r="78" spans="1:27" ht="18" customHeight="1" x14ac:dyDescent="0.25">
      <c r="A78" s="52">
        <v>74</v>
      </c>
      <c r="B78" s="49"/>
      <c r="C78" s="154"/>
      <c r="D78" s="50"/>
      <c r="E78" s="50"/>
      <c r="F78" s="52"/>
      <c r="G78" s="51"/>
      <c r="H78" s="51" t="str">
        <f t="shared" si="0"/>
        <v/>
      </c>
      <c r="I78" s="51"/>
      <c r="J78" s="52"/>
      <c r="K78" s="51"/>
      <c r="L78" s="51" t="str">
        <f t="shared" si="1"/>
        <v/>
      </c>
      <c r="M78" s="51"/>
      <c r="N78" s="51" t="str">
        <f t="shared" si="2"/>
        <v/>
      </c>
      <c r="O78" s="51"/>
      <c r="P78" s="51" t="str">
        <f t="shared" si="3"/>
        <v/>
      </c>
      <c r="Q78" s="51" t="str">
        <f t="shared" si="4"/>
        <v/>
      </c>
      <c r="R78" s="51" t="str">
        <f t="shared" si="5"/>
        <v/>
      </c>
      <c r="S78" s="51" t="str">
        <f t="shared" si="6"/>
        <v/>
      </c>
      <c r="T78" s="53" t="str">
        <f t="shared" si="7"/>
        <v/>
      </c>
      <c r="U78" s="49" t="str">
        <f t="shared" si="8"/>
        <v/>
      </c>
      <c r="V78" s="114"/>
      <c r="W78" s="115"/>
      <c r="X78" s="115"/>
      <c r="Y78" s="116"/>
      <c r="Z78" s="34"/>
      <c r="AA78" s="34"/>
    </row>
    <row r="79" spans="1:27" ht="18" customHeight="1" x14ac:dyDescent="0.25">
      <c r="A79" s="46">
        <v>75</v>
      </c>
      <c r="B79" s="43"/>
      <c r="C79" s="153"/>
      <c r="D79" s="44"/>
      <c r="E79" s="44"/>
      <c r="F79" s="46"/>
      <c r="G79" s="45"/>
      <c r="H79" s="45" t="str">
        <f t="shared" si="0"/>
        <v/>
      </c>
      <c r="I79" s="45"/>
      <c r="J79" s="46"/>
      <c r="K79" s="45"/>
      <c r="L79" s="45" t="str">
        <f t="shared" si="1"/>
        <v/>
      </c>
      <c r="M79" s="45"/>
      <c r="N79" s="45" t="str">
        <f t="shared" si="2"/>
        <v/>
      </c>
      <c r="O79" s="45"/>
      <c r="P79" s="45" t="str">
        <f t="shared" si="3"/>
        <v/>
      </c>
      <c r="Q79" s="45" t="str">
        <f t="shared" si="4"/>
        <v/>
      </c>
      <c r="R79" s="45" t="str">
        <f t="shared" si="5"/>
        <v/>
      </c>
      <c r="S79" s="45" t="str">
        <f t="shared" si="6"/>
        <v/>
      </c>
      <c r="T79" s="47" t="str">
        <f t="shared" si="7"/>
        <v/>
      </c>
      <c r="U79" s="43" t="str">
        <f t="shared" si="8"/>
        <v/>
      </c>
      <c r="V79" s="114"/>
      <c r="W79" s="115"/>
      <c r="X79" s="115"/>
      <c r="Y79" s="116"/>
      <c r="Z79" s="26"/>
      <c r="AA79" s="26"/>
    </row>
    <row r="80" spans="1:27" ht="18" customHeight="1" x14ac:dyDescent="0.25">
      <c r="A80" s="52">
        <v>76</v>
      </c>
      <c r="B80" s="49"/>
      <c r="C80" s="154"/>
      <c r="D80" s="50"/>
      <c r="E80" s="50"/>
      <c r="F80" s="52"/>
      <c r="G80" s="51"/>
      <c r="H80" s="51" t="str">
        <f t="shared" si="0"/>
        <v/>
      </c>
      <c r="I80" s="51"/>
      <c r="J80" s="52"/>
      <c r="K80" s="51"/>
      <c r="L80" s="51" t="str">
        <f t="shared" si="1"/>
        <v/>
      </c>
      <c r="M80" s="51"/>
      <c r="N80" s="51" t="str">
        <f t="shared" si="2"/>
        <v/>
      </c>
      <c r="O80" s="51"/>
      <c r="P80" s="51" t="str">
        <f t="shared" si="3"/>
        <v/>
      </c>
      <c r="Q80" s="51" t="str">
        <f t="shared" si="4"/>
        <v/>
      </c>
      <c r="R80" s="51" t="str">
        <f t="shared" si="5"/>
        <v/>
      </c>
      <c r="S80" s="51" t="str">
        <f t="shared" si="6"/>
        <v/>
      </c>
      <c r="T80" s="53" t="str">
        <f t="shared" si="7"/>
        <v/>
      </c>
      <c r="U80" s="49" t="str">
        <f t="shared" si="8"/>
        <v/>
      </c>
      <c r="V80" s="114"/>
      <c r="W80" s="115"/>
      <c r="X80" s="115"/>
      <c r="Y80" s="116"/>
      <c r="Z80" s="34"/>
      <c r="AA80" s="34"/>
    </row>
    <row r="81" spans="1:27" ht="18" customHeight="1" x14ac:dyDescent="0.25">
      <c r="A81" s="46">
        <v>77</v>
      </c>
      <c r="B81" s="43"/>
      <c r="C81" s="153"/>
      <c r="D81" s="44"/>
      <c r="E81" s="44"/>
      <c r="F81" s="46"/>
      <c r="G81" s="45"/>
      <c r="H81" s="45" t="str">
        <f t="shared" si="0"/>
        <v/>
      </c>
      <c r="I81" s="45"/>
      <c r="J81" s="46"/>
      <c r="K81" s="45"/>
      <c r="L81" s="45" t="str">
        <f t="shared" si="1"/>
        <v/>
      </c>
      <c r="M81" s="45"/>
      <c r="N81" s="45" t="str">
        <f t="shared" si="2"/>
        <v/>
      </c>
      <c r="O81" s="45"/>
      <c r="P81" s="45" t="str">
        <f t="shared" si="3"/>
        <v/>
      </c>
      <c r="Q81" s="45" t="str">
        <f t="shared" si="4"/>
        <v/>
      </c>
      <c r="R81" s="45" t="str">
        <f t="shared" si="5"/>
        <v/>
      </c>
      <c r="S81" s="45" t="str">
        <f t="shared" si="6"/>
        <v/>
      </c>
      <c r="T81" s="47" t="str">
        <f t="shared" si="7"/>
        <v/>
      </c>
      <c r="U81" s="43" t="str">
        <f t="shared" si="8"/>
        <v/>
      </c>
      <c r="V81" s="114"/>
      <c r="W81" s="115"/>
      <c r="X81" s="115"/>
      <c r="Y81" s="116"/>
      <c r="Z81" s="26"/>
      <c r="AA81" s="26"/>
    </row>
    <row r="82" spans="1:27" ht="18" customHeight="1" x14ac:dyDescent="0.25">
      <c r="A82" s="52">
        <v>78</v>
      </c>
      <c r="B82" s="49"/>
      <c r="C82" s="154"/>
      <c r="D82" s="50"/>
      <c r="E82" s="50"/>
      <c r="F82" s="52"/>
      <c r="G82" s="51"/>
      <c r="H82" s="51" t="str">
        <f t="shared" si="0"/>
        <v/>
      </c>
      <c r="I82" s="51"/>
      <c r="J82" s="52"/>
      <c r="K82" s="51"/>
      <c r="L82" s="51" t="str">
        <f t="shared" si="1"/>
        <v/>
      </c>
      <c r="M82" s="51"/>
      <c r="N82" s="51" t="str">
        <f t="shared" si="2"/>
        <v/>
      </c>
      <c r="O82" s="51"/>
      <c r="P82" s="51" t="str">
        <f t="shared" si="3"/>
        <v/>
      </c>
      <c r="Q82" s="51" t="str">
        <f t="shared" si="4"/>
        <v/>
      </c>
      <c r="R82" s="51" t="str">
        <f t="shared" si="5"/>
        <v/>
      </c>
      <c r="S82" s="51" t="str">
        <f t="shared" si="6"/>
        <v/>
      </c>
      <c r="T82" s="53" t="str">
        <f t="shared" si="7"/>
        <v/>
      </c>
      <c r="U82" s="49" t="str">
        <f t="shared" si="8"/>
        <v/>
      </c>
      <c r="V82" s="114"/>
      <c r="W82" s="115"/>
      <c r="X82" s="115"/>
      <c r="Y82" s="116"/>
      <c r="Z82" s="34"/>
      <c r="AA82" s="34"/>
    </row>
    <row r="83" spans="1:27" ht="18" customHeight="1" x14ac:dyDescent="0.25">
      <c r="A83" s="46">
        <v>79</v>
      </c>
      <c r="B83" s="43"/>
      <c r="C83" s="153"/>
      <c r="D83" s="44"/>
      <c r="E83" s="44"/>
      <c r="F83" s="46"/>
      <c r="G83" s="45"/>
      <c r="H83" s="45" t="str">
        <f t="shared" si="0"/>
        <v/>
      </c>
      <c r="I83" s="45"/>
      <c r="J83" s="46"/>
      <c r="K83" s="45"/>
      <c r="L83" s="45" t="str">
        <f t="shared" si="1"/>
        <v/>
      </c>
      <c r="M83" s="45"/>
      <c r="N83" s="45" t="str">
        <f t="shared" si="2"/>
        <v/>
      </c>
      <c r="O83" s="45"/>
      <c r="P83" s="45" t="str">
        <f t="shared" si="3"/>
        <v/>
      </c>
      <c r="Q83" s="45" t="str">
        <f t="shared" si="4"/>
        <v/>
      </c>
      <c r="R83" s="45" t="str">
        <f t="shared" si="5"/>
        <v/>
      </c>
      <c r="S83" s="45" t="str">
        <f t="shared" si="6"/>
        <v/>
      </c>
      <c r="T83" s="47" t="str">
        <f t="shared" si="7"/>
        <v/>
      </c>
      <c r="U83" s="43" t="str">
        <f t="shared" si="8"/>
        <v/>
      </c>
      <c r="V83" s="114"/>
      <c r="W83" s="115"/>
      <c r="X83" s="115"/>
      <c r="Y83" s="116"/>
      <c r="Z83" s="26"/>
      <c r="AA83" s="26"/>
    </row>
    <row r="84" spans="1:27" ht="18" customHeight="1" x14ac:dyDescent="0.25">
      <c r="A84" s="52">
        <v>80</v>
      </c>
      <c r="B84" s="49"/>
      <c r="C84" s="154"/>
      <c r="D84" s="50"/>
      <c r="E84" s="50"/>
      <c r="F84" s="52"/>
      <c r="G84" s="51"/>
      <c r="H84" s="51" t="str">
        <f t="shared" si="0"/>
        <v/>
      </c>
      <c r="I84" s="51"/>
      <c r="J84" s="52"/>
      <c r="K84" s="51"/>
      <c r="L84" s="51" t="str">
        <f t="shared" si="1"/>
        <v/>
      </c>
      <c r="M84" s="51"/>
      <c r="N84" s="51" t="str">
        <f t="shared" si="2"/>
        <v/>
      </c>
      <c r="O84" s="51"/>
      <c r="P84" s="51" t="str">
        <f t="shared" si="3"/>
        <v/>
      </c>
      <c r="Q84" s="51" t="str">
        <f t="shared" si="4"/>
        <v/>
      </c>
      <c r="R84" s="51" t="str">
        <f t="shared" si="5"/>
        <v/>
      </c>
      <c r="S84" s="51" t="str">
        <f t="shared" si="6"/>
        <v/>
      </c>
      <c r="T84" s="53" t="str">
        <f t="shared" si="7"/>
        <v/>
      </c>
      <c r="U84" s="49" t="str">
        <f t="shared" si="8"/>
        <v/>
      </c>
      <c r="V84" s="114"/>
      <c r="W84" s="115"/>
      <c r="X84" s="115"/>
      <c r="Y84" s="116"/>
      <c r="Z84" s="34"/>
      <c r="AA84" s="34"/>
    </row>
    <row r="85" spans="1:27" ht="18" customHeight="1" x14ac:dyDescent="0.25">
      <c r="A85" s="46">
        <v>81</v>
      </c>
      <c r="B85" s="43"/>
      <c r="C85" s="153"/>
      <c r="D85" s="44"/>
      <c r="E85" s="44"/>
      <c r="F85" s="46"/>
      <c r="G85" s="45"/>
      <c r="H85" s="45" t="str">
        <f t="shared" si="0"/>
        <v/>
      </c>
      <c r="I85" s="45"/>
      <c r="J85" s="46"/>
      <c r="K85" s="45"/>
      <c r="L85" s="45" t="str">
        <f t="shared" si="1"/>
        <v/>
      </c>
      <c r="M85" s="45"/>
      <c r="N85" s="45" t="str">
        <f t="shared" si="2"/>
        <v/>
      </c>
      <c r="O85" s="45"/>
      <c r="P85" s="45" t="str">
        <f t="shared" si="3"/>
        <v/>
      </c>
      <c r="Q85" s="45" t="str">
        <f t="shared" si="4"/>
        <v/>
      </c>
      <c r="R85" s="45" t="str">
        <f t="shared" si="5"/>
        <v/>
      </c>
      <c r="S85" s="45" t="str">
        <f t="shared" si="6"/>
        <v/>
      </c>
      <c r="T85" s="47" t="str">
        <f t="shared" si="7"/>
        <v/>
      </c>
      <c r="U85" s="43" t="str">
        <f t="shared" si="8"/>
        <v/>
      </c>
      <c r="V85" s="114"/>
      <c r="W85" s="115"/>
      <c r="X85" s="115"/>
      <c r="Y85" s="116"/>
      <c r="Z85" s="26"/>
      <c r="AA85" s="26"/>
    </row>
    <row r="86" spans="1:27" ht="18" customHeight="1" x14ac:dyDescent="0.25">
      <c r="A86" s="52">
        <v>82</v>
      </c>
      <c r="B86" s="49"/>
      <c r="C86" s="154"/>
      <c r="D86" s="50"/>
      <c r="E86" s="50"/>
      <c r="F86" s="52"/>
      <c r="G86" s="51"/>
      <c r="H86" s="51" t="str">
        <f t="shared" si="0"/>
        <v/>
      </c>
      <c r="I86" s="51"/>
      <c r="J86" s="52"/>
      <c r="K86" s="51"/>
      <c r="L86" s="51" t="str">
        <f t="shared" si="1"/>
        <v/>
      </c>
      <c r="M86" s="51"/>
      <c r="N86" s="51" t="str">
        <f t="shared" si="2"/>
        <v/>
      </c>
      <c r="O86" s="51"/>
      <c r="P86" s="51" t="str">
        <f t="shared" si="3"/>
        <v/>
      </c>
      <c r="Q86" s="51" t="str">
        <f t="shared" si="4"/>
        <v/>
      </c>
      <c r="R86" s="51" t="str">
        <f t="shared" si="5"/>
        <v/>
      </c>
      <c r="S86" s="51" t="str">
        <f t="shared" si="6"/>
        <v/>
      </c>
      <c r="T86" s="53" t="str">
        <f t="shared" si="7"/>
        <v/>
      </c>
      <c r="U86" s="49" t="str">
        <f t="shared" si="8"/>
        <v/>
      </c>
      <c r="V86" s="114"/>
      <c r="W86" s="115"/>
      <c r="X86" s="115"/>
      <c r="Y86" s="116"/>
      <c r="Z86" s="34"/>
      <c r="AA86" s="34"/>
    </row>
    <row r="87" spans="1:27" ht="18" customHeight="1" x14ac:dyDescent="0.25">
      <c r="A87" s="46">
        <v>83</v>
      </c>
      <c r="B87" s="43"/>
      <c r="C87" s="153"/>
      <c r="D87" s="44"/>
      <c r="E87" s="44"/>
      <c r="F87" s="46"/>
      <c r="G87" s="45"/>
      <c r="H87" s="45" t="str">
        <f t="shared" si="0"/>
        <v/>
      </c>
      <c r="I87" s="45"/>
      <c r="J87" s="46"/>
      <c r="K87" s="45"/>
      <c r="L87" s="45" t="str">
        <f t="shared" si="1"/>
        <v/>
      </c>
      <c r="M87" s="45"/>
      <c r="N87" s="45" t="str">
        <f t="shared" si="2"/>
        <v/>
      </c>
      <c r="O87" s="45"/>
      <c r="P87" s="45" t="str">
        <f t="shared" si="3"/>
        <v/>
      </c>
      <c r="Q87" s="45" t="str">
        <f t="shared" si="4"/>
        <v/>
      </c>
      <c r="R87" s="45" t="str">
        <f t="shared" si="5"/>
        <v/>
      </c>
      <c r="S87" s="45" t="str">
        <f t="shared" si="6"/>
        <v/>
      </c>
      <c r="T87" s="47" t="str">
        <f t="shared" si="7"/>
        <v/>
      </c>
      <c r="U87" s="43" t="str">
        <f t="shared" si="8"/>
        <v/>
      </c>
      <c r="V87" s="114"/>
      <c r="W87" s="115"/>
      <c r="X87" s="115"/>
      <c r="Y87" s="116"/>
      <c r="Z87" s="26"/>
      <c r="AA87" s="26"/>
    </row>
    <row r="88" spans="1:27" ht="18" customHeight="1" x14ac:dyDescent="0.25">
      <c r="A88" s="52">
        <v>84</v>
      </c>
      <c r="B88" s="49"/>
      <c r="C88" s="154"/>
      <c r="D88" s="50"/>
      <c r="E88" s="50"/>
      <c r="F88" s="52"/>
      <c r="G88" s="51"/>
      <c r="H88" s="51" t="str">
        <f t="shared" si="0"/>
        <v/>
      </c>
      <c r="I88" s="51"/>
      <c r="J88" s="52"/>
      <c r="K88" s="51"/>
      <c r="L88" s="51" t="str">
        <f t="shared" si="1"/>
        <v/>
      </c>
      <c r="M88" s="51"/>
      <c r="N88" s="51" t="str">
        <f t="shared" si="2"/>
        <v/>
      </c>
      <c r="O88" s="51"/>
      <c r="P88" s="51" t="str">
        <f t="shared" si="3"/>
        <v/>
      </c>
      <c r="Q88" s="51" t="str">
        <f t="shared" si="4"/>
        <v/>
      </c>
      <c r="R88" s="51" t="str">
        <f t="shared" si="5"/>
        <v/>
      </c>
      <c r="S88" s="51" t="str">
        <f t="shared" si="6"/>
        <v/>
      </c>
      <c r="T88" s="53" t="str">
        <f t="shared" si="7"/>
        <v/>
      </c>
      <c r="U88" s="49" t="str">
        <f t="shared" si="8"/>
        <v/>
      </c>
      <c r="V88" s="114"/>
      <c r="W88" s="115"/>
      <c r="X88" s="115"/>
      <c r="Y88" s="116"/>
      <c r="Z88" s="34"/>
      <c r="AA88" s="34"/>
    </row>
    <row r="89" spans="1:27" ht="18" customHeight="1" x14ac:dyDescent="0.25">
      <c r="A89" s="46">
        <v>85</v>
      </c>
      <c r="B89" s="43"/>
      <c r="C89" s="153"/>
      <c r="D89" s="44"/>
      <c r="E89" s="44"/>
      <c r="F89" s="46"/>
      <c r="G89" s="45"/>
      <c r="H89" s="45" t="str">
        <f t="shared" si="0"/>
        <v/>
      </c>
      <c r="I89" s="45"/>
      <c r="J89" s="46"/>
      <c r="K89" s="45"/>
      <c r="L89" s="45" t="str">
        <f t="shared" si="1"/>
        <v/>
      </c>
      <c r="M89" s="45"/>
      <c r="N89" s="45" t="str">
        <f t="shared" si="2"/>
        <v/>
      </c>
      <c r="O89" s="45"/>
      <c r="P89" s="45" t="str">
        <f t="shared" si="3"/>
        <v/>
      </c>
      <c r="Q89" s="45" t="str">
        <f t="shared" si="4"/>
        <v/>
      </c>
      <c r="R89" s="45" t="str">
        <f t="shared" si="5"/>
        <v/>
      </c>
      <c r="S89" s="45" t="str">
        <f t="shared" si="6"/>
        <v/>
      </c>
      <c r="T89" s="47" t="str">
        <f t="shared" si="7"/>
        <v/>
      </c>
      <c r="U89" s="43" t="str">
        <f t="shared" si="8"/>
        <v/>
      </c>
      <c r="V89" s="114"/>
      <c r="W89" s="115"/>
      <c r="X89" s="115"/>
      <c r="Y89" s="116"/>
      <c r="Z89" s="26"/>
      <c r="AA89" s="26"/>
    </row>
    <row r="90" spans="1:27" ht="18" customHeight="1" x14ac:dyDescent="0.25">
      <c r="A90" s="52">
        <v>86</v>
      </c>
      <c r="B90" s="49"/>
      <c r="C90" s="154"/>
      <c r="D90" s="50"/>
      <c r="E90" s="50"/>
      <c r="F90" s="52"/>
      <c r="G90" s="51"/>
      <c r="H90" s="51" t="str">
        <f t="shared" si="0"/>
        <v/>
      </c>
      <c r="I90" s="51"/>
      <c r="J90" s="52"/>
      <c r="K90" s="51"/>
      <c r="L90" s="51" t="str">
        <f t="shared" si="1"/>
        <v/>
      </c>
      <c r="M90" s="51"/>
      <c r="N90" s="51" t="str">
        <f t="shared" si="2"/>
        <v/>
      </c>
      <c r="O90" s="51"/>
      <c r="P90" s="51" t="str">
        <f t="shared" si="3"/>
        <v/>
      </c>
      <c r="Q90" s="51" t="str">
        <f t="shared" si="4"/>
        <v/>
      </c>
      <c r="R90" s="51" t="str">
        <f t="shared" si="5"/>
        <v/>
      </c>
      <c r="S90" s="51" t="str">
        <f t="shared" si="6"/>
        <v/>
      </c>
      <c r="T90" s="53" t="str">
        <f t="shared" si="7"/>
        <v/>
      </c>
      <c r="U90" s="49" t="str">
        <f t="shared" si="8"/>
        <v/>
      </c>
      <c r="V90" s="114"/>
      <c r="W90" s="115"/>
      <c r="X90" s="115"/>
      <c r="Y90" s="116"/>
      <c r="Z90" s="34"/>
      <c r="AA90" s="34"/>
    </row>
    <row r="91" spans="1:27" ht="18" customHeight="1" x14ac:dyDescent="0.25">
      <c r="A91" s="46">
        <v>87</v>
      </c>
      <c r="B91" s="43"/>
      <c r="C91" s="153"/>
      <c r="D91" s="44"/>
      <c r="E91" s="44"/>
      <c r="F91" s="46"/>
      <c r="G91" s="45"/>
      <c r="H91" s="45" t="str">
        <f t="shared" si="0"/>
        <v/>
      </c>
      <c r="I91" s="45"/>
      <c r="J91" s="46"/>
      <c r="K91" s="45"/>
      <c r="L91" s="45" t="str">
        <f t="shared" si="1"/>
        <v/>
      </c>
      <c r="M91" s="45"/>
      <c r="N91" s="45" t="str">
        <f t="shared" si="2"/>
        <v/>
      </c>
      <c r="O91" s="45"/>
      <c r="P91" s="45" t="str">
        <f t="shared" si="3"/>
        <v/>
      </c>
      <c r="Q91" s="45" t="str">
        <f t="shared" si="4"/>
        <v/>
      </c>
      <c r="R91" s="45" t="str">
        <f t="shared" si="5"/>
        <v/>
      </c>
      <c r="S91" s="45" t="str">
        <f t="shared" si="6"/>
        <v/>
      </c>
      <c r="T91" s="47" t="str">
        <f t="shared" si="7"/>
        <v/>
      </c>
      <c r="U91" s="43" t="str">
        <f t="shared" si="8"/>
        <v/>
      </c>
      <c r="V91" s="114"/>
      <c r="W91" s="115"/>
      <c r="X91" s="115"/>
      <c r="Y91" s="116"/>
      <c r="Z91" s="26"/>
      <c r="AA91" s="26"/>
    </row>
    <row r="92" spans="1:27" ht="18" customHeight="1" x14ac:dyDescent="0.25">
      <c r="A92" s="52">
        <v>88</v>
      </c>
      <c r="B92" s="49"/>
      <c r="C92" s="154"/>
      <c r="D92" s="50"/>
      <c r="E92" s="50"/>
      <c r="F92" s="52"/>
      <c r="G92" s="51"/>
      <c r="H92" s="51" t="str">
        <f t="shared" si="0"/>
        <v/>
      </c>
      <c r="I92" s="51"/>
      <c r="J92" s="52"/>
      <c r="K92" s="51"/>
      <c r="L92" s="51" t="str">
        <f t="shared" si="1"/>
        <v/>
      </c>
      <c r="M92" s="51"/>
      <c r="N92" s="51" t="str">
        <f t="shared" si="2"/>
        <v/>
      </c>
      <c r="O92" s="51"/>
      <c r="P92" s="51" t="str">
        <f t="shared" si="3"/>
        <v/>
      </c>
      <c r="Q92" s="51" t="str">
        <f t="shared" si="4"/>
        <v/>
      </c>
      <c r="R92" s="51" t="str">
        <f t="shared" si="5"/>
        <v/>
      </c>
      <c r="S92" s="51" t="str">
        <f t="shared" si="6"/>
        <v/>
      </c>
      <c r="T92" s="53" t="str">
        <f t="shared" si="7"/>
        <v/>
      </c>
      <c r="U92" s="49" t="str">
        <f t="shared" si="8"/>
        <v/>
      </c>
      <c r="V92" s="114"/>
      <c r="W92" s="115"/>
      <c r="X92" s="115"/>
      <c r="Y92" s="116"/>
      <c r="Z92" s="34"/>
      <c r="AA92" s="34"/>
    </row>
    <row r="93" spans="1:27" ht="18" customHeight="1" x14ac:dyDescent="0.25">
      <c r="A93" s="46">
        <v>89</v>
      </c>
      <c r="B93" s="43"/>
      <c r="C93" s="153"/>
      <c r="D93" s="44"/>
      <c r="E93" s="44"/>
      <c r="F93" s="46"/>
      <c r="G93" s="45"/>
      <c r="H93" s="45" t="str">
        <f t="shared" si="0"/>
        <v/>
      </c>
      <c r="I93" s="45"/>
      <c r="J93" s="46"/>
      <c r="K93" s="45"/>
      <c r="L93" s="45" t="str">
        <f t="shared" si="1"/>
        <v/>
      </c>
      <c r="M93" s="45"/>
      <c r="N93" s="45" t="str">
        <f t="shared" si="2"/>
        <v/>
      </c>
      <c r="O93" s="45"/>
      <c r="P93" s="45" t="str">
        <f t="shared" si="3"/>
        <v/>
      </c>
      <c r="Q93" s="45" t="str">
        <f t="shared" si="4"/>
        <v/>
      </c>
      <c r="R93" s="45" t="str">
        <f t="shared" si="5"/>
        <v/>
      </c>
      <c r="S93" s="45" t="str">
        <f t="shared" si="6"/>
        <v/>
      </c>
      <c r="T93" s="47" t="str">
        <f t="shared" si="7"/>
        <v/>
      </c>
      <c r="U93" s="43" t="str">
        <f t="shared" si="8"/>
        <v/>
      </c>
      <c r="V93" s="114"/>
      <c r="W93" s="115"/>
      <c r="X93" s="115"/>
      <c r="Y93" s="116"/>
      <c r="Z93" s="26"/>
      <c r="AA93" s="26"/>
    </row>
    <row r="94" spans="1:27" ht="18" customHeight="1" x14ac:dyDescent="0.25">
      <c r="A94" s="52">
        <v>90</v>
      </c>
      <c r="B94" s="49"/>
      <c r="C94" s="154"/>
      <c r="D94" s="50"/>
      <c r="E94" s="50"/>
      <c r="F94" s="52"/>
      <c r="G94" s="51"/>
      <c r="H94" s="51" t="str">
        <f t="shared" si="0"/>
        <v/>
      </c>
      <c r="I94" s="51"/>
      <c r="J94" s="52"/>
      <c r="K94" s="51"/>
      <c r="L94" s="51" t="str">
        <f t="shared" si="1"/>
        <v/>
      </c>
      <c r="M94" s="51"/>
      <c r="N94" s="51" t="str">
        <f t="shared" si="2"/>
        <v/>
      </c>
      <c r="O94" s="51"/>
      <c r="P94" s="51" t="str">
        <f t="shared" si="3"/>
        <v/>
      </c>
      <c r="Q94" s="51" t="str">
        <f t="shared" si="4"/>
        <v/>
      </c>
      <c r="R94" s="51" t="str">
        <f t="shared" si="5"/>
        <v/>
      </c>
      <c r="S94" s="51" t="str">
        <f t="shared" si="6"/>
        <v/>
      </c>
      <c r="T94" s="53" t="str">
        <f t="shared" si="7"/>
        <v/>
      </c>
      <c r="U94" s="49" t="str">
        <f t="shared" si="8"/>
        <v/>
      </c>
      <c r="V94" s="114"/>
      <c r="W94" s="115"/>
      <c r="X94" s="115"/>
      <c r="Y94" s="116"/>
      <c r="Z94" s="34"/>
      <c r="AA94" s="34"/>
    </row>
    <row r="95" spans="1:27" ht="18" customHeight="1" x14ac:dyDescent="0.25">
      <c r="A95" s="46">
        <v>91</v>
      </c>
      <c r="B95" s="43"/>
      <c r="C95" s="153"/>
      <c r="D95" s="44"/>
      <c r="E95" s="44"/>
      <c r="F95" s="46"/>
      <c r="G95" s="45"/>
      <c r="H95" s="45" t="str">
        <f t="shared" si="0"/>
        <v/>
      </c>
      <c r="I95" s="45"/>
      <c r="J95" s="46"/>
      <c r="K95" s="45"/>
      <c r="L95" s="45" t="str">
        <f t="shared" si="1"/>
        <v/>
      </c>
      <c r="M95" s="45"/>
      <c r="N95" s="45" t="str">
        <f t="shared" si="2"/>
        <v/>
      </c>
      <c r="O95" s="45"/>
      <c r="P95" s="45" t="str">
        <f t="shared" si="3"/>
        <v/>
      </c>
      <c r="Q95" s="45" t="str">
        <f t="shared" si="4"/>
        <v/>
      </c>
      <c r="R95" s="45" t="str">
        <f t="shared" si="5"/>
        <v/>
      </c>
      <c r="S95" s="45" t="str">
        <f t="shared" si="6"/>
        <v/>
      </c>
      <c r="T95" s="47" t="str">
        <f t="shared" si="7"/>
        <v/>
      </c>
      <c r="U95" s="43" t="str">
        <f t="shared" si="8"/>
        <v/>
      </c>
      <c r="V95" s="114"/>
      <c r="W95" s="115"/>
      <c r="X95" s="115"/>
      <c r="Y95" s="116"/>
      <c r="Z95" s="26"/>
      <c r="AA95" s="26"/>
    </row>
    <row r="96" spans="1:27" ht="18" customHeight="1" x14ac:dyDescent="0.25">
      <c r="A96" s="52">
        <v>92</v>
      </c>
      <c r="B96" s="49"/>
      <c r="C96" s="154"/>
      <c r="D96" s="50"/>
      <c r="E96" s="50"/>
      <c r="F96" s="52"/>
      <c r="G96" s="51"/>
      <c r="H96" s="51" t="str">
        <f t="shared" si="0"/>
        <v/>
      </c>
      <c r="I96" s="51"/>
      <c r="J96" s="52"/>
      <c r="K96" s="51"/>
      <c r="L96" s="51" t="str">
        <f t="shared" si="1"/>
        <v/>
      </c>
      <c r="M96" s="51"/>
      <c r="N96" s="51" t="str">
        <f t="shared" si="2"/>
        <v/>
      </c>
      <c r="O96" s="51"/>
      <c r="P96" s="51" t="str">
        <f t="shared" si="3"/>
        <v/>
      </c>
      <c r="Q96" s="51" t="str">
        <f t="shared" si="4"/>
        <v/>
      </c>
      <c r="R96" s="51" t="str">
        <f t="shared" si="5"/>
        <v/>
      </c>
      <c r="S96" s="51" t="str">
        <f t="shared" si="6"/>
        <v/>
      </c>
      <c r="T96" s="53" t="str">
        <f t="shared" si="7"/>
        <v/>
      </c>
      <c r="U96" s="49" t="str">
        <f t="shared" si="8"/>
        <v/>
      </c>
      <c r="V96" s="114"/>
      <c r="W96" s="115"/>
      <c r="X96" s="115"/>
      <c r="Y96" s="116"/>
      <c r="Z96" s="34"/>
      <c r="AA96" s="34"/>
    </row>
    <row r="97" spans="1:27" ht="18" customHeight="1" x14ac:dyDescent="0.25">
      <c r="A97" s="46">
        <v>93</v>
      </c>
      <c r="B97" s="43"/>
      <c r="C97" s="153"/>
      <c r="D97" s="44"/>
      <c r="E97" s="44"/>
      <c r="F97" s="46"/>
      <c r="G97" s="45"/>
      <c r="H97" s="45" t="str">
        <f t="shared" si="0"/>
        <v/>
      </c>
      <c r="I97" s="45"/>
      <c r="J97" s="46"/>
      <c r="K97" s="45"/>
      <c r="L97" s="45" t="str">
        <f t="shared" si="1"/>
        <v/>
      </c>
      <c r="M97" s="45"/>
      <c r="N97" s="45" t="str">
        <f t="shared" si="2"/>
        <v/>
      </c>
      <c r="O97" s="45"/>
      <c r="P97" s="45" t="str">
        <f t="shared" si="3"/>
        <v/>
      </c>
      <c r="Q97" s="45" t="str">
        <f t="shared" si="4"/>
        <v/>
      </c>
      <c r="R97" s="45" t="str">
        <f t="shared" si="5"/>
        <v/>
      </c>
      <c r="S97" s="45" t="str">
        <f t="shared" si="6"/>
        <v/>
      </c>
      <c r="T97" s="47" t="str">
        <f t="shared" si="7"/>
        <v/>
      </c>
      <c r="U97" s="43" t="str">
        <f t="shared" si="8"/>
        <v/>
      </c>
      <c r="V97" s="114"/>
      <c r="W97" s="115"/>
      <c r="X97" s="115"/>
      <c r="Y97" s="116"/>
      <c r="Z97" s="26"/>
      <c r="AA97" s="26"/>
    </row>
    <row r="98" spans="1:27" ht="18" customHeight="1" x14ac:dyDescent="0.25">
      <c r="A98" s="52">
        <v>94</v>
      </c>
      <c r="B98" s="49"/>
      <c r="C98" s="154"/>
      <c r="D98" s="50"/>
      <c r="E98" s="50"/>
      <c r="F98" s="52"/>
      <c r="G98" s="51"/>
      <c r="H98" s="51" t="str">
        <f t="shared" si="0"/>
        <v/>
      </c>
      <c r="I98" s="51"/>
      <c r="J98" s="52"/>
      <c r="K98" s="51"/>
      <c r="L98" s="51" t="str">
        <f t="shared" si="1"/>
        <v/>
      </c>
      <c r="M98" s="51"/>
      <c r="N98" s="51" t="str">
        <f t="shared" si="2"/>
        <v/>
      </c>
      <c r="O98" s="51"/>
      <c r="P98" s="51" t="str">
        <f t="shared" si="3"/>
        <v/>
      </c>
      <c r="Q98" s="51" t="str">
        <f t="shared" si="4"/>
        <v/>
      </c>
      <c r="R98" s="51" t="str">
        <f t="shared" si="5"/>
        <v/>
      </c>
      <c r="S98" s="51" t="str">
        <f t="shared" si="6"/>
        <v/>
      </c>
      <c r="T98" s="53" t="str">
        <f t="shared" si="7"/>
        <v/>
      </c>
      <c r="U98" s="49" t="str">
        <f t="shared" si="8"/>
        <v/>
      </c>
      <c r="V98" s="114"/>
      <c r="W98" s="115"/>
      <c r="X98" s="115"/>
      <c r="Y98" s="116"/>
      <c r="Z98" s="34"/>
      <c r="AA98" s="34"/>
    </row>
    <row r="99" spans="1:27" ht="18" customHeight="1" x14ac:dyDescent="0.25">
      <c r="A99" s="46">
        <v>95</v>
      </c>
      <c r="B99" s="43"/>
      <c r="C99" s="153"/>
      <c r="D99" s="44"/>
      <c r="E99" s="44"/>
      <c r="F99" s="46"/>
      <c r="G99" s="45"/>
      <c r="H99" s="45" t="str">
        <f t="shared" si="0"/>
        <v/>
      </c>
      <c r="I99" s="45"/>
      <c r="J99" s="46"/>
      <c r="K99" s="45"/>
      <c r="L99" s="45" t="str">
        <f t="shared" si="1"/>
        <v/>
      </c>
      <c r="M99" s="45"/>
      <c r="N99" s="45" t="str">
        <f t="shared" si="2"/>
        <v/>
      </c>
      <c r="O99" s="45"/>
      <c r="P99" s="45" t="str">
        <f t="shared" si="3"/>
        <v/>
      </c>
      <c r="Q99" s="45" t="str">
        <f t="shared" si="4"/>
        <v/>
      </c>
      <c r="R99" s="45" t="str">
        <f t="shared" si="5"/>
        <v/>
      </c>
      <c r="S99" s="45" t="str">
        <f t="shared" si="6"/>
        <v/>
      </c>
      <c r="T99" s="47" t="str">
        <f t="shared" si="7"/>
        <v/>
      </c>
      <c r="U99" s="43" t="str">
        <f t="shared" si="8"/>
        <v/>
      </c>
      <c r="V99" s="114"/>
      <c r="W99" s="115"/>
      <c r="X99" s="115"/>
      <c r="Y99" s="116"/>
      <c r="Z99" s="26"/>
      <c r="AA99" s="26"/>
    </row>
    <row r="100" spans="1:27" ht="18" customHeight="1" x14ac:dyDescent="0.25">
      <c r="A100" s="52">
        <v>96</v>
      </c>
      <c r="B100" s="49"/>
      <c r="C100" s="154"/>
      <c r="D100" s="50"/>
      <c r="E100" s="50"/>
      <c r="F100" s="52"/>
      <c r="G100" s="51"/>
      <c r="H100" s="51" t="str">
        <f t="shared" si="0"/>
        <v/>
      </c>
      <c r="I100" s="51"/>
      <c r="J100" s="52"/>
      <c r="K100" s="51"/>
      <c r="L100" s="51" t="str">
        <f t="shared" si="1"/>
        <v/>
      </c>
      <c r="M100" s="51"/>
      <c r="N100" s="51" t="str">
        <f t="shared" si="2"/>
        <v/>
      </c>
      <c r="O100" s="51"/>
      <c r="P100" s="51" t="str">
        <f t="shared" si="3"/>
        <v/>
      </c>
      <c r="Q100" s="51" t="str">
        <f t="shared" si="4"/>
        <v/>
      </c>
      <c r="R100" s="51" t="str">
        <f t="shared" si="5"/>
        <v/>
      </c>
      <c r="S100" s="51" t="str">
        <f t="shared" si="6"/>
        <v/>
      </c>
      <c r="T100" s="53" t="str">
        <f t="shared" si="7"/>
        <v/>
      </c>
      <c r="U100" s="49" t="str">
        <f t="shared" si="8"/>
        <v/>
      </c>
      <c r="V100" s="114"/>
      <c r="W100" s="115"/>
      <c r="X100" s="115"/>
      <c r="Y100" s="116"/>
      <c r="Z100" s="34"/>
      <c r="AA100" s="34"/>
    </row>
    <row r="101" spans="1:27" ht="18" customHeight="1" x14ac:dyDescent="0.25">
      <c r="A101" s="46">
        <v>97</v>
      </c>
      <c r="B101" s="43"/>
      <c r="C101" s="153"/>
      <c r="D101" s="44"/>
      <c r="E101" s="44"/>
      <c r="F101" s="46"/>
      <c r="G101" s="45"/>
      <c r="H101" s="45" t="str">
        <f t="shared" si="0"/>
        <v/>
      </c>
      <c r="I101" s="45"/>
      <c r="J101" s="46"/>
      <c r="K101" s="45"/>
      <c r="L101" s="45" t="str">
        <f t="shared" si="1"/>
        <v/>
      </c>
      <c r="M101" s="45"/>
      <c r="N101" s="45" t="str">
        <f t="shared" si="2"/>
        <v/>
      </c>
      <c r="O101" s="45"/>
      <c r="P101" s="45" t="str">
        <f t="shared" si="3"/>
        <v/>
      </c>
      <c r="Q101" s="45" t="str">
        <f t="shared" si="4"/>
        <v/>
      </c>
      <c r="R101" s="45" t="str">
        <f t="shared" si="5"/>
        <v/>
      </c>
      <c r="S101" s="45" t="str">
        <f t="shared" si="6"/>
        <v/>
      </c>
      <c r="T101" s="47" t="str">
        <f t="shared" si="7"/>
        <v/>
      </c>
      <c r="U101" s="43" t="str">
        <f t="shared" si="8"/>
        <v/>
      </c>
      <c r="V101" s="114"/>
      <c r="W101" s="115"/>
      <c r="X101" s="115"/>
      <c r="Y101" s="116"/>
      <c r="Z101" s="26"/>
      <c r="AA101" s="26"/>
    </row>
    <row r="102" spans="1:27" ht="18" customHeight="1" x14ac:dyDescent="0.25">
      <c r="A102" s="52">
        <v>98</v>
      </c>
      <c r="B102" s="49"/>
      <c r="C102" s="154"/>
      <c r="D102" s="50"/>
      <c r="E102" s="50"/>
      <c r="F102" s="52"/>
      <c r="G102" s="51"/>
      <c r="H102" s="51" t="str">
        <f t="shared" si="0"/>
        <v/>
      </c>
      <c r="I102" s="51"/>
      <c r="J102" s="52"/>
      <c r="K102" s="51"/>
      <c r="L102" s="51" t="str">
        <f t="shared" si="1"/>
        <v/>
      </c>
      <c r="M102" s="51"/>
      <c r="N102" s="51" t="str">
        <f t="shared" si="2"/>
        <v/>
      </c>
      <c r="O102" s="51"/>
      <c r="P102" s="51" t="str">
        <f t="shared" si="3"/>
        <v/>
      </c>
      <c r="Q102" s="51" t="str">
        <f t="shared" si="4"/>
        <v/>
      </c>
      <c r="R102" s="51" t="str">
        <f t="shared" si="5"/>
        <v/>
      </c>
      <c r="S102" s="51" t="str">
        <f t="shared" si="6"/>
        <v/>
      </c>
      <c r="T102" s="53" t="str">
        <f t="shared" si="7"/>
        <v/>
      </c>
      <c r="U102" s="49" t="str">
        <f t="shared" si="8"/>
        <v/>
      </c>
      <c r="V102" s="114"/>
      <c r="W102" s="115"/>
      <c r="X102" s="115"/>
      <c r="Y102" s="116"/>
      <c r="Z102" s="34"/>
      <c r="AA102" s="34"/>
    </row>
    <row r="103" spans="1:27" ht="18" customHeight="1" x14ac:dyDescent="0.25">
      <c r="A103" s="46">
        <v>99</v>
      </c>
      <c r="B103" s="43"/>
      <c r="C103" s="153"/>
      <c r="D103" s="44"/>
      <c r="E103" s="44"/>
      <c r="F103" s="46"/>
      <c r="G103" s="45"/>
      <c r="H103" s="45" t="str">
        <f t="shared" si="0"/>
        <v/>
      </c>
      <c r="I103" s="45"/>
      <c r="J103" s="46"/>
      <c r="K103" s="45"/>
      <c r="L103" s="45" t="str">
        <f t="shared" si="1"/>
        <v/>
      </c>
      <c r="M103" s="45"/>
      <c r="N103" s="45" t="str">
        <f t="shared" si="2"/>
        <v/>
      </c>
      <c r="O103" s="45"/>
      <c r="P103" s="45" t="str">
        <f t="shared" si="3"/>
        <v/>
      </c>
      <c r="Q103" s="45" t="str">
        <f t="shared" si="4"/>
        <v/>
      </c>
      <c r="R103" s="45" t="str">
        <f t="shared" si="5"/>
        <v/>
      </c>
      <c r="S103" s="45" t="str">
        <f t="shared" si="6"/>
        <v/>
      </c>
      <c r="T103" s="47" t="str">
        <f t="shared" si="7"/>
        <v/>
      </c>
      <c r="U103" s="43" t="str">
        <f t="shared" si="8"/>
        <v/>
      </c>
      <c r="V103" s="114"/>
      <c r="W103" s="115"/>
      <c r="X103" s="115"/>
      <c r="Y103" s="116"/>
      <c r="Z103" s="26"/>
      <c r="AA103" s="26"/>
    </row>
    <row r="104" spans="1:27" ht="18" customHeight="1" x14ac:dyDescent="0.25">
      <c r="A104" s="52">
        <v>100</v>
      </c>
      <c r="B104" s="49"/>
      <c r="C104" s="154"/>
      <c r="D104" s="50"/>
      <c r="E104" s="50"/>
      <c r="F104" s="52"/>
      <c r="G104" s="51"/>
      <c r="H104" s="51" t="str">
        <f t="shared" si="0"/>
        <v/>
      </c>
      <c r="I104" s="51"/>
      <c r="J104" s="52"/>
      <c r="K104" s="51"/>
      <c r="L104" s="51" t="str">
        <f t="shared" si="1"/>
        <v/>
      </c>
      <c r="M104" s="51"/>
      <c r="N104" s="51" t="str">
        <f t="shared" si="2"/>
        <v/>
      </c>
      <c r="O104" s="51"/>
      <c r="P104" s="51" t="str">
        <f t="shared" si="3"/>
        <v/>
      </c>
      <c r="Q104" s="51" t="str">
        <f t="shared" si="4"/>
        <v/>
      </c>
      <c r="R104" s="51" t="str">
        <f t="shared" si="5"/>
        <v/>
      </c>
      <c r="S104" s="51" t="str">
        <f t="shared" si="6"/>
        <v/>
      </c>
      <c r="T104" s="53" t="str">
        <f t="shared" si="7"/>
        <v/>
      </c>
      <c r="U104" s="49" t="str">
        <f t="shared" si="8"/>
        <v/>
      </c>
      <c r="V104" s="114"/>
      <c r="W104" s="115"/>
      <c r="X104" s="115"/>
      <c r="Y104" s="116"/>
      <c r="Z104" s="34"/>
      <c r="AA104" s="34"/>
    </row>
    <row r="105" spans="1:27" ht="18" customHeight="1" x14ac:dyDescent="0.25">
      <c r="A105" s="46">
        <v>101</v>
      </c>
      <c r="B105" s="43"/>
      <c r="C105" s="153"/>
      <c r="D105" s="44"/>
      <c r="E105" s="44"/>
      <c r="F105" s="46"/>
      <c r="G105" s="45"/>
      <c r="H105" s="45" t="str">
        <f t="shared" si="0"/>
        <v/>
      </c>
      <c r="I105" s="45"/>
      <c r="J105" s="46"/>
      <c r="K105" s="45"/>
      <c r="L105" s="45" t="str">
        <f t="shared" si="1"/>
        <v/>
      </c>
      <c r="M105" s="45"/>
      <c r="N105" s="45" t="str">
        <f t="shared" si="2"/>
        <v/>
      </c>
      <c r="O105" s="45"/>
      <c r="P105" s="45" t="str">
        <f t="shared" si="3"/>
        <v/>
      </c>
      <c r="Q105" s="45" t="str">
        <f t="shared" si="4"/>
        <v/>
      </c>
      <c r="R105" s="45" t="str">
        <f t="shared" si="5"/>
        <v/>
      </c>
      <c r="S105" s="45" t="str">
        <f t="shared" si="6"/>
        <v/>
      </c>
      <c r="T105" s="47" t="str">
        <f t="shared" si="7"/>
        <v/>
      </c>
      <c r="U105" s="43" t="str">
        <f t="shared" si="8"/>
        <v/>
      </c>
      <c r="V105" s="114"/>
      <c r="W105" s="115"/>
      <c r="X105" s="115"/>
      <c r="Y105" s="116"/>
      <c r="Z105" s="26"/>
      <c r="AA105" s="26"/>
    </row>
    <row r="106" spans="1:27" ht="18" customHeight="1" x14ac:dyDescent="0.25">
      <c r="A106" s="52">
        <v>102</v>
      </c>
      <c r="B106" s="49"/>
      <c r="C106" s="154"/>
      <c r="D106" s="50"/>
      <c r="E106" s="50"/>
      <c r="F106" s="52"/>
      <c r="G106" s="51"/>
      <c r="H106" s="51" t="str">
        <f t="shared" si="0"/>
        <v/>
      </c>
      <c r="I106" s="51"/>
      <c r="J106" s="52"/>
      <c r="K106" s="51"/>
      <c r="L106" s="51" t="str">
        <f t="shared" si="1"/>
        <v/>
      </c>
      <c r="M106" s="51"/>
      <c r="N106" s="51" t="str">
        <f t="shared" si="2"/>
        <v/>
      </c>
      <c r="O106" s="51"/>
      <c r="P106" s="51" t="str">
        <f t="shared" si="3"/>
        <v/>
      </c>
      <c r="Q106" s="51" t="str">
        <f t="shared" si="4"/>
        <v/>
      </c>
      <c r="R106" s="51" t="str">
        <f t="shared" si="5"/>
        <v/>
      </c>
      <c r="S106" s="51" t="str">
        <f t="shared" si="6"/>
        <v/>
      </c>
      <c r="T106" s="53" t="str">
        <f t="shared" si="7"/>
        <v/>
      </c>
      <c r="U106" s="49" t="str">
        <f t="shared" si="8"/>
        <v/>
      </c>
      <c r="V106" s="114"/>
      <c r="W106" s="115"/>
      <c r="X106" s="115"/>
      <c r="Y106" s="116"/>
      <c r="Z106" s="34"/>
      <c r="AA106" s="34"/>
    </row>
    <row r="107" spans="1:27" ht="18" customHeight="1" x14ac:dyDescent="0.25">
      <c r="A107" s="46">
        <v>103</v>
      </c>
      <c r="B107" s="43"/>
      <c r="C107" s="153"/>
      <c r="D107" s="44"/>
      <c r="E107" s="44"/>
      <c r="F107" s="46"/>
      <c r="G107" s="45"/>
      <c r="H107" s="45" t="str">
        <f t="shared" si="0"/>
        <v/>
      </c>
      <c r="I107" s="45"/>
      <c r="J107" s="46"/>
      <c r="K107" s="45"/>
      <c r="L107" s="45" t="str">
        <f t="shared" si="1"/>
        <v/>
      </c>
      <c r="M107" s="45"/>
      <c r="N107" s="45" t="str">
        <f t="shared" si="2"/>
        <v/>
      </c>
      <c r="O107" s="45"/>
      <c r="P107" s="45" t="str">
        <f t="shared" si="3"/>
        <v/>
      </c>
      <c r="Q107" s="45" t="str">
        <f t="shared" si="4"/>
        <v/>
      </c>
      <c r="R107" s="45" t="str">
        <f t="shared" si="5"/>
        <v/>
      </c>
      <c r="S107" s="45" t="str">
        <f t="shared" si="6"/>
        <v/>
      </c>
      <c r="T107" s="47" t="str">
        <f t="shared" si="7"/>
        <v/>
      </c>
      <c r="U107" s="43" t="str">
        <f t="shared" si="8"/>
        <v/>
      </c>
      <c r="V107" s="114"/>
      <c r="W107" s="115"/>
      <c r="X107" s="115"/>
      <c r="Y107" s="116"/>
      <c r="Z107" s="26"/>
      <c r="AA107" s="26"/>
    </row>
    <row r="108" spans="1:27" ht="18" customHeight="1" x14ac:dyDescent="0.25">
      <c r="A108" s="52">
        <v>104</v>
      </c>
      <c r="B108" s="49"/>
      <c r="C108" s="154"/>
      <c r="D108" s="50"/>
      <c r="E108" s="50"/>
      <c r="F108" s="52"/>
      <c r="G108" s="51"/>
      <c r="H108" s="51" t="str">
        <f t="shared" si="0"/>
        <v/>
      </c>
      <c r="I108" s="51"/>
      <c r="J108" s="52"/>
      <c r="K108" s="51"/>
      <c r="L108" s="51" t="str">
        <f t="shared" si="1"/>
        <v/>
      </c>
      <c r="M108" s="51"/>
      <c r="N108" s="51" t="str">
        <f t="shared" si="2"/>
        <v/>
      </c>
      <c r="O108" s="51"/>
      <c r="P108" s="51" t="str">
        <f t="shared" si="3"/>
        <v/>
      </c>
      <c r="Q108" s="51" t="str">
        <f t="shared" si="4"/>
        <v/>
      </c>
      <c r="R108" s="51" t="str">
        <f t="shared" si="5"/>
        <v/>
      </c>
      <c r="S108" s="51" t="str">
        <f t="shared" si="6"/>
        <v/>
      </c>
      <c r="T108" s="53" t="str">
        <f t="shared" si="7"/>
        <v/>
      </c>
      <c r="U108" s="49" t="str">
        <f t="shared" si="8"/>
        <v/>
      </c>
      <c r="V108" s="114"/>
      <c r="W108" s="115"/>
      <c r="X108" s="115"/>
      <c r="Y108" s="116"/>
      <c r="Z108" s="34"/>
      <c r="AA108" s="34"/>
    </row>
    <row r="109" spans="1:27" ht="18" customHeight="1" x14ac:dyDescent="0.25">
      <c r="A109" s="46">
        <v>105</v>
      </c>
      <c r="B109" s="43"/>
      <c r="C109" s="153"/>
      <c r="D109" s="44"/>
      <c r="E109" s="44"/>
      <c r="F109" s="46"/>
      <c r="G109" s="45"/>
      <c r="H109" s="45" t="str">
        <f t="shared" si="0"/>
        <v/>
      </c>
      <c r="I109" s="45"/>
      <c r="J109" s="46"/>
      <c r="K109" s="45"/>
      <c r="L109" s="45" t="str">
        <f t="shared" si="1"/>
        <v/>
      </c>
      <c r="M109" s="45"/>
      <c r="N109" s="45" t="str">
        <f t="shared" si="2"/>
        <v/>
      </c>
      <c r="O109" s="45"/>
      <c r="P109" s="45" t="str">
        <f t="shared" si="3"/>
        <v/>
      </c>
      <c r="Q109" s="45" t="str">
        <f t="shared" si="4"/>
        <v/>
      </c>
      <c r="R109" s="45" t="str">
        <f t="shared" si="5"/>
        <v/>
      </c>
      <c r="S109" s="45" t="str">
        <f t="shared" si="6"/>
        <v/>
      </c>
      <c r="T109" s="47" t="str">
        <f t="shared" si="7"/>
        <v/>
      </c>
      <c r="U109" s="43" t="str">
        <f t="shared" si="8"/>
        <v/>
      </c>
      <c r="V109" s="114"/>
      <c r="W109" s="115"/>
      <c r="X109" s="115"/>
      <c r="Y109" s="116"/>
      <c r="Z109" s="26"/>
      <c r="AA109" s="26"/>
    </row>
    <row r="110" spans="1:27" ht="18" customHeight="1" x14ac:dyDescent="0.25">
      <c r="A110" s="52">
        <v>106</v>
      </c>
      <c r="B110" s="49"/>
      <c r="C110" s="154"/>
      <c r="D110" s="50"/>
      <c r="E110" s="50"/>
      <c r="F110" s="52"/>
      <c r="G110" s="51"/>
      <c r="H110" s="51" t="str">
        <f t="shared" si="0"/>
        <v/>
      </c>
      <c r="I110" s="51"/>
      <c r="J110" s="52"/>
      <c r="K110" s="51"/>
      <c r="L110" s="51" t="str">
        <f t="shared" si="1"/>
        <v/>
      </c>
      <c r="M110" s="51"/>
      <c r="N110" s="51" t="str">
        <f t="shared" si="2"/>
        <v/>
      </c>
      <c r="O110" s="51"/>
      <c r="P110" s="51" t="str">
        <f t="shared" si="3"/>
        <v/>
      </c>
      <c r="Q110" s="51" t="str">
        <f t="shared" si="4"/>
        <v/>
      </c>
      <c r="R110" s="51" t="str">
        <f t="shared" si="5"/>
        <v/>
      </c>
      <c r="S110" s="51" t="str">
        <f t="shared" si="6"/>
        <v/>
      </c>
      <c r="T110" s="53" t="str">
        <f t="shared" si="7"/>
        <v/>
      </c>
      <c r="U110" s="49" t="str">
        <f t="shared" si="8"/>
        <v/>
      </c>
      <c r="V110" s="114"/>
      <c r="W110" s="115"/>
      <c r="X110" s="115"/>
      <c r="Y110" s="116"/>
      <c r="Z110" s="34"/>
      <c r="AA110" s="34"/>
    </row>
    <row r="111" spans="1:27" ht="18" customHeight="1" x14ac:dyDescent="0.25">
      <c r="A111" s="46">
        <v>107</v>
      </c>
      <c r="B111" s="43"/>
      <c r="C111" s="153"/>
      <c r="D111" s="44"/>
      <c r="E111" s="44"/>
      <c r="F111" s="46"/>
      <c r="G111" s="45"/>
      <c r="H111" s="45" t="str">
        <f t="shared" si="0"/>
        <v/>
      </c>
      <c r="I111" s="45"/>
      <c r="J111" s="46"/>
      <c r="K111" s="45"/>
      <c r="L111" s="45" t="str">
        <f t="shared" si="1"/>
        <v/>
      </c>
      <c r="M111" s="45"/>
      <c r="N111" s="45" t="str">
        <f t="shared" si="2"/>
        <v/>
      </c>
      <c r="O111" s="45"/>
      <c r="P111" s="45" t="str">
        <f t="shared" si="3"/>
        <v/>
      </c>
      <c r="Q111" s="45" t="str">
        <f t="shared" si="4"/>
        <v/>
      </c>
      <c r="R111" s="45" t="str">
        <f t="shared" si="5"/>
        <v/>
      </c>
      <c r="S111" s="45" t="str">
        <f t="shared" si="6"/>
        <v/>
      </c>
      <c r="T111" s="47" t="str">
        <f t="shared" si="7"/>
        <v/>
      </c>
      <c r="U111" s="43" t="str">
        <f t="shared" si="8"/>
        <v/>
      </c>
      <c r="V111" s="114"/>
      <c r="W111" s="115"/>
      <c r="X111" s="115"/>
      <c r="Y111" s="116"/>
      <c r="Z111" s="26"/>
      <c r="AA111" s="26"/>
    </row>
    <row r="112" spans="1:27" ht="18" customHeight="1" x14ac:dyDescent="0.25">
      <c r="A112" s="52">
        <v>108</v>
      </c>
      <c r="B112" s="49"/>
      <c r="C112" s="154"/>
      <c r="D112" s="50"/>
      <c r="E112" s="50"/>
      <c r="F112" s="52"/>
      <c r="G112" s="51"/>
      <c r="H112" s="51" t="str">
        <f t="shared" si="0"/>
        <v/>
      </c>
      <c r="I112" s="51"/>
      <c r="J112" s="52"/>
      <c r="K112" s="51"/>
      <c r="L112" s="51" t="str">
        <f t="shared" si="1"/>
        <v/>
      </c>
      <c r="M112" s="51"/>
      <c r="N112" s="51" t="str">
        <f t="shared" si="2"/>
        <v/>
      </c>
      <c r="O112" s="51"/>
      <c r="P112" s="51" t="str">
        <f t="shared" si="3"/>
        <v/>
      </c>
      <c r="Q112" s="51" t="str">
        <f t="shared" si="4"/>
        <v/>
      </c>
      <c r="R112" s="51" t="str">
        <f t="shared" si="5"/>
        <v/>
      </c>
      <c r="S112" s="51" t="str">
        <f t="shared" si="6"/>
        <v/>
      </c>
      <c r="T112" s="53" t="str">
        <f t="shared" si="7"/>
        <v/>
      </c>
      <c r="U112" s="49" t="str">
        <f t="shared" si="8"/>
        <v/>
      </c>
      <c r="V112" s="114"/>
      <c r="W112" s="115"/>
      <c r="X112" s="115"/>
      <c r="Y112" s="116"/>
      <c r="Z112" s="34"/>
      <c r="AA112" s="34"/>
    </row>
    <row r="113" spans="1:27" ht="18" customHeight="1" x14ac:dyDescent="0.25">
      <c r="A113" s="46">
        <v>109</v>
      </c>
      <c r="B113" s="43"/>
      <c r="C113" s="153"/>
      <c r="D113" s="44"/>
      <c r="E113" s="44"/>
      <c r="F113" s="46"/>
      <c r="G113" s="45"/>
      <c r="H113" s="45" t="str">
        <f t="shared" si="0"/>
        <v/>
      </c>
      <c r="I113" s="45"/>
      <c r="J113" s="46"/>
      <c r="K113" s="45"/>
      <c r="L113" s="45" t="str">
        <f t="shared" si="1"/>
        <v/>
      </c>
      <c r="M113" s="45"/>
      <c r="N113" s="45" t="str">
        <f t="shared" si="2"/>
        <v/>
      </c>
      <c r="O113" s="45"/>
      <c r="P113" s="45" t="str">
        <f t="shared" si="3"/>
        <v/>
      </c>
      <c r="Q113" s="45" t="str">
        <f t="shared" si="4"/>
        <v/>
      </c>
      <c r="R113" s="45" t="str">
        <f t="shared" si="5"/>
        <v/>
      </c>
      <c r="S113" s="45" t="str">
        <f t="shared" si="6"/>
        <v/>
      </c>
      <c r="T113" s="47" t="str">
        <f t="shared" si="7"/>
        <v/>
      </c>
      <c r="U113" s="43" t="str">
        <f t="shared" si="8"/>
        <v/>
      </c>
      <c r="V113" s="114"/>
      <c r="W113" s="115"/>
      <c r="X113" s="115"/>
      <c r="Y113" s="116"/>
      <c r="Z113" s="26"/>
      <c r="AA113" s="26"/>
    </row>
    <row r="114" spans="1:27" ht="18" customHeight="1" x14ac:dyDescent="0.25">
      <c r="A114" s="52">
        <v>110</v>
      </c>
      <c r="B114" s="49"/>
      <c r="C114" s="154"/>
      <c r="D114" s="50"/>
      <c r="E114" s="50"/>
      <c r="F114" s="52"/>
      <c r="G114" s="51"/>
      <c r="H114" s="51" t="str">
        <f t="shared" si="0"/>
        <v/>
      </c>
      <c r="I114" s="51"/>
      <c r="J114" s="52"/>
      <c r="K114" s="51"/>
      <c r="L114" s="51" t="str">
        <f t="shared" si="1"/>
        <v/>
      </c>
      <c r="M114" s="51"/>
      <c r="N114" s="51" t="str">
        <f t="shared" si="2"/>
        <v/>
      </c>
      <c r="O114" s="51"/>
      <c r="P114" s="51" t="str">
        <f t="shared" si="3"/>
        <v/>
      </c>
      <c r="Q114" s="51" t="str">
        <f t="shared" si="4"/>
        <v/>
      </c>
      <c r="R114" s="51" t="str">
        <f t="shared" si="5"/>
        <v/>
      </c>
      <c r="S114" s="51" t="str">
        <f t="shared" si="6"/>
        <v/>
      </c>
      <c r="T114" s="53" t="str">
        <f t="shared" si="7"/>
        <v/>
      </c>
      <c r="U114" s="49" t="str">
        <f t="shared" si="8"/>
        <v/>
      </c>
      <c r="V114" s="114"/>
      <c r="W114" s="115"/>
      <c r="X114" s="115"/>
      <c r="Y114" s="116"/>
      <c r="Z114" s="34"/>
      <c r="AA114" s="34"/>
    </row>
    <row r="115" spans="1:27" ht="18" customHeight="1" x14ac:dyDescent="0.25">
      <c r="A115" s="46">
        <v>111</v>
      </c>
      <c r="B115" s="43"/>
      <c r="C115" s="153"/>
      <c r="D115" s="44"/>
      <c r="E115" s="44"/>
      <c r="F115" s="46"/>
      <c r="G115" s="45"/>
      <c r="H115" s="45" t="str">
        <f t="shared" si="0"/>
        <v/>
      </c>
      <c r="I115" s="45"/>
      <c r="J115" s="46"/>
      <c r="K115" s="45"/>
      <c r="L115" s="45" t="str">
        <f t="shared" si="1"/>
        <v/>
      </c>
      <c r="M115" s="45"/>
      <c r="N115" s="45" t="str">
        <f t="shared" si="2"/>
        <v/>
      </c>
      <c r="O115" s="45"/>
      <c r="P115" s="45" t="str">
        <f t="shared" si="3"/>
        <v/>
      </c>
      <c r="Q115" s="45" t="str">
        <f t="shared" si="4"/>
        <v/>
      </c>
      <c r="R115" s="45" t="str">
        <f t="shared" si="5"/>
        <v/>
      </c>
      <c r="S115" s="45" t="str">
        <f t="shared" si="6"/>
        <v/>
      </c>
      <c r="T115" s="47" t="str">
        <f t="shared" si="7"/>
        <v/>
      </c>
      <c r="U115" s="43" t="str">
        <f t="shared" si="8"/>
        <v/>
      </c>
      <c r="V115" s="114"/>
      <c r="W115" s="115"/>
      <c r="X115" s="115"/>
      <c r="Y115" s="116"/>
      <c r="Z115" s="26"/>
      <c r="AA115" s="26"/>
    </row>
    <row r="116" spans="1:27" ht="18" customHeight="1" x14ac:dyDescent="0.25">
      <c r="A116" s="52">
        <v>112</v>
      </c>
      <c r="B116" s="49"/>
      <c r="C116" s="154"/>
      <c r="D116" s="50"/>
      <c r="E116" s="50"/>
      <c r="F116" s="52"/>
      <c r="G116" s="51"/>
      <c r="H116" s="51" t="str">
        <f t="shared" si="0"/>
        <v/>
      </c>
      <c r="I116" s="51"/>
      <c r="J116" s="52"/>
      <c r="K116" s="51"/>
      <c r="L116" s="51" t="str">
        <f t="shared" si="1"/>
        <v/>
      </c>
      <c r="M116" s="51"/>
      <c r="N116" s="51" t="str">
        <f t="shared" si="2"/>
        <v/>
      </c>
      <c r="O116" s="51"/>
      <c r="P116" s="51" t="str">
        <f t="shared" si="3"/>
        <v/>
      </c>
      <c r="Q116" s="51" t="str">
        <f t="shared" si="4"/>
        <v/>
      </c>
      <c r="R116" s="51" t="str">
        <f t="shared" si="5"/>
        <v/>
      </c>
      <c r="S116" s="51" t="str">
        <f t="shared" si="6"/>
        <v/>
      </c>
      <c r="T116" s="53" t="str">
        <f t="shared" si="7"/>
        <v/>
      </c>
      <c r="U116" s="49" t="str">
        <f t="shared" si="8"/>
        <v/>
      </c>
      <c r="V116" s="114"/>
      <c r="W116" s="115"/>
      <c r="X116" s="115"/>
      <c r="Y116" s="116"/>
      <c r="Z116" s="34"/>
      <c r="AA116" s="34"/>
    </row>
    <row r="117" spans="1:27" ht="18" customHeight="1" x14ac:dyDescent="0.25">
      <c r="A117" s="46">
        <v>113</v>
      </c>
      <c r="B117" s="43"/>
      <c r="C117" s="153"/>
      <c r="D117" s="44"/>
      <c r="E117" s="44"/>
      <c r="F117" s="46"/>
      <c r="G117" s="45"/>
      <c r="H117" s="45" t="str">
        <f t="shared" si="0"/>
        <v/>
      </c>
      <c r="I117" s="45"/>
      <c r="J117" s="46"/>
      <c r="K117" s="45"/>
      <c r="L117" s="45" t="str">
        <f t="shared" si="1"/>
        <v/>
      </c>
      <c r="M117" s="45"/>
      <c r="N117" s="45" t="str">
        <f t="shared" si="2"/>
        <v/>
      </c>
      <c r="O117" s="45"/>
      <c r="P117" s="45" t="str">
        <f t="shared" si="3"/>
        <v/>
      </c>
      <c r="Q117" s="45" t="str">
        <f t="shared" si="4"/>
        <v/>
      </c>
      <c r="R117" s="45" t="str">
        <f t="shared" si="5"/>
        <v/>
      </c>
      <c r="S117" s="45" t="str">
        <f t="shared" si="6"/>
        <v/>
      </c>
      <c r="T117" s="47" t="str">
        <f t="shared" si="7"/>
        <v/>
      </c>
      <c r="U117" s="43" t="str">
        <f t="shared" si="8"/>
        <v/>
      </c>
      <c r="V117" s="114"/>
      <c r="W117" s="115"/>
      <c r="X117" s="115"/>
      <c r="Y117" s="116"/>
      <c r="Z117" s="26"/>
      <c r="AA117" s="26"/>
    </row>
    <row r="118" spans="1:27" ht="18" customHeight="1" x14ac:dyDescent="0.25">
      <c r="A118" s="52">
        <v>114</v>
      </c>
      <c r="B118" s="49"/>
      <c r="C118" s="154"/>
      <c r="D118" s="50"/>
      <c r="E118" s="50"/>
      <c r="F118" s="52"/>
      <c r="G118" s="51"/>
      <c r="H118" s="51" t="str">
        <f t="shared" si="0"/>
        <v/>
      </c>
      <c r="I118" s="51"/>
      <c r="J118" s="52"/>
      <c r="K118" s="51"/>
      <c r="L118" s="51" t="str">
        <f t="shared" si="1"/>
        <v/>
      </c>
      <c r="M118" s="51"/>
      <c r="N118" s="51" t="str">
        <f t="shared" si="2"/>
        <v/>
      </c>
      <c r="O118" s="51"/>
      <c r="P118" s="51" t="str">
        <f t="shared" si="3"/>
        <v/>
      </c>
      <c r="Q118" s="51" t="str">
        <f t="shared" si="4"/>
        <v/>
      </c>
      <c r="R118" s="51" t="str">
        <f t="shared" si="5"/>
        <v/>
      </c>
      <c r="S118" s="51" t="str">
        <f t="shared" si="6"/>
        <v/>
      </c>
      <c r="T118" s="53" t="str">
        <f t="shared" si="7"/>
        <v/>
      </c>
      <c r="U118" s="49" t="str">
        <f t="shared" si="8"/>
        <v/>
      </c>
      <c r="V118" s="114"/>
      <c r="W118" s="115"/>
      <c r="X118" s="115"/>
      <c r="Y118" s="116"/>
      <c r="Z118" s="34"/>
      <c r="AA118" s="34"/>
    </row>
    <row r="119" spans="1:27" ht="18" customHeight="1" x14ac:dyDescent="0.25">
      <c r="A119" s="46">
        <v>115</v>
      </c>
      <c r="B119" s="43"/>
      <c r="C119" s="153"/>
      <c r="D119" s="44"/>
      <c r="E119" s="44"/>
      <c r="F119" s="46"/>
      <c r="G119" s="45"/>
      <c r="H119" s="45" t="str">
        <f t="shared" si="0"/>
        <v/>
      </c>
      <c r="I119" s="45"/>
      <c r="J119" s="46"/>
      <c r="K119" s="45"/>
      <c r="L119" s="45" t="str">
        <f t="shared" si="1"/>
        <v/>
      </c>
      <c r="M119" s="45"/>
      <c r="N119" s="45" t="str">
        <f t="shared" si="2"/>
        <v/>
      </c>
      <c r="O119" s="45"/>
      <c r="P119" s="45" t="str">
        <f t="shared" si="3"/>
        <v/>
      </c>
      <c r="Q119" s="45" t="str">
        <f t="shared" si="4"/>
        <v/>
      </c>
      <c r="R119" s="45" t="str">
        <f t="shared" si="5"/>
        <v/>
      </c>
      <c r="S119" s="45" t="str">
        <f t="shared" si="6"/>
        <v/>
      </c>
      <c r="T119" s="47" t="str">
        <f t="shared" si="7"/>
        <v/>
      </c>
      <c r="U119" s="43" t="str">
        <f t="shared" si="8"/>
        <v/>
      </c>
      <c r="V119" s="114"/>
      <c r="W119" s="115"/>
      <c r="X119" s="115"/>
      <c r="Y119" s="116"/>
      <c r="Z119" s="26"/>
      <c r="AA119" s="26"/>
    </row>
    <row r="120" spans="1:27" ht="18" customHeight="1" x14ac:dyDescent="0.25">
      <c r="A120" s="52">
        <v>116</v>
      </c>
      <c r="B120" s="49"/>
      <c r="C120" s="154"/>
      <c r="D120" s="50"/>
      <c r="E120" s="50"/>
      <c r="F120" s="52"/>
      <c r="G120" s="51"/>
      <c r="H120" s="51" t="str">
        <f t="shared" si="0"/>
        <v/>
      </c>
      <c r="I120" s="51"/>
      <c r="J120" s="52"/>
      <c r="K120" s="51"/>
      <c r="L120" s="51" t="str">
        <f t="shared" si="1"/>
        <v/>
      </c>
      <c r="M120" s="51"/>
      <c r="N120" s="51" t="str">
        <f t="shared" si="2"/>
        <v/>
      </c>
      <c r="O120" s="51"/>
      <c r="P120" s="51" t="str">
        <f t="shared" si="3"/>
        <v/>
      </c>
      <c r="Q120" s="51" t="str">
        <f t="shared" si="4"/>
        <v/>
      </c>
      <c r="R120" s="51" t="str">
        <f t="shared" si="5"/>
        <v/>
      </c>
      <c r="S120" s="51" t="str">
        <f t="shared" si="6"/>
        <v/>
      </c>
      <c r="T120" s="53" t="str">
        <f t="shared" si="7"/>
        <v/>
      </c>
      <c r="U120" s="49" t="str">
        <f t="shared" si="8"/>
        <v/>
      </c>
      <c r="V120" s="114"/>
      <c r="W120" s="115"/>
      <c r="X120" s="115"/>
      <c r="Y120" s="116"/>
      <c r="Z120" s="34"/>
      <c r="AA120" s="34"/>
    </row>
    <row r="121" spans="1:27" ht="18" customHeight="1" x14ac:dyDescent="0.25">
      <c r="A121" s="46">
        <v>117</v>
      </c>
      <c r="B121" s="43"/>
      <c r="C121" s="153"/>
      <c r="D121" s="44"/>
      <c r="E121" s="44"/>
      <c r="F121" s="46"/>
      <c r="G121" s="45"/>
      <c r="H121" s="45" t="str">
        <f t="shared" si="0"/>
        <v/>
      </c>
      <c r="I121" s="45"/>
      <c r="J121" s="46"/>
      <c r="K121" s="45"/>
      <c r="L121" s="45" t="str">
        <f t="shared" si="1"/>
        <v/>
      </c>
      <c r="M121" s="45"/>
      <c r="N121" s="45" t="str">
        <f t="shared" si="2"/>
        <v/>
      </c>
      <c r="O121" s="45"/>
      <c r="P121" s="45" t="str">
        <f t="shared" si="3"/>
        <v/>
      </c>
      <c r="Q121" s="45" t="str">
        <f t="shared" si="4"/>
        <v/>
      </c>
      <c r="R121" s="45" t="str">
        <f t="shared" si="5"/>
        <v/>
      </c>
      <c r="S121" s="45" t="str">
        <f t="shared" si="6"/>
        <v/>
      </c>
      <c r="T121" s="47" t="str">
        <f t="shared" si="7"/>
        <v/>
      </c>
      <c r="U121" s="43" t="str">
        <f t="shared" si="8"/>
        <v/>
      </c>
      <c r="V121" s="114"/>
      <c r="W121" s="115"/>
      <c r="X121" s="115"/>
      <c r="Y121" s="116"/>
      <c r="Z121" s="26"/>
      <c r="AA121" s="26"/>
    </row>
    <row r="122" spans="1:27" ht="18" customHeight="1" x14ac:dyDescent="0.25">
      <c r="A122" s="52">
        <v>118</v>
      </c>
      <c r="B122" s="49"/>
      <c r="C122" s="154"/>
      <c r="D122" s="50"/>
      <c r="E122" s="50"/>
      <c r="F122" s="52"/>
      <c r="G122" s="51"/>
      <c r="H122" s="51" t="str">
        <f t="shared" si="0"/>
        <v/>
      </c>
      <c r="I122" s="51"/>
      <c r="J122" s="52"/>
      <c r="K122" s="51"/>
      <c r="L122" s="51" t="str">
        <f t="shared" si="1"/>
        <v/>
      </c>
      <c r="M122" s="51"/>
      <c r="N122" s="51" t="str">
        <f t="shared" si="2"/>
        <v/>
      </c>
      <c r="O122" s="51"/>
      <c r="P122" s="51" t="str">
        <f t="shared" si="3"/>
        <v/>
      </c>
      <c r="Q122" s="51" t="str">
        <f t="shared" si="4"/>
        <v/>
      </c>
      <c r="R122" s="51" t="str">
        <f t="shared" si="5"/>
        <v/>
      </c>
      <c r="S122" s="51" t="str">
        <f t="shared" si="6"/>
        <v/>
      </c>
      <c r="T122" s="53" t="str">
        <f t="shared" si="7"/>
        <v/>
      </c>
      <c r="U122" s="49" t="str">
        <f t="shared" si="8"/>
        <v/>
      </c>
      <c r="V122" s="114"/>
      <c r="W122" s="115"/>
      <c r="X122" s="115"/>
      <c r="Y122" s="116"/>
      <c r="Z122" s="34"/>
      <c r="AA122" s="34"/>
    </row>
    <row r="123" spans="1:27" ht="18" customHeight="1" x14ac:dyDescent="0.25">
      <c r="A123" s="46">
        <v>119</v>
      </c>
      <c r="B123" s="43"/>
      <c r="C123" s="153"/>
      <c r="D123" s="44"/>
      <c r="E123" s="44"/>
      <c r="F123" s="46"/>
      <c r="G123" s="45"/>
      <c r="H123" s="45" t="str">
        <f t="shared" si="0"/>
        <v/>
      </c>
      <c r="I123" s="45"/>
      <c r="J123" s="46"/>
      <c r="K123" s="45"/>
      <c r="L123" s="45" t="str">
        <f t="shared" si="1"/>
        <v/>
      </c>
      <c r="M123" s="45"/>
      <c r="N123" s="45" t="str">
        <f t="shared" si="2"/>
        <v/>
      </c>
      <c r="O123" s="45"/>
      <c r="P123" s="45" t="str">
        <f t="shared" si="3"/>
        <v/>
      </c>
      <c r="Q123" s="45" t="str">
        <f t="shared" si="4"/>
        <v/>
      </c>
      <c r="R123" s="45" t="str">
        <f t="shared" si="5"/>
        <v/>
      </c>
      <c r="S123" s="45" t="str">
        <f t="shared" si="6"/>
        <v/>
      </c>
      <c r="T123" s="47" t="str">
        <f t="shared" si="7"/>
        <v/>
      </c>
      <c r="U123" s="43" t="str">
        <f t="shared" si="8"/>
        <v/>
      </c>
      <c r="V123" s="114"/>
      <c r="W123" s="115"/>
      <c r="X123" s="115"/>
      <c r="Y123" s="116"/>
      <c r="Z123" s="26"/>
      <c r="AA123" s="26"/>
    </row>
    <row r="124" spans="1:27" ht="18" customHeight="1" x14ac:dyDescent="0.25">
      <c r="A124" s="52">
        <v>120</v>
      </c>
      <c r="B124" s="49"/>
      <c r="C124" s="154"/>
      <c r="D124" s="50"/>
      <c r="E124" s="50"/>
      <c r="F124" s="52"/>
      <c r="G124" s="51"/>
      <c r="H124" s="51" t="str">
        <f t="shared" si="0"/>
        <v/>
      </c>
      <c r="I124" s="51"/>
      <c r="J124" s="52"/>
      <c r="K124" s="51"/>
      <c r="L124" s="51" t="str">
        <f t="shared" si="1"/>
        <v/>
      </c>
      <c r="M124" s="51"/>
      <c r="N124" s="51" t="str">
        <f t="shared" si="2"/>
        <v/>
      </c>
      <c r="O124" s="51"/>
      <c r="P124" s="51" t="str">
        <f t="shared" si="3"/>
        <v/>
      </c>
      <c r="Q124" s="51" t="str">
        <f t="shared" si="4"/>
        <v/>
      </c>
      <c r="R124" s="51" t="str">
        <f t="shared" si="5"/>
        <v/>
      </c>
      <c r="S124" s="51" t="str">
        <f t="shared" si="6"/>
        <v/>
      </c>
      <c r="T124" s="53" t="str">
        <f t="shared" si="7"/>
        <v/>
      </c>
      <c r="U124" s="49" t="str">
        <f t="shared" si="8"/>
        <v/>
      </c>
      <c r="V124" s="114"/>
      <c r="W124" s="115"/>
      <c r="X124" s="115"/>
      <c r="Y124" s="116"/>
      <c r="Z124" s="34"/>
      <c r="AA124" s="34"/>
    </row>
    <row r="125" spans="1:27" ht="18" customHeight="1" x14ac:dyDescent="0.25">
      <c r="A125" s="46">
        <v>121</v>
      </c>
      <c r="B125" s="43"/>
      <c r="C125" s="153"/>
      <c r="D125" s="44"/>
      <c r="E125" s="44"/>
      <c r="F125" s="46"/>
      <c r="G125" s="45"/>
      <c r="H125" s="45" t="str">
        <f t="shared" si="0"/>
        <v/>
      </c>
      <c r="I125" s="45"/>
      <c r="J125" s="46"/>
      <c r="K125" s="45"/>
      <c r="L125" s="45" t="str">
        <f t="shared" si="1"/>
        <v/>
      </c>
      <c r="M125" s="45"/>
      <c r="N125" s="45" t="str">
        <f t="shared" si="2"/>
        <v/>
      </c>
      <c r="O125" s="45"/>
      <c r="P125" s="45" t="str">
        <f t="shared" si="3"/>
        <v/>
      </c>
      <c r="Q125" s="45" t="str">
        <f t="shared" si="4"/>
        <v/>
      </c>
      <c r="R125" s="45" t="str">
        <f t="shared" si="5"/>
        <v/>
      </c>
      <c r="S125" s="45" t="str">
        <f t="shared" si="6"/>
        <v/>
      </c>
      <c r="T125" s="47" t="str">
        <f t="shared" si="7"/>
        <v/>
      </c>
      <c r="U125" s="43" t="str">
        <f t="shared" si="8"/>
        <v/>
      </c>
      <c r="V125" s="114"/>
      <c r="W125" s="115"/>
      <c r="X125" s="115"/>
      <c r="Y125" s="116"/>
      <c r="Z125" s="26"/>
      <c r="AA125" s="26"/>
    </row>
    <row r="126" spans="1:27" ht="18" customHeight="1" x14ac:dyDescent="0.25">
      <c r="A126" s="52">
        <v>122</v>
      </c>
      <c r="B126" s="49"/>
      <c r="C126" s="154"/>
      <c r="D126" s="50"/>
      <c r="E126" s="50"/>
      <c r="F126" s="52"/>
      <c r="G126" s="51"/>
      <c r="H126" s="51" t="str">
        <f t="shared" si="0"/>
        <v/>
      </c>
      <c r="I126" s="51"/>
      <c r="J126" s="52"/>
      <c r="K126" s="51"/>
      <c r="L126" s="51" t="str">
        <f t="shared" si="1"/>
        <v/>
      </c>
      <c r="M126" s="51"/>
      <c r="N126" s="51" t="str">
        <f t="shared" si="2"/>
        <v/>
      </c>
      <c r="O126" s="51"/>
      <c r="P126" s="51" t="str">
        <f t="shared" si="3"/>
        <v/>
      </c>
      <c r="Q126" s="51" t="str">
        <f t="shared" si="4"/>
        <v/>
      </c>
      <c r="R126" s="51" t="str">
        <f t="shared" si="5"/>
        <v/>
      </c>
      <c r="S126" s="51" t="str">
        <f t="shared" si="6"/>
        <v/>
      </c>
      <c r="T126" s="53" t="str">
        <f t="shared" si="7"/>
        <v/>
      </c>
      <c r="U126" s="49" t="str">
        <f t="shared" si="8"/>
        <v/>
      </c>
      <c r="V126" s="114"/>
      <c r="W126" s="115"/>
      <c r="X126" s="115"/>
      <c r="Y126" s="116"/>
      <c r="Z126" s="34"/>
      <c r="AA126" s="34"/>
    </row>
    <row r="127" spans="1:27" ht="18" customHeight="1" x14ac:dyDescent="0.25">
      <c r="A127" s="46">
        <v>123</v>
      </c>
      <c r="B127" s="43"/>
      <c r="C127" s="153"/>
      <c r="D127" s="44"/>
      <c r="E127" s="44"/>
      <c r="F127" s="46"/>
      <c r="G127" s="45"/>
      <c r="H127" s="45" t="str">
        <f t="shared" si="0"/>
        <v/>
      </c>
      <c r="I127" s="45"/>
      <c r="J127" s="46"/>
      <c r="K127" s="45"/>
      <c r="L127" s="45" t="str">
        <f t="shared" si="1"/>
        <v/>
      </c>
      <c r="M127" s="45"/>
      <c r="N127" s="45" t="str">
        <f t="shared" si="2"/>
        <v/>
      </c>
      <c r="O127" s="45"/>
      <c r="P127" s="45" t="str">
        <f t="shared" si="3"/>
        <v/>
      </c>
      <c r="Q127" s="45" t="str">
        <f t="shared" si="4"/>
        <v/>
      </c>
      <c r="R127" s="45" t="str">
        <f t="shared" si="5"/>
        <v/>
      </c>
      <c r="S127" s="45" t="str">
        <f t="shared" si="6"/>
        <v/>
      </c>
      <c r="T127" s="47" t="str">
        <f t="shared" si="7"/>
        <v/>
      </c>
      <c r="U127" s="43" t="str">
        <f t="shared" si="8"/>
        <v/>
      </c>
      <c r="V127" s="114"/>
      <c r="W127" s="115"/>
      <c r="X127" s="115"/>
      <c r="Y127" s="116"/>
      <c r="Z127" s="26"/>
      <c r="AA127" s="26"/>
    </row>
    <row r="128" spans="1:27" ht="18" customHeight="1" x14ac:dyDescent="0.25">
      <c r="A128" s="52">
        <v>124</v>
      </c>
      <c r="B128" s="49"/>
      <c r="C128" s="154"/>
      <c r="D128" s="50"/>
      <c r="E128" s="50"/>
      <c r="F128" s="52"/>
      <c r="G128" s="51"/>
      <c r="H128" s="51" t="str">
        <f t="shared" si="0"/>
        <v/>
      </c>
      <c r="I128" s="51"/>
      <c r="J128" s="52"/>
      <c r="K128" s="51"/>
      <c r="L128" s="51" t="str">
        <f t="shared" si="1"/>
        <v/>
      </c>
      <c r="M128" s="51"/>
      <c r="N128" s="51" t="str">
        <f t="shared" si="2"/>
        <v/>
      </c>
      <c r="O128" s="51"/>
      <c r="P128" s="51" t="str">
        <f t="shared" si="3"/>
        <v/>
      </c>
      <c r="Q128" s="51" t="str">
        <f t="shared" si="4"/>
        <v/>
      </c>
      <c r="R128" s="51" t="str">
        <f t="shared" si="5"/>
        <v/>
      </c>
      <c r="S128" s="51" t="str">
        <f t="shared" si="6"/>
        <v/>
      </c>
      <c r="T128" s="53" t="str">
        <f t="shared" si="7"/>
        <v/>
      </c>
      <c r="U128" s="49" t="str">
        <f t="shared" si="8"/>
        <v/>
      </c>
      <c r="V128" s="114"/>
      <c r="W128" s="115"/>
      <c r="X128" s="115"/>
      <c r="Y128" s="116"/>
      <c r="Z128" s="34"/>
      <c r="AA128" s="34"/>
    </row>
    <row r="129" spans="1:27" ht="18" customHeight="1" x14ac:dyDescent="0.25">
      <c r="A129" s="46">
        <v>125</v>
      </c>
      <c r="B129" s="43"/>
      <c r="C129" s="153"/>
      <c r="D129" s="44"/>
      <c r="E129" s="44"/>
      <c r="F129" s="46"/>
      <c r="G129" s="45"/>
      <c r="H129" s="45" t="str">
        <f t="shared" si="0"/>
        <v/>
      </c>
      <c r="I129" s="45"/>
      <c r="J129" s="46"/>
      <c r="K129" s="45"/>
      <c r="L129" s="45" t="str">
        <f t="shared" si="1"/>
        <v/>
      </c>
      <c r="M129" s="45"/>
      <c r="N129" s="45" t="str">
        <f t="shared" si="2"/>
        <v/>
      </c>
      <c r="O129" s="45"/>
      <c r="P129" s="45" t="str">
        <f t="shared" si="3"/>
        <v/>
      </c>
      <c r="Q129" s="45" t="str">
        <f t="shared" si="4"/>
        <v/>
      </c>
      <c r="R129" s="45" t="str">
        <f t="shared" si="5"/>
        <v/>
      </c>
      <c r="S129" s="45" t="str">
        <f t="shared" si="6"/>
        <v/>
      </c>
      <c r="T129" s="47" t="str">
        <f t="shared" si="7"/>
        <v/>
      </c>
      <c r="U129" s="43" t="str">
        <f t="shared" si="8"/>
        <v/>
      </c>
      <c r="V129" s="114"/>
      <c r="W129" s="115"/>
      <c r="X129" s="115"/>
      <c r="Y129" s="116"/>
      <c r="Z129" s="26"/>
      <c r="AA129" s="26"/>
    </row>
    <row r="130" spans="1:27" ht="18" customHeight="1" x14ac:dyDescent="0.25">
      <c r="A130" s="52">
        <v>126</v>
      </c>
      <c r="B130" s="49"/>
      <c r="C130" s="154"/>
      <c r="D130" s="50"/>
      <c r="E130" s="50"/>
      <c r="F130" s="52"/>
      <c r="G130" s="51"/>
      <c r="H130" s="51" t="str">
        <f t="shared" si="0"/>
        <v/>
      </c>
      <c r="I130" s="51"/>
      <c r="J130" s="52"/>
      <c r="K130" s="51"/>
      <c r="L130" s="51" t="str">
        <f t="shared" si="1"/>
        <v/>
      </c>
      <c r="M130" s="51"/>
      <c r="N130" s="51" t="str">
        <f t="shared" si="2"/>
        <v/>
      </c>
      <c r="O130" s="51"/>
      <c r="P130" s="51" t="str">
        <f t="shared" si="3"/>
        <v/>
      </c>
      <c r="Q130" s="51" t="str">
        <f t="shared" si="4"/>
        <v/>
      </c>
      <c r="R130" s="51" t="str">
        <f t="shared" si="5"/>
        <v/>
      </c>
      <c r="S130" s="51" t="str">
        <f t="shared" si="6"/>
        <v/>
      </c>
      <c r="T130" s="53" t="str">
        <f t="shared" si="7"/>
        <v/>
      </c>
      <c r="U130" s="49" t="str">
        <f t="shared" si="8"/>
        <v/>
      </c>
      <c r="V130" s="114"/>
      <c r="W130" s="115"/>
      <c r="X130" s="115"/>
      <c r="Y130" s="116"/>
      <c r="Z130" s="34"/>
      <c r="AA130" s="34"/>
    </row>
    <row r="131" spans="1:27" ht="18" customHeight="1" x14ac:dyDescent="0.25">
      <c r="A131" s="46">
        <v>127</v>
      </c>
      <c r="B131" s="43"/>
      <c r="C131" s="153"/>
      <c r="D131" s="44"/>
      <c r="E131" s="44"/>
      <c r="F131" s="46"/>
      <c r="G131" s="45"/>
      <c r="H131" s="45" t="str">
        <f t="shared" si="0"/>
        <v/>
      </c>
      <c r="I131" s="45"/>
      <c r="J131" s="46"/>
      <c r="K131" s="45"/>
      <c r="L131" s="45" t="str">
        <f t="shared" si="1"/>
        <v/>
      </c>
      <c r="M131" s="45"/>
      <c r="N131" s="45" t="str">
        <f t="shared" si="2"/>
        <v/>
      </c>
      <c r="O131" s="45"/>
      <c r="P131" s="45" t="str">
        <f t="shared" si="3"/>
        <v/>
      </c>
      <c r="Q131" s="45" t="str">
        <f t="shared" si="4"/>
        <v/>
      </c>
      <c r="R131" s="45" t="str">
        <f t="shared" si="5"/>
        <v/>
      </c>
      <c r="S131" s="45" t="str">
        <f t="shared" si="6"/>
        <v/>
      </c>
      <c r="T131" s="47" t="str">
        <f t="shared" si="7"/>
        <v/>
      </c>
      <c r="U131" s="43" t="str">
        <f t="shared" si="8"/>
        <v/>
      </c>
      <c r="V131" s="114"/>
      <c r="W131" s="115"/>
      <c r="X131" s="115"/>
      <c r="Y131" s="116"/>
      <c r="Z131" s="26"/>
      <c r="AA131" s="26"/>
    </row>
    <row r="132" spans="1:27" ht="18" customHeight="1" x14ac:dyDescent="0.25">
      <c r="A132" s="52">
        <v>128</v>
      </c>
      <c r="B132" s="49"/>
      <c r="C132" s="154"/>
      <c r="D132" s="50"/>
      <c r="E132" s="50"/>
      <c r="F132" s="52"/>
      <c r="G132" s="51"/>
      <c r="H132" s="51" t="str">
        <f t="shared" si="0"/>
        <v/>
      </c>
      <c r="I132" s="51"/>
      <c r="J132" s="52"/>
      <c r="K132" s="51"/>
      <c r="L132" s="51" t="str">
        <f t="shared" si="1"/>
        <v/>
      </c>
      <c r="M132" s="51"/>
      <c r="N132" s="51" t="str">
        <f t="shared" si="2"/>
        <v/>
      </c>
      <c r="O132" s="51"/>
      <c r="P132" s="51" t="str">
        <f t="shared" si="3"/>
        <v/>
      </c>
      <c r="Q132" s="51" t="str">
        <f t="shared" si="4"/>
        <v/>
      </c>
      <c r="R132" s="51" t="str">
        <f t="shared" si="5"/>
        <v/>
      </c>
      <c r="S132" s="51" t="str">
        <f t="shared" si="6"/>
        <v/>
      </c>
      <c r="T132" s="53" t="str">
        <f t="shared" si="7"/>
        <v/>
      </c>
      <c r="U132" s="49" t="str">
        <f t="shared" si="8"/>
        <v/>
      </c>
      <c r="V132" s="114"/>
      <c r="W132" s="115"/>
      <c r="X132" s="115"/>
      <c r="Y132" s="116"/>
      <c r="Z132" s="34"/>
      <c r="AA132" s="34"/>
    </row>
    <row r="133" spans="1:27" ht="18" customHeight="1" x14ac:dyDescent="0.25">
      <c r="A133" s="46">
        <v>129</v>
      </c>
      <c r="B133" s="43"/>
      <c r="C133" s="153"/>
      <c r="D133" s="44"/>
      <c r="E133" s="44"/>
      <c r="F133" s="46"/>
      <c r="G133" s="45"/>
      <c r="H133" s="45" t="str">
        <f t="shared" si="0"/>
        <v/>
      </c>
      <c r="I133" s="45"/>
      <c r="J133" s="46"/>
      <c r="K133" s="45"/>
      <c r="L133" s="45" t="str">
        <f t="shared" si="1"/>
        <v/>
      </c>
      <c r="M133" s="45"/>
      <c r="N133" s="45" t="str">
        <f t="shared" si="2"/>
        <v/>
      </c>
      <c r="O133" s="45"/>
      <c r="P133" s="45" t="str">
        <f t="shared" si="3"/>
        <v/>
      </c>
      <c r="Q133" s="45" t="str">
        <f t="shared" si="4"/>
        <v/>
      </c>
      <c r="R133" s="45" t="str">
        <f t="shared" si="5"/>
        <v/>
      </c>
      <c r="S133" s="45" t="str">
        <f t="shared" si="6"/>
        <v/>
      </c>
      <c r="T133" s="47" t="str">
        <f t="shared" si="7"/>
        <v/>
      </c>
      <c r="U133" s="43" t="str">
        <f t="shared" si="8"/>
        <v/>
      </c>
      <c r="V133" s="114"/>
      <c r="W133" s="115"/>
      <c r="X133" s="115"/>
      <c r="Y133" s="116"/>
      <c r="Z133" s="26"/>
      <c r="AA133" s="26"/>
    </row>
    <row r="134" spans="1:27" ht="18" customHeight="1" x14ac:dyDescent="0.25">
      <c r="A134" s="52">
        <v>130</v>
      </c>
      <c r="B134" s="49"/>
      <c r="C134" s="154"/>
      <c r="D134" s="50"/>
      <c r="E134" s="50"/>
      <c r="F134" s="52"/>
      <c r="G134" s="51"/>
      <c r="H134" s="51" t="str">
        <f t="shared" si="0"/>
        <v/>
      </c>
      <c r="I134" s="51"/>
      <c r="J134" s="52"/>
      <c r="K134" s="51"/>
      <c r="L134" s="51" t="str">
        <f t="shared" si="1"/>
        <v/>
      </c>
      <c r="M134" s="51"/>
      <c r="N134" s="51" t="str">
        <f t="shared" si="2"/>
        <v/>
      </c>
      <c r="O134" s="51"/>
      <c r="P134" s="51" t="str">
        <f t="shared" si="3"/>
        <v/>
      </c>
      <c r="Q134" s="51" t="str">
        <f t="shared" si="4"/>
        <v/>
      </c>
      <c r="R134" s="51" t="str">
        <f t="shared" si="5"/>
        <v/>
      </c>
      <c r="S134" s="51" t="str">
        <f t="shared" si="6"/>
        <v/>
      </c>
      <c r="T134" s="53" t="str">
        <f t="shared" si="7"/>
        <v/>
      </c>
      <c r="U134" s="49" t="str">
        <f t="shared" si="8"/>
        <v/>
      </c>
      <c r="V134" s="114"/>
      <c r="W134" s="115"/>
      <c r="X134" s="115"/>
      <c r="Y134" s="116"/>
      <c r="Z134" s="34"/>
      <c r="AA134" s="34"/>
    </row>
    <row r="135" spans="1:27" ht="18" customHeight="1" x14ac:dyDescent="0.25">
      <c r="A135" s="46">
        <v>131</v>
      </c>
      <c r="B135" s="43"/>
      <c r="C135" s="153"/>
      <c r="D135" s="44"/>
      <c r="E135" s="44"/>
      <c r="F135" s="46"/>
      <c r="G135" s="45"/>
      <c r="H135" s="45" t="str">
        <f t="shared" si="0"/>
        <v/>
      </c>
      <c r="I135" s="45"/>
      <c r="J135" s="46"/>
      <c r="K135" s="45"/>
      <c r="L135" s="45" t="str">
        <f t="shared" si="1"/>
        <v/>
      </c>
      <c r="M135" s="45"/>
      <c r="N135" s="45" t="str">
        <f t="shared" si="2"/>
        <v/>
      </c>
      <c r="O135" s="45"/>
      <c r="P135" s="45" t="str">
        <f t="shared" si="3"/>
        <v/>
      </c>
      <c r="Q135" s="45" t="str">
        <f t="shared" si="4"/>
        <v/>
      </c>
      <c r="R135" s="45" t="str">
        <f t="shared" si="5"/>
        <v/>
      </c>
      <c r="S135" s="45" t="str">
        <f t="shared" si="6"/>
        <v/>
      </c>
      <c r="T135" s="47" t="str">
        <f t="shared" si="7"/>
        <v/>
      </c>
      <c r="U135" s="43" t="str">
        <f t="shared" si="8"/>
        <v/>
      </c>
      <c r="V135" s="114"/>
      <c r="W135" s="115"/>
      <c r="X135" s="115"/>
      <c r="Y135" s="116"/>
      <c r="Z135" s="26"/>
      <c r="AA135" s="26"/>
    </row>
    <row r="136" spans="1:27" ht="18" customHeight="1" x14ac:dyDescent="0.25">
      <c r="A136" s="52">
        <v>132</v>
      </c>
      <c r="B136" s="49"/>
      <c r="C136" s="154"/>
      <c r="D136" s="50"/>
      <c r="E136" s="50"/>
      <c r="F136" s="52"/>
      <c r="G136" s="51"/>
      <c r="H136" s="51" t="str">
        <f t="shared" si="0"/>
        <v/>
      </c>
      <c r="I136" s="51"/>
      <c r="J136" s="52"/>
      <c r="K136" s="51"/>
      <c r="L136" s="51" t="str">
        <f t="shared" si="1"/>
        <v/>
      </c>
      <c r="M136" s="51"/>
      <c r="N136" s="51" t="str">
        <f t="shared" si="2"/>
        <v/>
      </c>
      <c r="O136" s="51"/>
      <c r="P136" s="51" t="str">
        <f t="shared" si="3"/>
        <v/>
      </c>
      <c r="Q136" s="51" t="str">
        <f t="shared" si="4"/>
        <v/>
      </c>
      <c r="R136" s="51" t="str">
        <f t="shared" si="5"/>
        <v/>
      </c>
      <c r="S136" s="51" t="str">
        <f t="shared" si="6"/>
        <v/>
      </c>
      <c r="T136" s="53" t="str">
        <f t="shared" si="7"/>
        <v/>
      </c>
      <c r="U136" s="49" t="str">
        <f t="shared" si="8"/>
        <v/>
      </c>
      <c r="V136" s="114"/>
      <c r="W136" s="115"/>
      <c r="X136" s="115"/>
      <c r="Y136" s="116"/>
      <c r="Z136" s="34"/>
      <c r="AA136" s="34"/>
    </row>
    <row r="137" spans="1:27" ht="18" customHeight="1" x14ac:dyDescent="0.25">
      <c r="A137" s="46">
        <v>133</v>
      </c>
      <c r="B137" s="43"/>
      <c r="C137" s="153"/>
      <c r="D137" s="44"/>
      <c r="E137" s="44"/>
      <c r="F137" s="46"/>
      <c r="G137" s="45"/>
      <c r="H137" s="45" t="str">
        <f t="shared" si="0"/>
        <v/>
      </c>
      <c r="I137" s="45"/>
      <c r="J137" s="46"/>
      <c r="K137" s="45"/>
      <c r="L137" s="45" t="str">
        <f t="shared" si="1"/>
        <v/>
      </c>
      <c r="M137" s="45"/>
      <c r="N137" s="45" t="str">
        <f t="shared" si="2"/>
        <v/>
      </c>
      <c r="O137" s="45"/>
      <c r="P137" s="45" t="str">
        <f t="shared" si="3"/>
        <v/>
      </c>
      <c r="Q137" s="45" t="str">
        <f t="shared" si="4"/>
        <v/>
      </c>
      <c r="R137" s="45" t="str">
        <f t="shared" si="5"/>
        <v/>
      </c>
      <c r="S137" s="45" t="str">
        <f t="shared" si="6"/>
        <v/>
      </c>
      <c r="T137" s="47" t="str">
        <f t="shared" si="7"/>
        <v/>
      </c>
      <c r="U137" s="43" t="str">
        <f t="shared" si="8"/>
        <v/>
      </c>
      <c r="V137" s="114"/>
      <c r="W137" s="115"/>
      <c r="X137" s="115"/>
      <c r="Y137" s="116"/>
      <c r="Z137" s="26"/>
      <c r="AA137" s="26"/>
    </row>
    <row r="138" spans="1:27" ht="18" customHeight="1" x14ac:dyDescent="0.25">
      <c r="A138" s="52">
        <v>134</v>
      </c>
      <c r="B138" s="49"/>
      <c r="C138" s="154"/>
      <c r="D138" s="50"/>
      <c r="E138" s="50"/>
      <c r="F138" s="52"/>
      <c r="G138" s="51"/>
      <c r="H138" s="51" t="str">
        <f t="shared" si="0"/>
        <v/>
      </c>
      <c r="I138" s="51"/>
      <c r="J138" s="52"/>
      <c r="K138" s="51"/>
      <c r="L138" s="51" t="str">
        <f t="shared" si="1"/>
        <v/>
      </c>
      <c r="M138" s="51"/>
      <c r="N138" s="51" t="str">
        <f t="shared" si="2"/>
        <v/>
      </c>
      <c r="O138" s="51"/>
      <c r="P138" s="51" t="str">
        <f t="shared" si="3"/>
        <v/>
      </c>
      <c r="Q138" s="51" t="str">
        <f t="shared" si="4"/>
        <v/>
      </c>
      <c r="R138" s="51" t="str">
        <f t="shared" si="5"/>
        <v/>
      </c>
      <c r="S138" s="51" t="str">
        <f t="shared" si="6"/>
        <v/>
      </c>
      <c r="T138" s="53" t="str">
        <f t="shared" si="7"/>
        <v/>
      </c>
      <c r="U138" s="49" t="str">
        <f t="shared" si="8"/>
        <v/>
      </c>
      <c r="V138" s="114"/>
      <c r="W138" s="115"/>
      <c r="X138" s="115"/>
      <c r="Y138" s="116"/>
      <c r="Z138" s="34"/>
      <c r="AA138" s="34"/>
    </row>
    <row r="139" spans="1:27" ht="18" customHeight="1" x14ac:dyDescent="0.25">
      <c r="A139" s="46">
        <v>135</v>
      </c>
      <c r="B139" s="43"/>
      <c r="C139" s="153"/>
      <c r="D139" s="44"/>
      <c r="E139" s="44"/>
      <c r="F139" s="46"/>
      <c r="G139" s="45"/>
      <c r="H139" s="45" t="str">
        <f t="shared" si="0"/>
        <v/>
      </c>
      <c r="I139" s="45"/>
      <c r="J139" s="46"/>
      <c r="K139" s="45"/>
      <c r="L139" s="45" t="str">
        <f t="shared" si="1"/>
        <v/>
      </c>
      <c r="M139" s="45"/>
      <c r="N139" s="45" t="str">
        <f t="shared" si="2"/>
        <v/>
      </c>
      <c r="O139" s="45"/>
      <c r="P139" s="45" t="str">
        <f t="shared" si="3"/>
        <v/>
      </c>
      <c r="Q139" s="45" t="str">
        <f t="shared" si="4"/>
        <v/>
      </c>
      <c r="R139" s="45" t="str">
        <f t="shared" si="5"/>
        <v/>
      </c>
      <c r="S139" s="45" t="str">
        <f t="shared" si="6"/>
        <v/>
      </c>
      <c r="T139" s="47" t="str">
        <f t="shared" si="7"/>
        <v/>
      </c>
      <c r="U139" s="43" t="str">
        <f t="shared" si="8"/>
        <v/>
      </c>
      <c r="V139" s="114"/>
      <c r="W139" s="115"/>
      <c r="X139" s="115"/>
      <c r="Y139" s="116"/>
      <c r="Z139" s="26"/>
      <c r="AA139" s="26"/>
    </row>
    <row r="140" spans="1:27" ht="18" customHeight="1" x14ac:dyDescent="0.25">
      <c r="A140" s="52">
        <v>136</v>
      </c>
      <c r="B140" s="49"/>
      <c r="C140" s="154"/>
      <c r="D140" s="50"/>
      <c r="E140" s="50"/>
      <c r="F140" s="52"/>
      <c r="G140" s="51"/>
      <c r="H140" s="51" t="str">
        <f t="shared" si="0"/>
        <v/>
      </c>
      <c r="I140" s="51"/>
      <c r="J140" s="52"/>
      <c r="K140" s="51"/>
      <c r="L140" s="51" t="str">
        <f t="shared" si="1"/>
        <v/>
      </c>
      <c r="M140" s="51"/>
      <c r="N140" s="51" t="str">
        <f t="shared" si="2"/>
        <v/>
      </c>
      <c r="O140" s="51"/>
      <c r="P140" s="51" t="str">
        <f t="shared" si="3"/>
        <v/>
      </c>
      <c r="Q140" s="51" t="str">
        <f t="shared" si="4"/>
        <v/>
      </c>
      <c r="R140" s="51" t="str">
        <f t="shared" si="5"/>
        <v/>
      </c>
      <c r="S140" s="51" t="str">
        <f t="shared" si="6"/>
        <v/>
      </c>
      <c r="T140" s="53" t="str">
        <f t="shared" si="7"/>
        <v/>
      </c>
      <c r="U140" s="49" t="str">
        <f t="shared" si="8"/>
        <v/>
      </c>
      <c r="V140" s="114"/>
      <c r="W140" s="115"/>
      <c r="X140" s="115"/>
      <c r="Y140" s="116"/>
      <c r="Z140" s="34"/>
      <c r="AA140" s="34"/>
    </row>
    <row r="141" spans="1:27" ht="18" customHeight="1" x14ac:dyDescent="0.25">
      <c r="A141" s="46">
        <v>137</v>
      </c>
      <c r="B141" s="43"/>
      <c r="C141" s="153"/>
      <c r="D141" s="44"/>
      <c r="E141" s="44"/>
      <c r="F141" s="46"/>
      <c r="G141" s="45"/>
      <c r="H141" s="45" t="str">
        <f t="shared" si="0"/>
        <v/>
      </c>
      <c r="I141" s="45"/>
      <c r="J141" s="46"/>
      <c r="K141" s="45"/>
      <c r="L141" s="45" t="str">
        <f t="shared" si="1"/>
        <v/>
      </c>
      <c r="M141" s="45"/>
      <c r="N141" s="45" t="str">
        <f t="shared" si="2"/>
        <v/>
      </c>
      <c r="O141" s="45"/>
      <c r="P141" s="45" t="str">
        <f t="shared" si="3"/>
        <v/>
      </c>
      <c r="Q141" s="45" t="str">
        <f t="shared" si="4"/>
        <v/>
      </c>
      <c r="R141" s="45" t="str">
        <f t="shared" si="5"/>
        <v/>
      </c>
      <c r="S141" s="45" t="str">
        <f t="shared" si="6"/>
        <v/>
      </c>
      <c r="T141" s="47" t="str">
        <f t="shared" si="7"/>
        <v/>
      </c>
      <c r="U141" s="43" t="str">
        <f t="shared" si="8"/>
        <v/>
      </c>
      <c r="V141" s="114"/>
      <c r="W141" s="115"/>
      <c r="X141" s="115"/>
      <c r="Y141" s="116"/>
      <c r="Z141" s="26"/>
      <c r="AA141" s="26"/>
    </row>
    <row r="142" spans="1:27" ht="18" customHeight="1" x14ac:dyDescent="0.25">
      <c r="A142" s="52">
        <v>138</v>
      </c>
      <c r="B142" s="49"/>
      <c r="C142" s="154"/>
      <c r="D142" s="50"/>
      <c r="E142" s="50"/>
      <c r="F142" s="52"/>
      <c r="G142" s="51"/>
      <c r="H142" s="51" t="str">
        <f t="shared" si="0"/>
        <v/>
      </c>
      <c r="I142" s="51"/>
      <c r="J142" s="52"/>
      <c r="K142" s="51"/>
      <c r="L142" s="51" t="str">
        <f t="shared" si="1"/>
        <v/>
      </c>
      <c r="M142" s="51"/>
      <c r="N142" s="51" t="str">
        <f t="shared" si="2"/>
        <v/>
      </c>
      <c r="O142" s="51"/>
      <c r="P142" s="51" t="str">
        <f t="shared" si="3"/>
        <v/>
      </c>
      <c r="Q142" s="51" t="str">
        <f t="shared" si="4"/>
        <v/>
      </c>
      <c r="R142" s="51" t="str">
        <f t="shared" si="5"/>
        <v/>
      </c>
      <c r="S142" s="51" t="str">
        <f t="shared" si="6"/>
        <v/>
      </c>
      <c r="T142" s="53" t="str">
        <f t="shared" si="7"/>
        <v/>
      </c>
      <c r="U142" s="49" t="str">
        <f t="shared" si="8"/>
        <v/>
      </c>
      <c r="V142" s="114"/>
      <c r="W142" s="115"/>
      <c r="X142" s="115"/>
      <c r="Y142" s="116"/>
      <c r="Z142" s="34"/>
      <c r="AA142" s="34"/>
    </row>
    <row r="143" spans="1:27" ht="18" customHeight="1" x14ac:dyDescent="0.25">
      <c r="A143" s="46">
        <v>139</v>
      </c>
      <c r="B143" s="43"/>
      <c r="C143" s="153"/>
      <c r="D143" s="44"/>
      <c r="E143" s="44"/>
      <c r="F143" s="46"/>
      <c r="G143" s="45"/>
      <c r="H143" s="45" t="str">
        <f t="shared" si="0"/>
        <v/>
      </c>
      <c r="I143" s="45"/>
      <c r="J143" s="46"/>
      <c r="K143" s="45"/>
      <c r="L143" s="45" t="str">
        <f t="shared" si="1"/>
        <v/>
      </c>
      <c r="M143" s="45"/>
      <c r="N143" s="45" t="str">
        <f t="shared" si="2"/>
        <v/>
      </c>
      <c r="O143" s="45"/>
      <c r="P143" s="45" t="str">
        <f t="shared" si="3"/>
        <v/>
      </c>
      <c r="Q143" s="45" t="str">
        <f t="shared" si="4"/>
        <v/>
      </c>
      <c r="R143" s="45" t="str">
        <f t="shared" si="5"/>
        <v/>
      </c>
      <c r="S143" s="45" t="str">
        <f t="shared" si="6"/>
        <v/>
      </c>
      <c r="T143" s="47" t="str">
        <f t="shared" si="7"/>
        <v/>
      </c>
      <c r="U143" s="43" t="str">
        <f t="shared" si="8"/>
        <v/>
      </c>
      <c r="V143" s="114"/>
      <c r="W143" s="115"/>
      <c r="X143" s="115"/>
      <c r="Y143" s="116"/>
      <c r="Z143" s="26"/>
      <c r="AA143" s="26"/>
    </row>
    <row r="144" spans="1:27" ht="18" customHeight="1" x14ac:dyDescent="0.25">
      <c r="A144" s="52">
        <v>140</v>
      </c>
      <c r="B144" s="49"/>
      <c r="C144" s="154"/>
      <c r="D144" s="50"/>
      <c r="E144" s="50"/>
      <c r="F144" s="52"/>
      <c r="G144" s="51"/>
      <c r="H144" s="51" t="str">
        <f t="shared" si="0"/>
        <v/>
      </c>
      <c r="I144" s="51"/>
      <c r="J144" s="52"/>
      <c r="K144" s="51"/>
      <c r="L144" s="51" t="str">
        <f t="shared" si="1"/>
        <v/>
      </c>
      <c r="M144" s="51"/>
      <c r="N144" s="51" t="str">
        <f t="shared" si="2"/>
        <v/>
      </c>
      <c r="O144" s="51"/>
      <c r="P144" s="51" t="str">
        <f t="shared" si="3"/>
        <v/>
      </c>
      <c r="Q144" s="51" t="str">
        <f t="shared" si="4"/>
        <v/>
      </c>
      <c r="R144" s="51" t="str">
        <f t="shared" si="5"/>
        <v/>
      </c>
      <c r="S144" s="51" t="str">
        <f t="shared" si="6"/>
        <v/>
      </c>
      <c r="T144" s="53" t="str">
        <f t="shared" si="7"/>
        <v/>
      </c>
      <c r="U144" s="49" t="str">
        <f t="shared" si="8"/>
        <v/>
      </c>
      <c r="V144" s="114"/>
      <c r="W144" s="115"/>
      <c r="X144" s="115"/>
      <c r="Y144" s="116"/>
      <c r="Z144" s="34"/>
      <c r="AA144" s="34"/>
    </row>
    <row r="145" spans="1:27" ht="18" customHeight="1" x14ac:dyDescent="0.25">
      <c r="A145" s="46">
        <v>141</v>
      </c>
      <c r="B145" s="43"/>
      <c r="C145" s="153"/>
      <c r="D145" s="44"/>
      <c r="E145" s="44"/>
      <c r="F145" s="46"/>
      <c r="G145" s="45"/>
      <c r="H145" s="45" t="str">
        <f t="shared" si="0"/>
        <v/>
      </c>
      <c r="I145" s="45"/>
      <c r="J145" s="46"/>
      <c r="K145" s="45"/>
      <c r="L145" s="45" t="str">
        <f t="shared" si="1"/>
        <v/>
      </c>
      <c r="M145" s="45"/>
      <c r="N145" s="45" t="str">
        <f t="shared" si="2"/>
        <v/>
      </c>
      <c r="O145" s="45"/>
      <c r="P145" s="45" t="str">
        <f t="shared" si="3"/>
        <v/>
      </c>
      <c r="Q145" s="45" t="str">
        <f t="shared" si="4"/>
        <v/>
      </c>
      <c r="R145" s="45" t="str">
        <f t="shared" si="5"/>
        <v/>
      </c>
      <c r="S145" s="45" t="str">
        <f t="shared" si="6"/>
        <v/>
      </c>
      <c r="T145" s="47" t="str">
        <f t="shared" si="7"/>
        <v/>
      </c>
      <c r="U145" s="43" t="str">
        <f t="shared" si="8"/>
        <v/>
      </c>
      <c r="V145" s="114"/>
      <c r="W145" s="115"/>
      <c r="X145" s="115"/>
      <c r="Y145" s="116"/>
      <c r="Z145" s="26"/>
      <c r="AA145" s="26"/>
    </row>
    <row r="146" spans="1:27" ht="18" customHeight="1" x14ac:dyDescent="0.25">
      <c r="A146" s="52">
        <v>142</v>
      </c>
      <c r="B146" s="49"/>
      <c r="C146" s="154"/>
      <c r="D146" s="50"/>
      <c r="E146" s="50"/>
      <c r="F146" s="52"/>
      <c r="G146" s="51"/>
      <c r="H146" s="51" t="str">
        <f t="shared" si="0"/>
        <v/>
      </c>
      <c r="I146" s="51"/>
      <c r="J146" s="52"/>
      <c r="K146" s="51"/>
      <c r="L146" s="51" t="str">
        <f t="shared" si="1"/>
        <v/>
      </c>
      <c r="M146" s="51"/>
      <c r="N146" s="51" t="str">
        <f t="shared" si="2"/>
        <v/>
      </c>
      <c r="O146" s="51"/>
      <c r="P146" s="51" t="str">
        <f t="shared" si="3"/>
        <v/>
      </c>
      <c r="Q146" s="51" t="str">
        <f t="shared" si="4"/>
        <v/>
      </c>
      <c r="R146" s="51" t="str">
        <f t="shared" si="5"/>
        <v/>
      </c>
      <c r="S146" s="51" t="str">
        <f t="shared" si="6"/>
        <v/>
      </c>
      <c r="T146" s="53" t="str">
        <f t="shared" si="7"/>
        <v/>
      </c>
      <c r="U146" s="49" t="str">
        <f t="shared" si="8"/>
        <v/>
      </c>
      <c r="V146" s="114"/>
      <c r="W146" s="115"/>
      <c r="X146" s="115"/>
      <c r="Y146" s="116"/>
      <c r="Z146" s="34"/>
      <c r="AA146" s="34"/>
    </row>
    <row r="147" spans="1:27" ht="18" customHeight="1" x14ac:dyDescent="0.25">
      <c r="A147" s="46">
        <v>143</v>
      </c>
      <c r="B147" s="43"/>
      <c r="C147" s="153"/>
      <c r="D147" s="44"/>
      <c r="E147" s="44"/>
      <c r="F147" s="46"/>
      <c r="G147" s="45"/>
      <c r="H147" s="45" t="str">
        <f t="shared" si="0"/>
        <v/>
      </c>
      <c r="I147" s="45"/>
      <c r="J147" s="46"/>
      <c r="K147" s="45"/>
      <c r="L147" s="45" t="str">
        <f t="shared" si="1"/>
        <v/>
      </c>
      <c r="M147" s="45"/>
      <c r="N147" s="45" t="str">
        <f t="shared" si="2"/>
        <v/>
      </c>
      <c r="O147" s="45"/>
      <c r="P147" s="45" t="str">
        <f t="shared" si="3"/>
        <v/>
      </c>
      <c r="Q147" s="45" t="str">
        <f t="shared" si="4"/>
        <v/>
      </c>
      <c r="R147" s="45" t="str">
        <f t="shared" si="5"/>
        <v/>
      </c>
      <c r="S147" s="45" t="str">
        <f t="shared" si="6"/>
        <v/>
      </c>
      <c r="T147" s="47" t="str">
        <f t="shared" si="7"/>
        <v/>
      </c>
      <c r="U147" s="43" t="str">
        <f t="shared" si="8"/>
        <v/>
      </c>
      <c r="V147" s="114"/>
      <c r="W147" s="115"/>
      <c r="X147" s="115"/>
      <c r="Y147" s="116"/>
      <c r="Z147" s="26"/>
      <c r="AA147" s="26"/>
    </row>
    <row r="148" spans="1:27" ht="18" customHeight="1" x14ac:dyDescent="0.25">
      <c r="A148" s="52">
        <v>144</v>
      </c>
      <c r="B148" s="49"/>
      <c r="C148" s="154"/>
      <c r="D148" s="50"/>
      <c r="E148" s="50"/>
      <c r="F148" s="52"/>
      <c r="G148" s="51"/>
      <c r="H148" s="51" t="str">
        <f t="shared" si="0"/>
        <v/>
      </c>
      <c r="I148" s="51"/>
      <c r="J148" s="52"/>
      <c r="K148" s="51"/>
      <c r="L148" s="51" t="str">
        <f t="shared" si="1"/>
        <v/>
      </c>
      <c r="M148" s="51"/>
      <c r="N148" s="51" t="str">
        <f t="shared" si="2"/>
        <v/>
      </c>
      <c r="O148" s="51"/>
      <c r="P148" s="51" t="str">
        <f t="shared" si="3"/>
        <v/>
      </c>
      <c r="Q148" s="51" t="str">
        <f t="shared" si="4"/>
        <v/>
      </c>
      <c r="R148" s="51" t="str">
        <f t="shared" si="5"/>
        <v/>
      </c>
      <c r="S148" s="51" t="str">
        <f t="shared" si="6"/>
        <v/>
      </c>
      <c r="T148" s="53" t="str">
        <f t="shared" si="7"/>
        <v/>
      </c>
      <c r="U148" s="49" t="str">
        <f t="shared" si="8"/>
        <v/>
      </c>
      <c r="V148" s="114"/>
      <c r="W148" s="115"/>
      <c r="X148" s="115"/>
      <c r="Y148" s="116"/>
      <c r="Z148" s="34"/>
      <c r="AA148" s="34"/>
    </row>
    <row r="149" spans="1:27" ht="18" customHeight="1" x14ac:dyDescent="0.25">
      <c r="A149" s="46">
        <v>145</v>
      </c>
      <c r="B149" s="43"/>
      <c r="C149" s="153"/>
      <c r="D149" s="44"/>
      <c r="E149" s="44"/>
      <c r="F149" s="46"/>
      <c r="G149" s="45"/>
      <c r="H149" s="45" t="str">
        <f t="shared" si="0"/>
        <v/>
      </c>
      <c r="I149" s="45"/>
      <c r="J149" s="46"/>
      <c r="K149" s="45"/>
      <c r="L149" s="45" t="str">
        <f t="shared" si="1"/>
        <v/>
      </c>
      <c r="M149" s="45"/>
      <c r="N149" s="45" t="str">
        <f t="shared" si="2"/>
        <v/>
      </c>
      <c r="O149" s="45"/>
      <c r="P149" s="45" t="str">
        <f t="shared" si="3"/>
        <v/>
      </c>
      <c r="Q149" s="45" t="str">
        <f t="shared" si="4"/>
        <v/>
      </c>
      <c r="R149" s="45" t="str">
        <f t="shared" si="5"/>
        <v/>
      </c>
      <c r="S149" s="45" t="str">
        <f t="shared" si="6"/>
        <v/>
      </c>
      <c r="T149" s="47" t="str">
        <f t="shared" si="7"/>
        <v/>
      </c>
      <c r="U149" s="43" t="str">
        <f t="shared" si="8"/>
        <v/>
      </c>
      <c r="V149" s="114"/>
      <c r="W149" s="115"/>
      <c r="X149" s="115"/>
      <c r="Y149" s="116"/>
      <c r="Z149" s="26"/>
      <c r="AA149" s="26"/>
    </row>
    <row r="150" spans="1:27" ht="18" customHeight="1" x14ac:dyDescent="0.25">
      <c r="A150" s="52">
        <v>146</v>
      </c>
      <c r="B150" s="49"/>
      <c r="C150" s="154"/>
      <c r="D150" s="50"/>
      <c r="E150" s="50"/>
      <c r="F150" s="52"/>
      <c r="G150" s="51"/>
      <c r="H150" s="51" t="str">
        <f t="shared" si="0"/>
        <v/>
      </c>
      <c r="I150" s="51"/>
      <c r="J150" s="52"/>
      <c r="K150" s="51"/>
      <c r="L150" s="51" t="str">
        <f t="shared" si="1"/>
        <v/>
      </c>
      <c r="M150" s="51"/>
      <c r="N150" s="51" t="str">
        <f t="shared" si="2"/>
        <v/>
      </c>
      <c r="O150" s="51"/>
      <c r="P150" s="51" t="str">
        <f t="shared" si="3"/>
        <v/>
      </c>
      <c r="Q150" s="51" t="str">
        <f t="shared" si="4"/>
        <v/>
      </c>
      <c r="R150" s="51" t="str">
        <f t="shared" si="5"/>
        <v/>
      </c>
      <c r="S150" s="51" t="str">
        <f t="shared" si="6"/>
        <v/>
      </c>
      <c r="T150" s="53" t="str">
        <f t="shared" si="7"/>
        <v/>
      </c>
      <c r="U150" s="49" t="str">
        <f t="shared" si="8"/>
        <v/>
      </c>
      <c r="V150" s="114"/>
      <c r="W150" s="115"/>
      <c r="X150" s="115"/>
      <c r="Y150" s="116"/>
      <c r="Z150" s="34"/>
      <c r="AA150" s="34"/>
    </row>
    <row r="151" spans="1:27" ht="18" customHeight="1" x14ac:dyDescent="0.25">
      <c r="A151" s="46">
        <v>147</v>
      </c>
      <c r="B151" s="43"/>
      <c r="C151" s="153"/>
      <c r="D151" s="44"/>
      <c r="E151" s="44"/>
      <c r="F151" s="46"/>
      <c r="G151" s="45"/>
      <c r="H151" s="45" t="str">
        <f t="shared" si="0"/>
        <v/>
      </c>
      <c r="I151" s="45"/>
      <c r="J151" s="46"/>
      <c r="K151" s="45"/>
      <c r="L151" s="45" t="str">
        <f t="shared" si="1"/>
        <v/>
      </c>
      <c r="M151" s="45"/>
      <c r="N151" s="45" t="str">
        <f t="shared" si="2"/>
        <v/>
      </c>
      <c r="O151" s="45"/>
      <c r="P151" s="45" t="str">
        <f t="shared" si="3"/>
        <v/>
      </c>
      <c r="Q151" s="45" t="str">
        <f t="shared" si="4"/>
        <v/>
      </c>
      <c r="R151" s="45" t="str">
        <f t="shared" si="5"/>
        <v/>
      </c>
      <c r="S151" s="45" t="str">
        <f t="shared" si="6"/>
        <v/>
      </c>
      <c r="T151" s="47" t="str">
        <f t="shared" si="7"/>
        <v/>
      </c>
      <c r="U151" s="43" t="str">
        <f t="shared" si="8"/>
        <v/>
      </c>
      <c r="V151" s="114"/>
      <c r="W151" s="115"/>
      <c r="X151" s="115"/>
      <c r="Y151" s="116"/>
      <c r="Z151" s="26"/>
      <c r="AA151" s="26"/>
    </row>
    <row r="152" spans="1:27" ht="18" customHeight="1" x14ac:dyDescent="0.25">
      <c r="A152" s="52">
        <v>148</v>
      </c>
      <c r="B152" s="49"/>
      <c r="C152" s="154"/>
      <c r="D152" s="50"/>
      <c r="E152" s="50"/>
      <c r="F152" s="52"/>
      <c r="G152" s="51"/>
      <c r="H152" s="51" t="str">
        <f t="shared" si="0"/>
        <v/>
      </c>
      <c r="I152" s="51"/>
      <c r="J152" s="52"/>
      <c r="K152" s="51"/>
      <c r="L152" s="51" t="str">
        <f t="shared" si="1"/>
        <v/>
      </c>
      <c r="M152" s="51"/>
      <c r="N152" s="51" t="str">
        <f t="shared" si="2"/>
        <v/>
      </c>
      <c r="O152" s="51"/>
      <c r="P152" s="51" t="str">
        <f t="shared" si="3"/>
        <v/>
      </c>
      <c r="Q152" s="51" t="str">
        <f t="shared" si="4"/>
        <v/>
      </c>
      <c r="R152" s="51" t="str">
        <f t="shared" si="5"/>
        <v/>
      </c>
      <c r="S152" s="51" t="str">
        <f t="shared" si="6"/>
        <v/>
      </c>
      <c r="T152" s="53" t="str">
        <f t="shared" si="7"/>
        <v/>
      </c>
      <c r="U152" s="49" t="str">
        <f t="shared" si="8"/>
        <v/>
      </c>
      <c r="V152" s="114"/>
      <c r="W152" s="115"/>
      <c r="X152" s="115"/>
      <c r="Y152" s="116"/>
      <c r="Z152" s="34"/>
      <c r="AA152" s="34"/>
    </row>
    <row r="153" spans="1:27" ht="18" customHeight="1" x14ac:dyDescent="0.25">
      <c r="A153" s="46">
        <v>149</v>
      </c>
      <c r="B153" s="43"/>
      <c r="C153" s="153"/>
      <c r="D153" s="44"/>
      <c r="E153" s="44"/>
      <c r="F153" s="46"/>
      <c r="G153" s="45"/>
      <c r="H153" s="45" t="str">
        <f t="shared" si="0"/>
        <v/>
      </c>
      <c r="I153" s="45"/>
      <c r="J153" s="46"/>
      <c r="K153" s="45"/>
      <c r="L153" s="45" t="str">
        <f t="shared" si="1"/>
        <v/>
      </c>
      <c r="M153" s="45"/>
      <c r="N153" s="45" t="str">
        <f t="shared" si="2"/>
        <v/>
      </c>
      <c r="O153" s="45"/>
      <c r="P153" s="45" t="str">
        <f t="shared" si="3"/>
        <v/>
      </c>
      <c r="Q153" s="45" t="str">
        <f t="shared" si="4"/>
        <v/>
      </c>
      <c r="R153" s="45" t="str">
        <f t="shared" si="5"/>
        <v/>
      </c>
      <c r="S153" s="45" t="str">
        <f t="shared" si="6"/>
        <v/>
      </c>
      <c r="T153" s="47" t="str">
        <f t="shared" si="7"/>
        <v/>
      </c>
      <c r="U153" s="43" t="str">
        <f t="shared" si="8"/>
        <v/>
      </c>
      <c r="V153" s="114"/>
      <c r="W153" s="115"/>
      <c r="X153" s="115"/>
      <c r="Y153" s="116"/>
      <c r="Z153" s="26"/>
      <c r="AA153" s="26"/>
    </row>
    <row r="154" spans="1:27" ht="18" customHeight="1" x14ac:dyDescent="0.25">
      <c r="A154" s="52">
        <v>150</v>
      </c>
      <c r="B154" s="49"/>
      <c r="C154" s="154"/>
      <c r="D154" s="50"/>
      <c r="E154" s="50"/>
      <c r="F154" s="52"/>
      <c r="G154" s="51"/>
      <c r="H154" s="51" t="str">
        <f t="shared" si="0"/>
        <v/>
      </c>
      <c r="I154" s="51"/>
      <c r="J154" s="52"/>
      <c r="K154" s="51"/>
      <c r="L154" s="51" t="str">
        <f t="shared" si="1"/>
        <v/>
      </c>
      <c r="M154" s="51"/>
      <c r="N154" s="51" t="str">
        <f t="shared" si="2"/>
        <v/>
      </c>
      <c r="O154" s="51"/>
      <c r="P154" s="51" t="str">
        <f t="shared" si="3"/>
        <v/>
      </c>
      <c r="Q154" s="51" t="str">
        <f t="shared" si="4"/>
        <v/>
      </c>
      <c r="R154" s="51" t="str">
        <f t="shared" si="5"/>
        <v/>
      </c>
      <c r="S154" s="51" t="str">
        <f t="shared" si="6"/>
        <v/>
      </c>
      <c r="T154" s="53" t="str">
        <f t="shared" si="7"/>
        <v/>
      </c>
      <c r="U154" s="49" t="str">
        <f t="shared" si="8"/>
        <v/>
      </c>
      <c r="V154" s="114"/>
      <c r="W154" s="115"/>
      <c r="X154" s="115"/>
      <c r="Y154" s="116"/>
      <c r="Z154" s="34"/>
      <c r="AA154" s="34"/>
    </row>
    <row r="155" spans="1:27" ht="18" customHeight="1" x14ac:dyDescent="0.25">
      <c r="A155" s="46">
        <v>151</v>
      </c>
      <c r="B155" s="43"/>
      <c r="C155" s="153"/>
      <c r="D155" s="44"/>
      <c r="E155" s="44"/>
      <c r="F155" s="46"/>
      <c r="G155" s="45"/>
      <c r="H155" s="45" t="str">
        <f t="shared" si="0"/>
        <v/>
      </c>
      <c r="I155" s="45"/>
      <c r="J155" s="46"/>
      <c r="K155" s="45"/>
      <c r="L155" s="45" t="str">
        <f t="shared" si="1"/>
        <v/>
      </c>
      <c r="M155" s="45"/>
      <c r="N155" s="45" t="str">
        <f t="shared" si="2"/>
        <v/>
      </c>
      <c r="O155" s="45"/>
      <c r="P155" s="45" t="str">
        <f t="shared" si="3"/>
        <v/>
      </c>
      <c r="Q155" s="45" t="str">
        <f t="shared" si="4"/>
        <v/>
      </c>
      <c r="R155" s="45" t="str">
        <f t="shared" si="5"/>
        <v/>
      </c>
      <c r="S155" s="45" t="str">
        <f t="shared" si="6"/>
        <v/>
      </c>
      <c r="T155" s="47" t="str">
        <f t="shared" si="7"/>
        <v/>
      </c>
      <c r="U155" s="43" t="str">
        <f t="shared" si="8"/>
        <v/>
      </c>
      <c r="V155" s="114"/>
      <c r="W155" s="115"/>
      <c r="X155" s="115"/>
      <c r="Y155" s="116"/>
      <c r="Z155" s="26"/>
      <c r="AA155" s="26"/>
    </row>
    <row r="156" spans="1:27" ht="18" customHeight="1" x14ac:dyDescent="0.25">
      <c r="A156" s="52">
        <v>152</v>
      </c>
      <c r="B156" s="49"/>
      <c r="C156" s="154"/>
      <c r="D156" s="50"/>
      <c r="E156" s="50"/>
      <c r="F156" s="52"/>
      <c r="G156" s="51"/>
      <c r="H156" s="51" t="str">
        <f t="shared" si="0"/>
        <v/>
      </c>
      <c r="I156" s="51"/>
      <c r="J156" s="52"/>
      <c r="K156" s="51"/>
      <c r="L156" s="51" t="str">
        <f t="shared" si="1"/>
        <v/>
      </c>
      <c r="M156" s="51"/>
      <c r="N156" s="51" t="str">
        <f t="shared" si="2"/>
        <v/>
      </c>
      <c r="O156" s="51"/>
      <c r="P156" s="51" t="str">
        <f t="shared" si="3"/>
        <v/>
      </c>
      <c r="Q156" s="51" t="str">
        <f t="shared" si="4"/>
        <v/>
      </c>
      <c r="R156" s="51" t="str">
        <f t="shared" si="5"/>
        <v/>
      </c>
      <c r="S156" s="51" t="str">
        <f t="shared" si="6"/>
        <v/>
      </c>
      <c r="T156" s="53" t="str">
        <f t="shared" si="7"/>
        <v/>
      </c>
      <c r="U156" s="49" t="str">
        <f t="shared" si="8"/>
        <v/>
      </c>
      <c r="V156" s="114"/>
      <c r="W156" s="115"/>
      <c r="X156" s="115"/>
      <c r="Y156" s="116"/>
      <c r="Z156" s="34"/>
      <c r="AA156" s="34"/>
    </row>
    <row r="157" spans="1:27" ht="18" customHeight="1" x14ac:dyDescent="0.25">
      <c r="A157" s="46">
        <v>153</v>
      </c>
      <c r="B157" s="43"/>
      <c r="C157" s="153"/>
      <c r="D157" s="44"/>
      <c r="E157" s="44"/>
      <c r="F157" s="46"/>
      <c r="G157" s="45"/>
      <c r="H157" s="45" t="str">
        <f t="shared" si="0"/>
        <v/>
      </c>
      <c r="I157" s="45"/>
      <c r="J157" s="46"/>
      <c r="K157" s="45"/>
      <c r="L157" s="45" t="str">
        <f t="shared" si="1"/>
        <v/>
      </c>
      <c r="M157" s="45"/>
      <c r="N157" s="45" t="str">
        <f t="shared" si="2"/>
        <v/>
      </c>
      <c r="O157" s="45"/>
      <c r="P157" s="45" t="str">
        <f t="shared" si="3"/>
        <v/>
      </c>
      <c r="Q157" s="45" t="str">
        <f t="shared" si="4"/>
        <v/>
      </c>
      <c r="R157" s="45" t="str">
        <f t="shared" si="5"/>
        <v/>
      </c>
      <c r="S157" s="45" t="str">
        <f t="shared" si="6"/>
        <v/>
      </c>
      <c r="T157" s="47" t="str">
        <f t="shared" si="7"/>
        <v/>
      </c>
      <c r="U157" s="43" t="str">
        <f t="shared" si="8"/>
        <v/>
      </c>
      <c r="V157" s="114"/>
      <c r="W157" s="115"/>
      <c r="X157" s="115"/>
      <c r="Y157" s="116"/>
      <c r="Z157" s="26"/>
      <c r="AA157" s="26"/>
    </row>
    <row r="158" spans="1:27" ht="18" customHeight="1" x14ac:dyDescent="0.25">
      <c r="A158" s="52">
        <v>154</v>
      </c>
      <c r="B158" s="49"/>
      <c r="C158" s="154"/>
      <c r="D158" s="50"/>
      <c r="E158" s="50"/>
      <c r="F158" s="52"/>
      <c r="G158" s="51"/>
      <c r="H158" s="51" t="str">
        <f t="shared" si="0"/>
        <v/>
      </c>
      <c r="I158" s="51"/>
      <c r="J158" s="52"/>
      <c r="K158" s="51"/>
      <c r="L158" s="51" t="str">
        <f t="shared" si="1"/>
        <v/>
      </c>
      <c r="M158" s="51"/>
      <c r="N158" s="51" t="str">
        <f t="shared" si="2"/>
        <v/>
      </c>
      <c r="O158" s="51"/>
      <c r="P158" s="51" t="str">
        <f t="shared" si="3"/>
        <v/>
      </c>
      <c r="Q158" s="51" t="str">
        <f t="shared" si="4"/>
        <v/>
      </c>
      <c r="R158" s="51" t="str">
        <f t="shared" si="5"/>
        <v/>
      </c>
      <c r="S158" s="51" t="str">
        <f t="shared" si="6"/>
        <v/>
      </c>
      <c r="T158" s="53" t="str">
        <f t="shared" si="7"/>
        <v/>
      </c>
      <c r="U158" s="49" t="str">
        <f t="shared" si="8"/>
        <v/>
      </c>
      <c r="V158" s="114"/>
      <c r="W158" s="115"/>
      <c r="X158" s="115"/>
      <c r="Y158" s="116"/>
      <c r="Z158" s="34"/>
      <c r="AA158" s="34"/>
    </row>
    <row r="159" spans="1:27" ht="18" customHeight="1" x14ac:dyDescent="0.25">
      <c r="A159" s="46">
        <v>155</v>
      </c>
      <c r="B159" s="43"/>
      <c r="C159" s="153"/>
      <c r="D159" s="44"/>
      <c r="E159" s="44"/>
      <c r="F159" s="46"/>
      <c r="G159" s="45"/>
      <c r="H159" s="45" t="str">
        <f t="shared" si="0"/>
        <v/>
      </c>
      <c r="I159" s="45"/>
      <c r="J159" s="46"/>
      <c r="K159" s="45"/>
      <c r="L159" s="45" t="str">
        <f t="shared" si="1"/>
        <v/>
      </c>
      <c r="M159" s="45"/>
      <c r="N159" s="45" t="str">
        <f t="shared" si="2"/>
        <v/>
      </c>
      <c r="O159" s="45"/>
      <c r="P159" s="45" t="str">
        <f t="shared" si="3"/>
        <v/>
      </c>
      <c r="Q159" s="45" t="str">
        <f t="shared" si="4"/>
        <v/>
      </c>
      <c r="R159" s="45" t="str">
        <f t="shared" si="5"/>
        <v/>
      </c>
      <c r="S159" s="45" t="str">
        <f t="shared" si="6"/>
        <v/>
      </c>
      <c r="T159" s="47" t="str">
        <f t="shared" si="7"/>
        <v/>
      </c>
      <c r="U159" s="43" t="str">
        <f t="shared" si="8"/>
        <v/>
      </c>
      <c r="V159" s="114"/>
      <c r="W159" s="115"/>
      <c r="X159" s="115"/>
      <c r="Y159" s="116"/>
      <c r="Z159" s="26"/>
      <c r="AA159" s="26"/>
    </row>
    <row r="160" spans="1:27" ht="18" customHeight="1" x14ac:dyDescent="0.25">
      <c r="A160" s="52">
        <v>156</v>
      </c>
      <c r="B160" s="49"/>
      <c r="C160" s="154"/>
      <c r="D160" s="50"/>
      <c r="E160" s="50"/>
      <c r="F160" s="52"/>
      <c r="G160" s="51"/>
      <c r="H160" s="51" t="str">
        <f t="shared" si="0"/>
        <v/>
      </c>
      <c r="I160" s="51"/>
      <c r="J160" s="52"/>
      <c r="K160" s="51"/>
      <c r="L160" s="51" t="str">
        <f t="shared" si="1"/>
        <v/>
      </c>
      <c r="M160" s="51"/>
      <c r="N160" s="51" t="str">
        <f t="shared" si="2"/>
        <v/>
      </c>
      <c r="O160" s="51"/>
      <c r="P160" s="51" t="str">
        <f t="shared" si="3"/>
        <v/>
      </c>
      <c r="Q160" s="51" t="str">
        <f t="shared" si="4"/>
        <v/>
      </c>
      <c r="R160" s="51" t="str">
        <f t="shared" si="5"/>
        <v/>
      </c>
      <c r="S160" s="51" t="str">
        <f t="shared" si="6"/>
        <v/>
      </c>
      <c r="T160" s="53" t="str">
        <f t="shared" si="7"/>
        <v/>
      </c>
      <c r="U160" s="49" t="str">
        <f t="shared" si="8"/>
        <v/>
      </c>
      <c r="V160" s="114"/>
      <c r="W160" s="115"/>
      <c r="X160" s="115"/>
      <c r="Y160" s="116"/>
      <c r="Z160" s="34"/>
      <c r="AA160" s="34"/>
    </row>
    <row r="161" spans="1:27" ht="18" customHeight="1" x14ac:dyDescent="0.25">
      <c r="A161" s="46">
        <v>157</v>
      </c>
      <c r="B161" s="43"/>
      <c r="C161" s="153"/>
      <c r="D161" s="44"/>
      <c r="E161" s="44"/>
      <c r="F161" s="46"/>
      <c r="G161" s="45"/>
      <c r="H161" s="45" t="str">
        <f t="shared" si="0"/>
        <v/>
      </c>
      <c r="I161" s="45"/>
      <c r="J161" s="46"/>
      <c r="K161" s="45"/>
      <c r="L161" s="45" t="str">
        <f t="shared" si="1"/>
        <v/>
      </c>
      <c r="M161" s="45"/>
      <c r="N161" s="45" t="str">
        <f t="shared" si="2"/>
        <v/>
      </c>
      <c r="O161" s="45"/>
      <c r="P161" s="45" t="str">
        <f t="shared" si="3"/>
        <v/>
      </c>
      <c r="Q161" s="45" t="str">
        <f t="shared" si="4"/>
        <v/>
      </c>
      <c r="R161" s="45" t="str">
        <f t="shared" si="5"/>
        <v/>
      </c>
      <c r="S161" s="45" t="str">
        <f t="shared" si="6"/>
        <v/>
      </c>
      <c r="T161" s="47" t="str">
        <f t="shared" si="7"/>
        <v/>
      </c>
      <c r="U161" s="43" t="str">
        <f t="shared" si="8"/>
        <v/>
      </c>
      <c r="V161" s="114"/>
      <c r="W161" s="115"/>
      <c r="X161" s="115"/>
      <c r="Y161" s="116"/>
      <c r="Z161" s="26"/>
      <c r="AA161" s="26"/>
    </row>
    <row r="162" spans="1:27" ht="18" customHeight="1" x14ac:dyDescent="0.25">
      <c r="A162" s="52">
        <v>158</v>
      </c>
      <c r="B162" s="49"/>
      <c r="C162" s="154"/>
      <c r="D162" s="50"/>
      <c r="E162" s="50"/>
      <c r="F162" s="52"/>
      <c r="G162" s="51"/>
      <c r="H162" s="51" t="str">
        <f t="shared" si="0"/>
        <v/>
      </c>
      <c r="I162" s="51"/>
      <c r="J162" s="52"/>
      <c r="K162" s="51"/>
      <c r="L162" s="51" t="str">
        <f t="shared" si="1"/>
        <v/>
      </c>
      <c r="M162" s="51"/>
      <c r="N162" s="51" t="str">
        <f t="shared" si="2"/>
        <v/>
      </c>
      <c r="O162" s="51"/>
      <c r="P162" s="51" t="str">
        <f t="shared" si="3"/>
        <v/>
      </c>
      <c r="Q162" s="51" t="str">
        <f t="shared" si="4"/>
        <v/>
      </c>
      <c r="R162" s="51" t="str">
        <f t="shared" si="5"/>
        <v/>
      </c>
      <c r="S162" s="51" t="str">
        <f t="shared" si="6"/>
        <v/>
      </c>
      <c r="T162" s="53" t="str">
        <f t="shared" si="7"/>
        <v/>
      </c>
      <c r="U162" s="49" t="str">
        <f t="shared" si="8"/>
        <v/>
      </c>
      <c r="V162" s="114"/>
      <c r="W162" s="115"/>
      <c r="X162" s="115"/>
      <c r="Y162" s="116"/>
      <c r="Z162" s="34"/>
      <c r="AA162" s="34"/>
    </row>
    <row r="163" spans="1:27" ht="18" customHeight="1" x14ac:dyDescent="0.25">
      <c r="A163" s="46">
        <v>159</v>
      </c>
      <c r="B163" s="43"/>
      <c r="C163" s="153"/>
      <c r="D163" s="44"/>
      <c r="E163" s="44"/>
      <c r="F163" s="46"/>
      <c r="G163" s="45"/>
      <c r="H163" s="45" t="str">
        <f t="shared" si="0"/>
        <v/>
      </c>
      <c r="I163" s="45"/>
      <c r="J163" s="46"/>
      <c r="K163" s="45"/>
      <c r="L163" s="45" t="str">
        <f t="shared" si="1"/>
        <v/>
      </c>
      <c r="M163" s="45"/>
      <c r="N163" s="45" t="str">
        <f t="shared" si="2"/>
        <v/>
      </c>
      <c r="O163" s="45"/>
      <c r="P163" s="45" t="str">
        <f t="shared" si="3"/>
        <v/>
      </c>
      <c r="Q163" s="45" t="str">
        <f t="shared" si="4"/>
        <v/>
      </c>
      <c r="R163" s="45" t="str">
        <f t="shared" si="5"/>
        <v/>
      </c>
      <c r="S163" s="45" t="str">
        <f t="shared" si="6"/>
        <v/>
      </c>
      <c r="T163" s="47" t="str">
        <f t="shared" si="7"/>
        <v/>
      </c>
      <c r="U163" s="43" t="str">
        <f t="shared" si="8"/>
        <v/>
      </c>
      <c r="V163" s="114"/>
      <c r="W163" s="115"/>
      <c r="X163" s="115"/>
      <c r="Y163" s="116"/>
      <c r="Z163" s="26"/>
      <c r="AA163" s="26"/>
    </row>
    <row r="164" spans="1:27" ht="18" customHeight="1" x14ac:dyDescent="0.25">
      <c r="A164" s="52">
        <v>160</v>
      </c>
      <c r="B164" s="49"/>
      <c r="C164" s="154"/>
      <c r="D164" s="50"/>
      <c r="E164" s="50"/>
      <c r="F164" s="52"/>
      <c r="G164" s="51"/>
      <c r="H164" s="51" t="str">
        <f t="shared" si="0"/>
        <v/>
      </c>
      <c r="I164" s="51"/>
      <c r="J164" s="52"/>
      <c r="K164" s="51"/>
      <c r="L164" s="51" t="str">
        <f t="shared" si="1"/>
        <v/>
      </c>
      <c r="M164" s="51"/>
      <c r="N164" s="51" t="str">
        <f t="shared" si="2"/>
        <v/>
      </c>
      <c r="O164" s="51"/>
      <c r="P164" s="51" t="str">
        <f t="shared" si="3"/>
        <v/>
      </c>
      <c r="Q164" s="51" t="str">
        <f t="shared" si="4"/>
        <v/>
      </c>
      <c r="R164" s="51" t="str">
        <f t="shared" si="5"/>
        <v/>
      </c>
      <c r="S164" s="51" t="str">
        <f t="shared" si="6"/>
        <v/>
      </c>
      <c r="T164" s="53" t="str">
        <f t="shared" si="7"/>
        <v/>
      </c>
      <c r="U164" s="49" t="str">
        <f t="shared" si="8"/>
        <v/>
      </c>
      <c r="V164" s="114"/>
      <c r="W164" s="115"/>
      <c r="X164" s="115"/>
      <c r="Y164" s="116"/>
      <c r="Z164" s="34"/>
      <c r="AA164" s="34"/>
    </row>
    <row r="165" spans="1:27" ht="18" customHeight="1" x14ac:dyDescent="0.25">
      <c r="A165" s="46">
        <v>161</v>
      </c>
      <c r="B165" s="43"/>
      <c r="C165" s="153"/>
      <c r="D165" s="44"/>
      <c r="E165" s="44"/>
      <c r="F165" s="46"/>
      <c r="G165" s="45"/>
      <c r="H165" s="45" t="str">
        <f t="shared" si="0"/>
        <v/>
      </c>
      <c r="I165" s="45"/>
      <c r="J165" s="46"/>
      <c r="K165" s="45"/>
      <c r="L165" s="45" t="str">
        <f t="shared" si="1"/>
        <v/>
      </c>
      <c r="M165" s="45"/>
      <c r="N165" s="45" t="str">
        <f t="shared" si="2"/>
        <v/>
      </c>
      <c r="O165" s="45"/>
      <c r="P165" s="45" t="str">
        <f t="shared" si="3"/>
        <v/>
      </c>
      <c r="Q165" s="45" t="str">
        <f t="shared" si="4"/>
        <v/>
      </c>
      <c r="R165" s="45" t="str">
        <f t="shared" si="5"/>
        <v/>
      </c>
      <c r="S165" s="45" t="str">
        <f t="shared" si="6"/>
        <v/>
      </c>
      <c r="T165" s="47" t="str">
        <f t="shared" si="7"/>
        <v/>
      </c>
      <c r="U165" s="43" t="str">
        <f t="shared" si="8"/>
        <v/>
      </c>
      <c r="V165" s="114"/>
      <c r="W165" s="115"/>
      <c r="X165" s="115"/>
      <c r="Y165" s="116"/>
      <c r="Z165" s="26"/>
      <c r="AA165" s="26"/>
    </row>
    <row r="166" spans="1:27" ht="18" customHeight="1" x14ac:dyDescent="0.25">
      <c r="A166" s="52">
        <v>162</v>
      </c>
      <c r="B166" s="49"/>
      <c r="C166" s="154"/>
      <c r="D166" s="50"/>
      <c r="E166" s="50"/>
      <c r="F166" s="52"/>
      <c r="G166" s="51"/>
      <c r="H166" s="51" t="str">
        <f t="shared" si="0"/>
        <v/>
      </c>
      <c r="I166" s="51"/>
      <c r="J166" s="52"/>
      <c r="K166" s="51"/>
      <c r="L166" s="51" t="str">
        <f t="shared" si="1"/>
        <v/>
      </c>
      <c r="M166" s="51"/>
      <c r="N166" s="51" t="str">
        <f t="shared" si="2"/>
        <v/>
      </c>
      <c r="O166" s="51"/>
      <c r="P166" s="51" t="str">
        <f t="shared" si="3"/>
        <v/>
      </c>
      <c r="Q166" s="51" t="str">
        <f t="shared" si="4"/>
        <v/>
      </c>
      <c r="R166" s="51" t="str">
        <f t="shared" si="5"/>
        <v/>
      </c>
      <c r="S166" s="51" t="str">
        <f t="shared" si="6"/>
        <v/>
      </c>
      <c r="T166" s="53" t="str">
        <f t="shared" si="7"/>
        <v/>
      </c>
      <c r="U166" s="49" t="str">
        <f t="shared" si="8"/>
        <v/>
      </c>
      <c r="V166" s="114"/>
      <c r="W166" s="115"/>
      <c r="X166" s="115"/>
      <c r="Y166" s="116"/>
      <c r="Z166" s="34"/>
      <c r="AA166" s="34"/>
    </row>
    <row r="167" spans="1:27" ht="18" customHeight="1" x14ac:dyDescent="0.25">
      <c r="A167" s="46">
        <v>163</v>
      </c>
      <c r="B167" s="43"/>
      <c r="C167" s="153"/>
      <c r="D167" s="44"/>
      <c r="E167" s="44"/>
      <c r="F167" s="46"/>
      <c r="G167" s="45"/>
      <c r="H167" s="45" t="str">
        <f t="shared" si="0"/>
        <v/>
      </c>
      <c r="I167" s="45"/>
      <c r="J167" s="46"/>
      <c r="K167" s="45"/>
      <c r="L167" s="45" t="str">
        <f t="shared" si="1"/>
        <v/>
      </c>
      <c r="M167" s="45"/>
      <c r="N167" s="45" t="str">
        <f t="shared" si="2"/>
        <v/>
      </c>
      <c r="O167" s="45"/>
      <c r="P167" s="45" t="str">
        <f t="shared" si="3"/>
        <v/>
      </c>
      <c r="Q167" s="45" t="str">
        <f t="shared" si="4"/>
        <v/>
      </c>
      <c r="R167" s="45" t="str">
        <f t="shared" si="5"/>
        <v/>
      </c>
      <c r="S167" s="45" t="str">
        <f t="shared" si="6"/>
        <v/>
      </c>
      <c r="T167" s="47" t="str">
        <f t="shared" si="7"/>
        <v/>
      </c>
      <c r="U167" s="43" t="str">
        <f t="shared" si="8"/>
        <v/>
      </c>
      <c r="V167" s="114"/>
      <c r="W167" s="115"/>
      <c r="X167" s="115"/>
      <c r="Y167" s="116"/>
      <c r="Z167" s="26"/>
      <c r="AA167" s="26"/>
    </row>
    <row r="168" spans="1:27" ht="18" customHeight="1" x14ac:dyDescent="0.25">
      <c r="A168" s="52">
        <v>164</v>
      </c>
      <c r="B168" s="49"/>
      <c r="C168" s="154"/>
      <c r="D168" s="50"/>
      <c r="E168" s="50"/>
      <c r="F168" s="52"/>
      <c r="G168" s="51"/>
      <c r="H168" s="51" t="str">
        <f t="shared" si="0"/>
        <v/>
      </c>
      <c r="I168" s="51"/>
      <c r="J168" s="52"/>
      <c r="K168" s="51"/>
      <c r="L168" s="51" t="str">
        <f t="shared" si="1"/>
        <v/>
      </c>
      <c r="M168" s="51"/>
      <c r="N168" s="51" t="str">
        <f t="shared" si="2"/>
        <v/>
      </c>
      <c r="O168" s="51"/>
      <c r="P168" s="51" t="str">
        <f t="shared" si="3"/>
        <v/>
      </c>
      <c r="Q168" s="51" t="str">
        <f t="shared" si="4"/>
        <v/>
      </c>
      <c r="R168" s="51" t="str">
        <f t="shared" si="5"/>
        <v/>
      </c>
      <c r="S168" s="51" t="str">
        <f t="shared" si="6"/>
        <v/>
      </c>
      <c r="T168" s="53" t="str">
        <f t="shared" si="7"/>
        <v/>
      </c>
      <c r="U168" s="49" t="str">
        <f t="shared" si="8"/>
        <v/>
      </c>
      <c r="V168" s="114"/>
      <c r="W168" s="115"/>
      <c r="X168" s="115"/>
      <c r="Y168" s="116"/>
      <c r="Z168" s="34"/>
      <c r="AA168" s="34"/>
    </row>
    <row r="169" spans="1:27" ht="18" customHeight="1" x14ac:dyDescent="0.25">
      <c r="A169" s="46">
        <v>165</v>
      </c>
      <c r="B169" s="43"/>
      <c r="C169" s="153"/>
      <c r="D169" s="44"/>
      <c r="E169" s="44"/>
      <c r="F169" s="46"/>
      <c r="G169" s="45"/>
      <c r="H169" s="45" t="str">
        <f t="shared" si="0"/>
        <v/>
      </c>
      <c r="I169" s="45"/>
      <c r="J169" s="46"/>
      <c r="K169" s="45"/>
      <c r="L169" s="45" t="str">
        <f t="shared" si="1"/>
        <v/>
      </c>
      <c r="M169" s="45"/>
      <c r="N169" s="45" t="str">
        <f t="shared" si="2"/>
        <v/>
      </c>
      <c r="O169" s="45"/>
      <c r="P169" s="45" t="str">
        <f t="shared" si="3"/>
        <v/>
      </c>
      <c r="Q169" s="45" t="str">
        <f t="shared" si="4"/>
        <v/>
      </c>
      <c r="R169" s="45" t="str">
        <f t="shared" si="5"/>
        <v/>
      </c>
      <c r="S169" s="45" t="str">
        <f t="shared" si="6"/>
        <v/>
      </c>
      <c r="T169" s="47" t="str">
        <f t="shared" si="7"/>
        <v/>
      </c>
      <c r="U169" s="43" t="str">
        <f t="shared" si="8"/>
        <v/>
      </c>
      <c r="V169" s="114"/>
      <c r="W169" s="115"/>
      <c r="X169" s="115"/>
      <c r="Y169" s="116"/>
      <c r="Z169" s="26"/>
      <c r="AA169" s="26"/>
    </row>
    <row r="170" spans="1:27" ht="18" customHeight="1" x14ac:dyDescent="0.25">
      <c r="A170" s="52">
        <v>166</v>
      </c>
      <c r="B170" s="49"/>
      <c r="C170" s="154"/>
      <c r="D170" s="50"/>
      <c r="E170" s="50"/>
      <c r="F170" s="52"/>
      <c r="G170" s="51"/>
      <c r="H170" s="51" t="str">
        <f t="shared" si="0"/>
        <v/>
      </c>
      <c r="I170" s="51"/>
      <c r="J170" s="52"/>
      <c r="K170" s="51"/>
      <c r="L170" s="51" t="str">
        <f t="shared" si="1"/>
        <v/>
      </c>
      <c r="M170" s="51"/>
      <c r="N170" s="51" t="str">
        <f t="shared" si="2"/>
        <v/>
      </c>
      <c r="O170" s="51"/>
      <c r="P170" s="51" t="str">
        <f t="shared" si="3"/>
        <v/>
      </c>
      <c r="Q170" s="51" t="str">
        <f t="shared" si="4"/>
        <v/>
      </c>
      <c r="R170" s="51" t="str">
        <f t="shared" si="5"/>
        <v/>
      </c>
      <c r="S170" s="51" t="str">
        <f t="shared" si="6"/>
        <v/>
      </c>
      <c r="T170" s="53" t="str">
        <f t="shared" si="7"/>
        <v/>
      </c>
      <c r="U170" s="49" t="str">
        <f t="shared" si="8"/>
        <v/>
      </c>
      <c r="V170" s="114"/>
      <c r="W170" s="115"/>
      <c r="X170" s="115"/>
      <c r="Y170" s="116"/>
      <c r="Z170" s="34"/>
      <c r="AA170" s="34"/>
    </row>
    <row r="171" spans="1:27" ht="18" customHeight="1" x14ac:dyDescent="0.25">
      <c r="A171" s="46">
        <v>167</v>
      </c>
      <c r="B171" s="43"/>
      <c r="C171" s="153"/>
      <c r="D171" s="44"/>
      <c r="E171" s="44"/>
      <c r="F171" s="46"/>
      <c r="G171" s="45"/>
      <c r="H171" s="45" t="str">
        <f t="shared" si="0"/>
        <v/>
      </c>
      <c r="I171" s="45"/>
      <c r="J171" s="46"/>
      <c r="K171" s="45"/>
      <c r="L171" s="45" t="str">
        <f t="shared" si="1"/>
        <v/>
      </c>
      <c r="M171" s="45"/>
      <c r="N171" s="45" t="str">
        <f t="shared" si="2"/>
        <v/>
      </c>
      <c r="O171" s="45"/>
      <c r="P171" s="45" t="str">
        <f t="shared" si="3"/>
        <v/>
      </c>
      <c r="Q171" s="45" t="str">
        <f t="shared" si="4"/>
        <v/>
      </c>
      <c r="R171" s="45" t="str">
        <f t="shared" si="5"/>
        <v/>
      </c>
      <c r="S171" s="45" t="str">
        <f t="shared" si="6"/>
        <v/>
      </c>
      <c r="T171" s="47" t="str">
        <f t="shared" si="7"/>
        <v/>
      </c>
      <c r="U171" s="43" t="str">
        <f t="shared" si="8"/>
        <v/>
      </c>
      <c r="V171" s="114"/>
      <c r="W171" s="115"/>
      <c r="X171" s="115"/>
      <c r="Y171" s="116"/>
      <c r="Z171" s="26"/>
      <c r="AA171" s="26"/>
    </row>
    <row r="172" spans="1:27" ht="18" customHeight="1" x14ac:dyDescent="0.25">
      <c r="A172" s="52">
        <v>168</v>
      </c>
      <c r="B172" s="49"/>
      <c r="C172" s="154"/>
      <c r="D172" s="50"/>
      <c r="E172" s="50"/>
      <c r="F172" s="52"/>
      <c r="G172" s="51"/>
      <c r="H172" s="51" t="str">
        <f t="shared" si="0"/>
        <v/>
      </c>
      <c r="I172" s="51"/>
      <c r="J172" s="52"/>
      <c r="K172" s="51"/>
      <c r="L172" s="51" t="str">
        <f t="shared" si="1"/>
        <v/>
      </c>
      <c r="M172" s="51"/>
      <c r="N172" s="51" t="str">
        <f t="shared" si="2"/>
        <v/>
      </c>
      <c r="O172" s="51"/>
      <c r="P172" s="51" t="str">
        <f t="shared" si="3"/>
        <v/>
      </c>
      <c r="Q172" s="51" t="str">
        <f t="shared" si="4"/>
        <v/>
      </c>
      <c r="R172" s="51" t="str">
        <f t="shared" si="5"/>
        <v/>
      </c>
      <c r="S172" s="51" t="str">
        <f t="shared" si="6"/>
        <v/>
      </c>
      <c r="T172" s="53" t="str">
        <f t="shared" si="7"/>
        <v/>
      </c>
      <c r="U172" s="49" t="str">
        <f t="shared" si="8"/>
        <v/>
      </c>
      <c r="V172" s="114"/>
      <c r="W172" s="115"/>
      <c r="X172" s="115"/>
      <c r="Y172" s="116"/>
      <c r="Z172" s="34"/>
      <c r="AA172" s="34"/>
    </row>
    <row r="173" spans="1:27" ht="18" customHeight="1" x14ac:dyDescent="0.25">
      <c r="A173" s="46">
        <v>169</v>
      </c>
      <c r="B173" s="43"/>
      <c r="C173" s="153"/>
      <c r="D173" s="44"/>
      <c r="E173" s="44"/>
      <c r="F173" s="46"/>
      <c r="G173" s="45"/>
      <c r="H173" s="45" t="str">
        <f t="shared" si="0"/>
        <v/>
      </c>
      <c r="I173" s="45"/>
      <c r="J173" s="46"/>
      <c r="K173" s="45"/>
      <c r="L173" s="45" t="str">
        <f t="shared" si="1"/>
        <v/>
      </c>
      <c r="M173" s="45"/>
      <c r="N173" s="45" t="str">
        <f t="shared" si="2"/>
        <v/>
      </c>
      <c r="O173" s="45"/>
      <c r="P173" s="45" t="str">
        <f t="shared" si="3"/>
        <v/>
      </c>
      <c r="Q173" s="45" t="str">
        <f t="shared" si="4"/>
        <v/>
      </c>
      <c r="R173" s="45" t="str">
        <f t="shared" si="5"/>
        <v/>
      </c>
      <c r="S173" s="45" t="str">
        <f t="shared" si="6"/>
        <v/>
      </c>
      <c r="T173" s="47" t="str">
        <f t="shared" si="7"/>
        <v/>
      </c>
      <c r="U173" s="43" t="str">
        <f t="shared" si="8"/>
        <v/>
      </c>
      <c r="V173" s="114"/>
      <c r="W173" s="115"/>
      <c r="X173" s="115"/>
      <c r="Y173" s="116"/>
      <c r="Z173" s="26"/>
      <c r="AA173" s="26"/>
    </row>
    <row r="174" spans="1:27" ht="18" customHeight="1" x14ac:dyDescent="0.25">
      <c r="A174" s="52">
        <v>170</v>
      </c>
      <c r="B174" s="49"/>
      <c r="C174" s="154"/>
      <c r="D174" s="50"/>
      <c r="E174" s="50"/>
      <c r="F174" s="52"/>
      <c r="G174" s="51"/>
      <c r="H174" s="51" t="str">
        <f t="shared" si="0"/>
        <v/>
      </c>
      <c r="I174" s="51"/>
      <c r="J174" s="52"/>
      <c r="K174" s="51"/>
      <c r="L174" s="51" t="str">
        <f t="shared" si="1"/>
        <v/>
      </c>
      <c r="M174" s="51"/>
      <c r="N174" s="51" t="str">
        <f t="shared" si="2"/>
        <v/>
      </c>
      <c r="O174" s="51"/>
      <c r="P174" s="51" t="str">
        <f t="shared" si="3"/>
        <v/>
      </c>
      <c r="Q174" s="51" t="str">
        <f t="shared" si="4"/>
        <v/>
      </c>
      <c r="R174" s="51" t="str">
        <f t="shared" si="5"/>
        <v/>
      </c>
      <c r="S174" s="51" t="str">
        <f t="shared" si="6"/>
        <v/>
      </c>
      <c r="T174" s="53" t="str">
        <f t="shared" si="7"/>
        <v/>
      </c>
      <c r="U174" s="49" t="str">
        <f t="shared" si="8"/>
        <v/>
      </c>
      <c r="V174" s="114"/>
      <c r="W174" s="115"/>
      <c r="X174" s="115"/>
      <c r="Y174" s="116"/>
      <c r="Z174" s="34"/>
      <c r="AA174" s="34"/>
    </row>
    <row r="175" spans="1:27" ht="18" customHeight="1" x14ac:dyDescent="0.25">
      <c r="A175" s="46">
        <v>171</v>
      </c>
      <c r="B175" s="43"/>
      <c r="C175" s="153"/>
      <c r="D175" s="44"/>
      <c r="E175" s="44"/>
      <c r="F175" s="46"/>
      <c r="G175" s="45"/>
      <c r="H175" s="45" t="str">
        <f t="shared" si="0"/>
        <v/>
      </c>
      <c r="I175" s="45"/>
      <c r="J175" s="46"/>
      <c r="K175" s="45"/>
      <c r="L175" s="45" t="str">
        <f t="shared" si="1"/>
        <v/>
      </c>
      <c r="M175" s="45"/>
      <c r="N175" s="45" t="str">
        <f t="shared" si="2"/>
        <v/>
      </c>
      <c r="O175" s="45"/>
      <c r="P175" s="45" t="str">
        <f t="shared" si="3"/>
        <v/>
      </c>
      <c r="Q175" s="45" t="str">
        <f t="shared" si="4"/>
        <v/>
      </c>
      <c r="R175" s="45" t="str">
        <f t="shared" si="5"/>
        <v/>
      </c>
      <c r="S175" s="45" t="str">
        <f t="shared" si="6"/>
        <v/>
      </c>
      <c r="T175" s="47" t="str">
        <f t="shared" si="7"/>
        <v/>
      </c>
      <c r="U175" s="43" t="str">
        <f t="shared" si="8"/>
        <v/>
      </c>
      <c r="V175" s="114"/>
      <c r="W175" s="115"/>
      <c r="X175" s="115"/>
      <c r="Y175" s="116"/>
      <c r="Z175" s="26"/>
      <c r="AA175" s="26"/>
    </row>
    <row r="176" spans="1:27" ht="18" customHeight="1" x14ac:dyDescent="0.25">
      <c r="A176" s="52">
        <v>172</v>
      </c>
      <c r="B176" s="49"/>
      <c r="C176" s="154"/>
      <c r="D176" s="50"/>
      <c r="E176" s="50"/>
      <c r="F176" s="52"/>
      <c r="G176" s="51"/>
      <c r="H176" s="51" t="str">
        <f t="shared" si="0"/>
        <v/>
      </c>
      <c r="I176" s="51"/>
      <c r="J176" s="52"/>
      <c r="K176" s="51"/>
      <c r="L176" s="51" t="str">
        <f t="shared" si="1"/>
        <v/>
      </c>
      <c r="M176" s="51"/>
      <c r="N176" s="51" t="str">
        <f t="shared" si="2"/>
        <v/>
      </c>
      <c r="O176" s="51"/>
      <c r="P176" s="51" t="str">
        <f t="shared" si="3"/>
        <v/>
      </c>
      <c r="Q176" s="51" t="str">
        <f t="shared" si="4"/>
        <v/>
      </c>
      <c r="R176" s="51" t="str">
        <f t="shared" si="5"/>
        <v/>
      </c>
      <c r="S176" s="51" t="str">
        <f t="shared" si="6"/>
        <v/>
      </c>
      <c r="T176" s="53" t="str">
        <f t="shared" si="7"/>
        <v/>
      </c>
      <c r="U176" s="49" t="str">
        <f t="shared" si="8"/>
        <v/>
      </c>
      <c r="V176" s="114"/>
      <c r="W176" s="115"/>
      <c r="X176" s="115"/>
      <c r="Y176" s="116"/>
      <c r="Z176" s="34"/>
      <c r="AA176" s="34"/>
    </row>
    <row r="177" spans="1:27" ht="18" customHeight="1" x14ac:dyDescent="0.25">
      <c r="A177" s="46">
        <v>173</v>
      </c>
      <c r="B177" s="43"/>
      <c r="C177" s="153"/>
      <c r="D177" s="44"/>
      <c r="E177" s="44"/>
      <c r="F177" s="46"/>
      <c r="G177" s="45"/>
      <c r="H177" s="45" t="str">
        <f t="shared" si="0"/>
        <v/>
      </c>
      <c r="I177" s="45"/>
      <c r="J177" s="46"/>
      <c r="K177" s="45"/>
      <c r="L177" s="45" t="str">
        <f t="shared" si="1"/>
        <v/>
      </c>
      <c r="M177" s="45"/>
      <c r="N177" s="45" t="str">
        <f t="shared" si="2"/>
        <v/>
      </c>
      <c r="O177" s="45"/>
      <c r="P177" s="45" t="str">
        <f t="shared" si="3"/>
        <v/>
      </c>
      <c r="Q177" s="45" t="str">
        <f t="shared" si="4"/>
        <v/>
      </c>
      <c r="R177" s="45" t="str">
        <f t="shared" si="5"/>
        <v/>
      </c>
      <c r="S177" s="45" t="str">
        <f t="shared" si="6"/>
        <v/>
      </c>
      <c r="T177" s="47" t="str">
        <f t="shared" si="7"/>
        <v/>
      </c>
      <c r="U177" s="43" t="str">
        <f t="shared" si="8"/>
        <v/>
      </c>
      <c r="V177" s="114"/>
      <c r="W177" s="115"/>
      <c r="X177" s="115"/>
      <c r="Y177" s="116"/>
      <c r="Z177" s="26"/>
      <c r="AA177" s="26"/>
    </row>
    <row r="178" spans="1:27" ht="18" customHeight="1" x14ac:dyDescent="0.25">
      <c r="A178" s="52">
        <v>174</v>
      </c>
      <c r="B178" s="49"/>
      <c r="C178" s="154"/>
      <c r="D178" s="50"/>
      <c r="E178" s="50"/>
      <c r="F178" s="52"/>
      <c r="G178" s="51"/>
      <c r="H178" s="51" t="str">
        <f t="shared" si="0"/>
        <v/>
      </c>
      <c r="I178" s="51"/>
      <c r="J178" s="52"/>
      <c r="K178" s="51"/>
      <c r="L178" s="51" t="str">
        <f t="shared" si="1"/>
        <v/>
      </c>
      <c r="M178" s="51"/>
      <c r="N178" s="51" t="str">
        <f t="shared" si="2"/>
        <v/>
      </c>
      <c r="O178" s="51"/>
      <c r="P178" s="51" t="str">
        <f t="shared" si="3"/>
        <v/>
      </c>
      <c r="Q178" s="51" t="str">
        <f t="shared" si="4"/>
        <v/>
      </c>
      <c r="R178" s="51" t="str">
        <f t="shared" si="5"/>
        <v/>
      </c>
      <c r="S178" s="51" t="str">
        <f t="shared" si="6"/>
        <v/>
      </c>
      <c r="T178" s="53" t="str">
        <f t="shared" si="7"/>
        <v/>
      </c>
      <c r="U178" s="49" t="str">
        <f t="shared" si="8"/>
        <v/>
      </c>
      <c r="V178" s="114"/>
      <c r="W178" s="115"/>
      <c r="X178" s="115"/>
      <c r="Y178" s="116"/>
      <c r="Z178" s="34"/>
      <c r="AA178" s="34"/>
    </row>
    <row r="179" spans="1:27" ht="18" customHeight="1" x14ac:dyDescent="0.25">
      <c r="A179" s="46">
        <v>175</v>
      </c>
      <c r="B179" s="43"/>
      <c r="C179" s="153"/>
      <c r="D179" s="44"/>
      <c r="E179" s="44"/>
      <c r="F179" s="46"/>
      <c r="G179" s="45"/>
      <c r="H179" s="45" t="str">
        <f t="shared" si="0"/>
        <v/>
      </c>
      <c r="I179" s="45"/>
      <c r="J179" s="46"/>
      <c r="K179" s="45"/>
      <c r="L179" s="45" t="str">
        <f t="shared" si="1"/>
        <v/>
      </c>
      <c r="M179" s="45"/>
      <c r="N179" s="45" t="str">
        <f t="shared" si="2"/>
        <v/>
      </c>
      <c r="O179" s="45"/>
      <c r="P179" s="45" t="str">
        <f t="shared" si="3"/>
        <v/>
      </c>
      <c r="Q179" s="45" t="str">
        <f t="shared" si="4"/>
        <v/>
      </c>
      <c r="R179" s="45" t="str">
        <f t="shared" si="5"/>
        <v/>
      </c>
      <c r="S179" s="45" t="str">
        <f t="shared" si="6"/>
        <v/>
      </c>
      <c r="T179" s="47" t="str">
        <f t="shared" si="7"/>
        <v/>
      </c>
      <c r="U179" s="43" t="str">
        <f t="shared" si="8"/>
        <v/>
      </c>
      <c r="V179" s="114"/>
      <c r="W179" s="115"/>
      <c r="X179" s="115"/>
      <c r="Y179" s="116"/>
      <c r="Z179" s="26"/>
      <c r="AA179" s="26"/>
    </row>
    <row r="180" spans="1:27" ht="18" customHeight="1" x14ac:dyDescent="0.25">
      <c r="A180" s="52">
        <v>176</v>
      </c>
      <c r="B180" s="49"/>
      <c r="C180" s="154"/>
      <c r="D180" s="50"/>
      <c r="E180" s="50"/>
      <c r="F180" s="52"/>
      <c r="G180" s="51"/>
      <c r="H180" s="51" t="str">
        <f t="shared" si="0"/>
        <v/>
      </c>
      <c r="I180" s="51"/>
      <c r="J180" s="52"/>
      <c r="K180" s="51"/>
      <c r="L180" s="51" t="str">
        <f t="shared" si="1"/>
        <v/>
      </c>
      <c r="M180" s="51"/>
      <c r="N180" s="51" t="str">
        <f t="shared" si="2"/>
        <v/>
      </c>
      <c r="O180" s="51"/>
      <c r="P180" s="51" t="str">
        <f t="shared" si="3"/>
        <v/>
      </c>
      <c r="Q180" s="51" t="str">
        <f t="shared" si="4"/>
        <v/>
      </c>
      <c r="R180" s="51" t="str">
        <f t="shared" si="5"/>
        <v/>
      </c>
      <c r="S180" s="51" t="str">
        <f t="shared" si="6"/>
        <v/>
      </c>
      <c r="T180" s="53" t="str">
        <f t="shared" si="7"/>
        <v/>
      </c>
      <c r="U180" s="49" t="str">
        <f t="shared" si="8"/>
        <v/>
      </c>
      <c r="V180" s="114"/>
      <c r="W180" s="115"/>
      <c r="X180" s="115"/>
      <c r="Y180" s="116"/>
      <c r="Z180" s="34"/>
      <c r="AA180" s="34"/>
    </row>
    <row r="181" spans="1:27" ht="18" customHeight="1" x14ac:dyDescent="0.25">
      <c r="A181" s="46">
        <v>177</v>
      </c>
      <c r="B181" s="43"/>
      <c r="C181" s="153"/>
      <c r="D181" s="44"/>
      <c r="E181" s="44"/>
      <c r="F181" s="46"/>
      <c r="G181" s="45"/>
      <c r="H181" s="45" t="str">
        <f t="shared" si="0"/>
        <v/>
      </c>
      <c r="I181" s="45"/>
      <c r="J181" s="46"/>
      <c r="K181" s="45"/>
      <c r="L181" s="45" t="str">
        <f t="shared" si="1"/>
        <v/>
      </c>
      <c r="M181" s="45"/>
      <c r="N181" s="45" t="str">
        <f t="shared" si="2"/>
        <v/>
      </c>
      <c r="O181" s="45"/>
      <c r="P181" s="45" t="str">
        <f t="shared" si="3"/>
        <v/>
      </c>
      <c r="Q181" s="45" t="str">
        <f t="shared" si="4"/>
        <v/>
      </c>
      <c r="R181" s="45" t="str">
        <f t="shared" si="5"/>
        <v/>
      </c>
      <c r="S181" s="45" t="str">
        <f t="shared" si="6"/>
        <v/>
      </c>
      <c r="T181" s="47" t="str">
        <f t="shared" si="7"/>
        <v/>
      </c>
      <c r="U181" s="43" t="str">
        <f t="shared" si="8"/>
        <v/>
      </c>
      <c r="V181" s="114"/>
      <c r="W181" s="115"/>
      <c r="X181" s="115"/>
      <c r="Y181" s="116"/>
      <c r="Z181" s="26"/>
      <c r="AA181" s="26"/>
    </row>
    <row r="182" spans="1:27" ht="18" customHeight="1" x14ac:dyDescent="0.25">
      <c r="A182" s="52">
        <v>178</v>
      </c>
      <c r="B182" s="49"/>
      <c r="C182" s="154"/>
      <c r="D182" s="50"/>
      <c r="E182" s="50"/>
      <c r="F182" s="52"/>
      <c r="G182" s="51"/>
      <c r="H182" s="51" t="str">
        <f t="shared" si="0"/>
        <v/>
      </c>
      <c r="I182" s="51"/>
      <c r="J182" s="52"/>
      <c r="K182" s="51"/>
      <c r="L182" s="51" t="str">
        <f t="shared" si="1"/>
        <v/>
      </c>
      <c r="M182" s="51"/>
      <c r="N182" s="51" t="str">
        <f t="shared" si="2"/>
        <v/>
      </c>
      <c r="O182" s="51"/>
      <c r="P182" s="51" t="str">
        <f t="shared" si="3"/>
        <v/>
      </c>
      <c r="Q182" s="51" t="str">
        <f t="shared" si="4"/>
        <v/>
      </c>
      <c r="R182" s="51" t="str">
        <f t="shared" si="5"/>
        <v/>
      </c>
      <c r="S182" s="51" t="str">
        <f t="shared" si="6"/>
        <v/>
      </c>
      <c r="T182" s="53" t="str">
        <f t="shared" si="7"/>
        <v/>
      </c>
      <c r="U182" s="49" t="str">
        <f t="shared" si="8"/>
        <v/>
      </c>
      <c r="V182" s="114"/>
      <c r="W182" s="115"/>
      <c r="X182" s="115"/>
      <c r="Y182" s="116"/>
      <c r="Z182" s="34"/>
      <c r="AA182" s="34"/>
    </row>
    <row r="183" spans="1:27" ht="18" customHeight="1" x14ac:dyDescent="0.25">
      <c r="A183" s="46">
        <v>179</v>
      </c>
      <c r="B183" s="43"/>
      <c r="C183" s="153"/>
      <c r="D183" s="44"/>
      <c r="E183" s="44"/>
      <c r="F183" s="46"/>
      <c r="G183" s="45"/>
      <c r="H183" s="45" t="str">
        <f t="shared" si="0"/>
        <v/>
      </c>
      <c r="I183" s="45"/>
      <c r="J183" s="46"/>
      <c r="K183" s="45"/>
      <c r="L183" s="45" t="str">
        <f t="shared" si="1"/>
        <v/>
      </c>
      <c r="M183" s="45"/>
      <c r="N183" s="45" t="str">
        <f t="shared" si="2"/>
        <v/>
      </c>
      <c r="O183" s="45"/>
      <c r="P183" s="45" t="str">
        <f t="shared" si="3"/>
        <v/>
      </c>
      <c r="Q183" s="45" t="str">
        <f t="shared" si="4"/>
        <v/>
      </c>
      <c r="R183" s="45" t="str">
        <f t="shared" si="5"/>
        <v/>
      </c>
      <c r="S183" s="45" t="str">
        <f t="shared" si="6"/>
        <v/>
      </c>
      <c r="T183" s="47" t="str">
        <f t="shared" si="7"/>
        <v/>
      </c>
      <c r="U183" s="43" t="str">
        <f t="shared" si="8"/>
        <v/>
      </c>
      <c r="V183" s="114"/>
      <c r="W183" s="115"/>
      <c r="X183" s="115"/>
      <c r="Y183" s="116"/>
      <c r="Z183" s="26"/>
      <c r="AA183" s="26"/>
    </row>
    <row r="184" spans="1:27" ht="18" customHeight="1" x14ac:dyDescent="0.25">
      <c r="A184" s="52">
        <v>180</v>
      </c>
      <c r="B184" s="49"/>
      <c r="C184" s="154"/>
      <c r="D184" s="50"/>
      <c r="E184" s="50"/>
      <c r="F184" s="52"/>
      <c r="G184" s="51"/>
      <c r="H184" s="51" t="str">
        <f t="shared" si="0"/>
        <v/>
      </c>
      <c r="I184" s="51"/>
      <c r="J184" s="52"/>
      <c r="K184" s="51"/>
      <c r="L184" s="51" t="str">
        <f t="shared" si="1"/>
        <v/>
      </c>
      <c r="M184" s="51"/>
      <c r="N184" s="51" t="str">
        <f t="shared" si="2"/>
        <v/>
      </c>
      <c r="O184" s="51"/>
      <c r="P184" s="51" t="str">
        <f t="shared" si="3"/>
        <v/>
      </c>
      <c r="Q184" s="51" t="str">
        <f t="shared" si="4"/>
        <v/>
      </c>
      <c r="R184" s="51" t="str">
        <f t="shared" si="5"/>
        <v/>
      </c>
      <c r="S184" s="51" t="str">
        <f t="shared" si="6"/>
        <v/>
      </c>
      <c r="T184" s="53" t="str">
        <f t="shared" si="7"/>
        <v/>
      </c>
      <c r="U184" s="49" t="str">
        <f t="shared" si="8"/>
        <v/>
      </c>
      <c r="V184" s="114"/>
      <c r="W184" s="115"/>
      <c r="X184" s="115"/>
      <c r="Y184" s="116"/>
      <c r="Z184" s="34"/>
      <c r="AA184" s="34"/>
    </row>
    <row r="185" spans="1:27" ht="18" customHeight="1" x14ac:dyDescent="0.25">
      <c r="A185" s="46">
        <v>181</v>
      </c>
      <c r="B185" s="43"/>
      <c r="C185" s="153"/>
      <c r="D185" s="44"/>
      <c r="E185" s="44"/>
      <c r="F185" s="46"/>
      <c r="G185" s="45"/>
      <c r="H185" s="45" t="str">
        <f t="shared" si="0"/>
        <v/>
      </c>
      <c r="I185" s="45"/>
      <c r="J185" s="46"/>
      <c r="K185" s="45"/>
      <c r="L185" s="45" t="str">
        <f t="shared" si="1"/>
        <v/>
      </c>
      <c r="M185" s="45"/>
      <c r="N185" s="45" t="str">
        <f t="shared" si="2"/>
        <v/>
      </c>
      <c r="O185" s="45"/>
      <c r="P185" s="45" t="str">
        <f t="shared" si="3"/>
        <v/>
      </c>
      <c r="Q185" s="45" t="str">
        <f t="shared" si="4"/>
        <v/>
      </c>
      <c r="R185" s="45" t="str">
        <f t="shared" si="5"/>
        <v/>
      </c>
      <c r="S185" s="45" t="str">
        <f t="shared" si="6"/>
        <v/>
      </c>
      <c r="T185" s="47" t="str">
        <f t="shared" si="7"/>
        <v/>
      </c>
      <c r="U185" s="43" t="str">
        <f t="shared" si="8"/>
        <v/>
      </c>
      <c r="V185" s="114"/>
      <c r="W185" s="115"/>
      <c r="X185" s="115"/>
      <c r="Y185" s="116"/>
      <c r="Z185" s="26"/>
      <c r="AA185" s="26"/>
    </row>
    <row r="186" spans="1:27" ht="18" customHeight="1" x14ac:dyDescent="0.25">
      <c r="A186" s="52">
        <v>182</v>
      </c>
      <c r="B186" s="49"/>
      <c r="C186" s="154"/>
      <c r="D186" s="50"/>
      <c r="E186" s="50"/>
      <c r="F186" s="52"/>
      <c r="G186" s="51"/>
      <c r="H186" s="51" t="str">
        <f t="shared" si="0"/>
        <v/>
      </c>
      <c r="I186" s="51"/>
      <c r="J186" s="52"/>
      <c r="K186" s="51"/>
      <c r="L186" s="51" t="str">
        <f t="shared" si="1"/>
        <v/>
      </c>
      <c r="M186" s="51"/>
      <c r="N186" s="51" t="str">
        <f t="shared" si="2"/>
        <v/>
      </c>
      <c r="O186" s="51"/>
      <c r="P186" s="51" t="str">
        <f t="shared" si="3"/>
        <v/>
      </c>
      <c r="Q186" s="51" t="str">
        <f t="shared" si="4"/>
        <v/>
      </c>
      <c r="R186" s="51" t="str">
        <f t="shared" si="5"/>
        <v/>
      </c>
      <c r="S186" s="51" t="str">
        <f t="shared" si="6"/>
        <v/>
      </c>
      <c r="T186" s="53" t="str">
        <f t="shared" si="7"/>
        <v/>
      </c>
      <c r="U186" s="49" t="str">
        <f t="shared" si="8"/>
        <v/>
      </c>
      <c r="V186" s="114"/>
      <c r="W186" s="115"/>
      <c r="X186" s="115"/>
      <c r="Y186" s="116"/>
      <c r="Z186" s="34"/>
      <c r="AA186" s="34"/>
    </row>
    <row r="187" spans="1:27" ht="18" customHeight="1" x14ac:dyDescent="0.25">
      <c r="A187" s="46">
        <v>183</v>
      </c>
      <c r="B187" s="43"/>
      <c r="C187" s="153"/>
      <c r="D187" s="44"/>
      <c r="E187" s="44"/>
      <c r="F187" s="46"/>
      <c r="G187" s="45"/>
      <c r="H187" s="45" t="str">
        <f t="shared" si="0"/>
        <v/>
      </c>
      <c r="I187" s="45"/>
      <c r="J187" s="46"/>
      <c r="K187" s="45"/>
      <c r="L187" s="45" t="str">
        <f t="shared" si="1"/>
        <v/>
      </c>
      <c r="M187" s="45"/>
      <c r="N187" s="45" t="str">
        <f t="shared" si="2"/>
        <v/>
      </c>
      <c r="O187" s="45"/>
      <c r="P187" s="45" t="str">
        <f t="shared" si="3"/>
        <v/>
      </c>
      <c r="Q187" s="45" t="str">
        <f t="shared" si="4"/>
        <v/>
      </c>
      <c r="R187" s="45" t="str">
        <f t="shared" si="5"/>
        <v/>
      </c>
      <c r="S187" s="45" t="str">
        <f t="shared" si="6"/>
        <v/>
      </c>
      <c r="T187" s="47" t="str">
        <f t="shared" si="7"/>
        <v/>
      </c>
      <c r="U187" s="43" t="str">
        <f t="shared" si="8"/>
        <v/>
      </c>
      <c r="V187" s="114"/>
      <c r="W187" s="115"/>
      <c r="X187" s="115"/>
      <c r="Y187" s="116"/>
      <c r="Z187" s="26"/>
      <c r="AA187" s="26"/>
    </row>
    <row r="188" spans="1:27" ht="18" customHeight="1" x14ac:dyDescent="0.25">
      <c r="A188" s="52">
        <v>184</v>
      </c>
      <c r="B188" s="49"/>
      <c r="C188" s="154"/>
      <c r="D188" s="50"/>
      <c r="E188" s="50"/>
      <c r="F188" s="52"/>
      <c r="G188" s="51"/>
      <c r="H188" s="51" t="str">
        <f t="shared" si="0"/>
        <v/>
      </c>
      <c r="I188" s="51"/>
      <c r="J188" s="52"/>
      <c r="K188" s="51"/>
      <c r="L188" s="51" t="str">
        <f t="shared" si="1"/>
        <v/>
      </c>
      <c r="M188" s="51"/>
      <c r="N188" s="51" t="str">
        <f t="shared" si="2"/>
        <v/>
      </c>
      <c r="O188" s="51"/>
      <c r="P188" s="51" t="str">
        <f t="shared" si="3"/>
        <v/>
      </c>
      <c r="Q188" s="51" t="str">
        <f t="shared" si="4"/>
        <v/>
      </c>
      <c r="R188" s="51" t="str">
        <f t="shared" si="5"/>
        <v/>
      </c>
      <c r="S188" s="51" t="str">
        <f t="shared" si="6"/>
        <v/>
      </c>
      <c r="T188" s="53" t="str">
        <f t="shared" si="7"/>
        <v/>
      </c>
      <c r="U188" s="49" t="str">
        <f t="shared" si="8"/>
        <v/>
      </c>
      <c r="V188" s="114"/>
      <c r="W188" s="115"/>
      <c r="X188" s="115"/>
      <c r="Y188" s="116"/>
      <c r="Z188" s="34"/>
      <c r="AA188" s="34"/>
    </row>
    <row r="189" spans="1:27" ht="18" customHeight="1" x14ac:dyDescent="0.25">
      <c r="A189" s="46">
        <v>185</v>
      </c>
      <c r="B189" s="43"/>
      <c r="C189" s="153"/>
      <c r="D189" s="44"/>
      <c r="E189" s="44"/>
      <c r="F189" s="46"/>
      <c r="G189" s="45"/>
      <c r="H189" s="45" t="str">
        <f t="shared" si="0"/>
        <v/>
      </c>
      <c r="I189" s="45"/>
      <c r="J189" s="46"/>
      <c r="K189" s="45"/>
      <c r="L189" s="45" t="str">
        <f t="shared" si="1"/>
        <v/>
      </c>
      <c r="M189" s="45"/>
      <c r="N189" s="45" t="str">
        <f t="shared" si="2"/>
        <v/>
      </c>
      <c r="O189" s="45"/>
      <c r="P189" s="45" t="str">
        <f t="shared" si="3"/>
        <v/>
      </c>
      <c r="Q189" s="45" t="str">
        <f t="shared" si="4"/>
        <v/>
      </c>
      <c r="R189" s="45" t="str">
        <f t="shared" si="5"/>
        <v/>
      </c>
      <c r="S189" s="45" t="str">
        <f t="shared" si="6"/>
        <v/>
      </c>
      <c r="T189" s="47" t="str">
        <f t="shared" si="7"/>
        <v/>
      </c>
      <c r="U189" s="43" t="str">
        <f t="shared" si="8"/>
        <v/>
      </c>
      <c r="V189" s="114"/>
      <c r="W189" s="115"/>
      <c r="X189" s="115"/>
      <c r="Y189" s="116"/>
      <c r="Z189" s="26"/>
      <c r="AA189" s="26"/>
    </row>
    <row r="190" spans="1:27" ht="18" customHeight="1" x14ac:dyDescent="0.25">
      <c r="A190" s="52">
        <v>186</v>
      </c>
      <c r="B190" s="49"/>
      <c r="C190" s="154"/>
      <c r="D190" s="50"/>
      <c r="E190" s="50"/>
      <c r="F190" s="52"/>
      <c r="G190" s="51"/>
      <c r="H190" s="51" t="str">
        <f t="shared" si="0"/>
        <v/>
      </c>
      <c r="I190" s="51"/>
      <c r="J190" s="52"/>
      <c r="K190" s="51"/>
      <c r="L190" s="51" t="str">
        <f t="shared" si="1"/>
        <v/>
      </c>
      <c r="M190" s="51"/>
      <c r="N190" s="51" t="str">
        <f t="shared" si="2"/>
        <v/>
      </c>
      <c r="O190" s="51"/>
      <c r="P190" s="51" t="str">
        <f t="shared" si="3"/>
        <v/>
      </c>
      <c r="Q190" s="51" t="str">
        <f t="shared" si="4"/>
        <v/>
      </c>
      <c r="R190" s="51" t="str">
        <f t="shared" si="5"/>
        <v/>
      </c>
      <c r="S190" s="51" t="str">
        <f t="shared" si="6"/>
        <v/>
      </c>
      <c r="T190" s="53" t="str">
        <f t="shared" si="7"/>
        <v/>
      </c>
      <c r="U190" s="49" t="str">
        <f t="shared" si="8"/>
        <v/>
      </c>
      <c r="V190" s="114"/>
      <c r="W190" s="115"/>
      <c r="X190" s="115"/>
      <c r="Y190" s="116"/>
      <c r="Z190" s="34"/>
      <c r="AA190" s="34"/>
    </row>
    <row r="191" spans="1:27" ht="18" customHeight="1" x14ac:dyDescent="0.25">
      <c r="A191" s="46">
        <v>187</v>
      </c>
      <c r="B191" s="43"/>
      <c r="C191" s="153"/>
      <c r="D191" s="44"/>
      <c r="E191" s="44"/>
      <c r="F191" s="46"/>
      <c r="G191" s="45"/>
      <c r="H191" s="45" t="str">
        <f t="shared" si="0"/>
        <v/>
      </c>
      <c r="I191" s="45"/>
      <c r="J191" s="46"/>
      <c r="K191" s="45"/>
      <c r="L191" s="45" t="str">
        <f t="shared" si="1"/>
        <v/>
      </c>
      <c r="M191" s="45"/>
      <c r="N191" s="45" t="str">
        <f t="shared" si="2"/>
        <v/>
      </c>
      <c r="O191" s="45"/>
      <c r="P191" s="45" t="str">
        <f t="shared" si="3"/>
        <v/>
      </c>
      <c r="Q191" s="45" t="str">
        <f t="shared" si="4"/>
        <v/>
      </c>
      <c r="R191" s="45" t="str">
        <f t="shared" si="5"/>
        <v/>
      </c>
      <c r="S191" s="45" t="str">
        <f t="shared" si="6"/>
        <v/>
      </c>
      <c r="T191" s="47" t="str">
        <f t="shared" si="7"/>
        <v/>
      </c>
      <c r="U191" s="43" t="str">
        <f t="shared" si="8"/>
        <v/>
      </c>
      <c r="V191" s="114"/>
      <c r="W191" s="115"/>
      <c r="X191" s="115"/>
      <c r="Y191" s="116"/>
      <c r="Z191" s="26"/>
      <c r="AA191" s="26"/>
    </row>
    <row r="192" spans="1:27" ht="18" customHeight="1" x14ac:dyDescent="0.25">
      <c r="A192" s="52">
        <v>188</v>
      </c>
      <c r="B192" s="49"/>
      <c r="C192" s="154"/>
      <c r="D192" s="50"/>
      <c r="E192" s="50"/>
      <c r="F192" s="52"/>
      <c r="G192" s="51"/>
      <c r="H192" s="51" t="str">
        <f t="shared" si="0"/>
        <v/>
      </c>
      <c r="I192" s="51"/>
      <c r="J192" s="52"/>
      <c r="K192" s="51"/>
      <c r="L192" s="51" t="str">
        <f t="shared" si="1"/>
        <v/>
      </c>
      <c r="M192" s="51"/>
      <c r="N192" s="51" t="str">
        <f t="shared" si="2"/>
        <v/>
      </c>
      <c r="O192" s="51"/>
      <c r="P192" s="51" t="str">
        <f t="shared" si="3"/>
        <v/>
      </c>
      <c r="Q192" s="51" t="str">
        <f t="shared" si="4"/>
        <v/>
      </c>
      <c r="R192" s="51" t="str">
        <f t="shared" si="5"/>
        <v/>
      </c>
      <c r="S192" s="51" t="str">
        <f t="shared" si="6"/>
        <v/>
      </c>
      <c r="T192" s="53" t="str">
        <f t="shared" si="7"/>
        <v/>
      </c>
      <c r="U192" s="49" t="str">
        <f t="shared" si="8"/>
        <v/>
      </c>
      <c r="V192" s="114"/>
      <c r="W192" s="115"/>
      <c r="X192" s="115"/>
      <c r="Y192" s="116"/>
      <c r="Z192" s="34"/>
      <c r="AA192" s="34"/>
    </row>
    <row r="193" spans="1:27" ht="18" customHeight="1" x14ac:dyDescent="0.25">
      <c r="A193" s="46">
        <v>189</v>
      </c>
      <c r="B193" s="43"/>
      <c r="C193" s="153"/>
      <c r="D193" s="44"/>
      <c r="E193" s="44"/>
      <c r="F193" s="46"/>
      <c r="G193" s="45"/>
      <c r="H193" s="45" t="str">
        <f t="shared" si="0"/>
        <v/>
      </c>
      <c r="I193" s="45"/>
      <c r="J193" s="46"/>
      <c r="K193" s="45"/>
      <c r="L193" s="45" t="str">
        <f t="shared" si="1"/>
        <v/>
      </c>
      <c r="M193" s="45"/>
      <c r="N193" s="45" t="str">
        <f t="shared" si="2"/>
        <v/>
      </c>
      <c r="O193" s="45"/>
      <c r="P193" s="45" t="str">
        <f t="shared" si="3"/>
        <v/>
      </c>
      <c r="Q193" s="45" t="str">
        <f t="shared" si="4"/>
        <v/>
      </c>
      <c r="R193" s="45" t="str">
        <f t="shared" si="5"/>
        <v/>
      </c>
      <c r="S193" s="45" t="str">
        <f t="shared" si="6"/>
        <v/>
      </c>
      <c r="T193" s="47" t="str">
        <f t="shared" si="7"/>
        <v/>
      </c>
      <c r="U193" s="43" t="str">
        <f t="shared" si="8"/>
        <v/>
      </c>
      <c r="V193" s="114"/>
      <c r="W193" s="115"/>
      <c r="X193" s="115"/>
      <c r="Y193" s="116"/>
      <c r="Z193" s="26"/>
      <c r="AA193" s="26"/>
    </row>
    <row r="194" spans="1:27" ht="18" customHeight="1" x14ac:dyDescent="0.25">
      <c r="A194" s="52">
        <v>190</v>
      </c>
      <c r="B194" s="49"/>
      <c r="C194" s="154"/>
      <c r="D194" s="50"/>
      <c r="E194" s="50"/>
      <c r="F194" s="52"/>
      <c r="G194" s="51"/>
      <c r="H194" s="51" t="str">
        <f t="shared" si="0"/>
        <v/>
      </c>
      <c r="I194" s="51"/>
      <c r="J194" s="52"/>
      <c r="K194" s="51"/>
      <c r="L194" s="51" t="str">
        <f t="shared" si="1"/>
        <v/>
      </c>
      <c r="M194" s="51"/>
      <c r="N194" s="51" t="str">
        <f t="shared" si="2"/>
        <v/>
      </c>
      <c r="O194" s="51"/>
      <c r="P194" s="51" t="str">
        <f t="shared" si="3"/>
        <v/>
      </c>
      <c r="Q194" s="51" t="str">
        <f t="shared" si="4"/>
        <v/>
      </c>
      <c r="R194" s="51" t="str">
        <f t="shared" si="5"/>
        <v/>
      </c>
      <c r="S194" s="51" t="str">
        <f t="shared" si="6"/>
        <v/>
      </c>
      <c r="T194" s="53" t="str">
        <f t="shared" si="7"/>
        <v/>
      </c>
      <c r="U194" s="49" t="str">
        <f t="shared" si="8"/>
        <v/>
      </c>
      <c r="V194" s="114"/>
      <c r="W194" s="115"/>
      <c r="X194" s="115"/>
      <c r="Y194" s="116"/>
      <c r="Z194" s="34"/>
      <c r="AA194" s="34"/>
    </row>
    <row r="195" spans="1:27" ht="18" customHeight="1" x14ac:dyDescent="0.25">
      <c r="A195" s="46">
        <v>191</v>
      </c>
      <c r="B195" s="43"/>
      <c r="C195" s="153"/>
      <c r="D195" s="44"/>
      <c r="E195" s="44"/>
      <c r="F195" s="46"/>
      <c r="G195" s="45"/>
      <c r="H195" s="45" t="str">
        <f t="shared" si="0"/>
        <v/>
      </c>
      <c r="I195" s="45"/>
      <c r="J195" s="46"/>
      <c r="K195" s="45"/>
      <c r="L195" s="45" t="str">
        <f t="shared" si="1"/>
        <v/>
      </c>
      <c r="M195" s="45"/>
      <c r="N195" s="45" t="str">
        <f t="shared" si="2"/>
        <v/>
      </c>
      <c r="O195" s="45"/>
      <c r="P195" s="45" t="str">
        <f t="shared" si="3"/>
        <v/>
      </c>
      <c r="Q195" s="45" t="str">
        <f t="shared" si="4"/>
        <v/>
      </c>
      <c r="R195" s="45" t="str">
        <f t="shared" si="5"/>
        <v/>
      </c>
      <c r="S195" s="45" t="str">
        <f t="shared" si="6"/>
        <v/>
      </c>
      <c r="T195" s="47" t="str">
        <f t="shared" si="7"/>
        <v/>
      </c>
      <c r="U195" s="43" t="str">
        <f t="shared" si="8"/>
        <v/>
      </c>
      <c r="V195" s="114"/>
      <c r="W195" s="115"/>
      <c r="X195" s="115"/>
      <c r="Y195" s="116"/>
      <c r="Z195" s="26"/>
      <c r="AA195" s="26"/>
    </row>
    <row r="196" spans="1:27" ht="18" customHeight="1" x14ac:dyDescent="0.25">
      <c r="A196" s="52">
        <v>192</v>
      </c>
      <c r="B196" s="49"/>
      <c r="C196" s="154"/>
      <c r="D196" s="50"/>
      <c r="E196" s="50"/>
      <c r="F196" s="52"/>
      <c r="G196" s="51"/>
      <c r="H196" s="51" t="str">
        <f t="shared" si="0"/>
        <v/>
      </c>
      <c r="I196" s="51"/>
      <c r="J196" s="52"/>
      <c r="K196" s="51"/>
      <c r="L196" s="51" t="str">
        <f t="shared" si="1"/>
        <v/>
      </c>
      <c r="M196" s="51"/>
      <c r="N196" s="51" t="str">
        <f t="shared" si="2"/>
        <v/>
      </c>
      <c r="O196" s="51"/>
      <c r="P196" s="51" t="str">
        <f t="shared" si="3"/>
        <v/>
      </c>
      <c r="Q196" s="51" t="str">
        <f t="shared" si="4"/>
        <v/>
      </c>
      <c r="R196" s="51" t="str">
        <f t="shared" si="5"/>
        <v/>
      </c>
      <c r="S196" s="51" t="str">
        <f t="shared" si="6"/>
        <v/>
      </c>
      <c r="T196" s="53" t="str">
        <f t="shared" si="7"/>
        <v/>
      </c>
      <c r="U196" s="49" t="str">
        <f t="shared" si="8"/>
        <v/>
      </c>
      <c r="V196" s="114"/>
      <c r="W196" s="115"/>
      <c r="X196" s="115"/>
      <c r="Y196" s="116"/>
      <c r="Z196" s="34"/>
      <c r="AA196" s="34"/>
    </row>
    <row r="197" spans="1:27" ht="18" customHeight="1" x14ac:dyDescent="0.25">
      <c r="A197" s="46">
        <v>193</v>
      </c>
      <c r="B197" s="43"/>
      <c r="C197" s="153"/>
      <c r="D197" s="44"/>
      <c r="E197" s="44"/>
      <c r="F197" s="46"/>
      <c r="G197" s="45"/>
      <c r="H197" s="45" t="str">
        <f t="shared" si="0"/>
        <v/>
      </c>
      <c r="I197" s="45"/>
      <c r="J197" s="46"/>
      <c r="K197" s="45"/>
      <c r="L197" s="45" t="str">
        <f t="shared" si="1"/>
        <v/>
      </c>
      <c r="M197" s="45"/>
      <c r="N197" s="45" t="str">
        <f t="shared" si="2"/>
        <v/>
      </c>
      <c r="O197" s="45"/>
      <c r="P197" s="45" t="str">
        <f t="shared" si="3"/>
        <v/>
      </c>
      <c r="Q197" s="45" t="str">
        <f t="shared" si="4"/>
        <v/>
      </c>
      <c r="R197" s="45" t="str">
        <f t="shared" si="5"/>
        <v/>
      </c>
      <c r="S197" s="45" t="str">
        <f t="shared" si="6"/>
        <v/>
      </c>
      <c r="T197" s="47" t="str">
        <f t="shared" si="7"/>
        <v/>
      </c>
      <c r="U197" s="43" t="str">
        <f t="shared" si="8"/>
        <v/>
      </c>
      <c r="V197" s="114"/>
      <c r="W197" s="115"/>
      <c r="X197" s="115"/>
      <c r="Y197" s="116"/>
      <c r="Z197" s="26"/>
      <c r="AA197" s="26"/>
    </row>
    <row r="198" spans="1:27" ht="18" customHeight="1" x14ac:dyDescent="0.25">
      <c r="A198" s="52">
        <v>194</v>
      </c>
      <c r="B198" s="49"/>
      <c r="C198" s="154"/>
      <c r="D198" s="50"/>
      <c r="E198" s="50"/>
      <c r="F198" s="52"/>
      <c r="G198" s="51"/>
      <c r="H198" s="51" t="str">
        <f t="shared" si="0"/>
        <v/>
      </c>
      <c r="I198" s="51"/>
      <c r="J198" s="52"/>
      <c r="K198" s="51"/>
      <c r="L198" s="51" t="str">
        <f t="shared" si="1"/>
        <v/>
      </c>
      <c r="M198" s="51"/>
      <c r="N198" s="51" t="str">
        <f t="shared" si="2"/>
        <v/>
      </c>
      <c r="O198" s="51"/>
      <c r="P198" s="51" t="str">
        <f t="shared" si="3"/>
        <v/>
      </c>
      <c r="Q198" s="51" t="str">
        <f t="shared" si="4"/>
        <v/>
      </c>
      <c r="R198" s="51" t="str">
        <f t="shared" si="5"/>
        <v/>
      </c>
      <c r="S198" s="51" t="str">
        <f t="shared" si="6"/>
        <v/>
      </c>
      <c r="T198" s="53" t="str">
        <f t="shared" si="7"/>
        <v/>
      </c>
      <c r="U198" s="49" t="str">
        <f t="shared" si="8"/>
        <v/>
      </c>
      <c r="V198" s="114"/>
      <c r="W198" s="115"/>
      <c r="X198" s="115"/>
      <c r="Y198" s="116"/>
      <c r="Z198" s="34"/>
      <c r="AA198" s="34"/>
    </row>
    <row r="199" spans="1:27" ht="18" customHeight="1" x14ac:dyDescent="0.25">
      <c r="A199" s="46">
        <v>195</v>
      </c>
      <c r="B199" s="43"/>
      <c r="C199" s="153"/>
      <c r="D199" s="44"/>
      <c r="E199" s="44"/>
      <c r="F199" s="46"/>
      <c r="G199" s="45"/>
      <c r="H199" s="45" t="str">
        <f t="shared" si="0"/>
        <v/>
      </c>
      <c r="I199" s="45"/>
      <c r="J199" s="46"/>
      <c r="K199" s="45"/>
      <c r="L199" s="45" t="str">
        <f t="shared" si="1"/>
        <v/>
      </c>
      <c r="M199" s="45"/>
      <c r="N199" s="45" t="str">
        <f t="shared" si="2"/>
        <v/>
      </c>
      <c r="O199" s="45"/>
      <c r="P199" s="45" t="str">
        <f t="shared" si="3"/>
        <v/>
      </c>
      <c r="Q199" s="45" t="str">
        <f t="shared" si="4"/>
        <v/>
      </c>
      <c r="R199" s="45" t="str">
        <f t="shared" si="5"/>
        <v/>
      </c>
      <c r="S199" s="45" t="str">
        <f t="shared" si="6"/>
        <v/>
      </c>
      <c r="T199" s="47" t="str">
        <f t="shared" si="7"/>
        <v/>
      </c>
      <c r="U199" s="43" t="str">
        <f t="shared" si="8"/>
        <v/>
      </c>
      <c r="V199" s="114"/>
      <c r="W199" s="115"/>
      <c r="X199" s="115"/>
      <c r="Y199" s="116"/>
      <c r="Z199" s="26"/>
      <c r="AA199" s="26"/>
    </row>
    <row r="200" spans="1:27" ht="18" customHeight="1" x14ac:dyDescent="0.25">
      <c r="A200" s="52">
        <v>196</v>
      </c>
      <c r="B200" s="49"/>
      <c r="C200" s="154"/>
      <c r="D200" s="50"/>
      <c r="E200" s="50"/>
      <c r="F200" s="52"/>
      <c r="G200" s="51"/>
      <c r="H200" s="51" t="str">
        <f t="shared" si="0"/>
        <v/>
      </c>
      <c r="I200" s="51"/>
      <c r="J200" s="52"/>
      <c r="K200" s="51"/>
      <c r="L200" s="51" t="str">
        <f t="shared" si="1"/>
        <v/>
      </c>
      <c r="M200" s="51"/>
      <c r="N200" s="51" t="str">
        <f t="shared" si="2"/>
        <v/>
      </c>
      <c r="O200" s="51"/>
      <c r="P200" s="51" t="str">
        <f t="shared" si="3"/>
        <v/>
      </c>
      <c r="Q200" s="51" t="str">
        <f t="shared" si="4"/>
        <v/>
      </c>
      <c r="R200" s="51" t="str">
        <f t="shared" si="5"/>
        <v/>
      </c>
      <c r="S200" s="51" t="str">
        <f t="shared" si="6"/>
        <v/>
      </c>
      <c r="T200" s="53" t="str">
        <f t="shared" si="7"/>
        <v/>
      </c>
      <c r="U200" s="49" t="str">
        <f t="shared" si="8"/>
        <v/>
      </c>
      <c r="V200" s="114"/>
      <c r="W200" s="115"/>
      <c r="X200" s="115"/>
      <c r="Y200" s="116"/>
      <c r="Z200" s="34"/>
      <c r="AA200" s="34"/>
    </row>
    <row r="201" spans="1:27" ht="18" customHeight="1" x14ac:dyDescent="0.25">
      <c r="A201" s="46">
        <v>197</v>
      </c>
      <c r="B201" s="43"/>
      <c r="C201" s="153"/>
      <c r="D201" s="44"/>
      <c r="E201" s="44"/>
      <c r="F201" s="46"/>
      <c r="G201" s="45"/>
      <c r="H201" s="45" t="str">
        <f t="shared" si="0"/>
        <v/>
      </c>
      <c r="I201" s="45"/>
      <c r="J201" s="46"/>
      <c r="K201" s="45"/>
      <c r="L201" s="45" t="str">
        <f t="shared" si="1"/>
        <v/>
      </c>
      <c r="M201" s="45"/>
      <c r="N201" s="45" t="str">
        <f t="shared" si="2"/>
        <v/>
      </c>
      <c r="O201" s="45"/>
      <c r="P201" s="45" t="str">
        <f t="shared" si="3"/>
        <v/>
      </c>
      <c r="Q201" s="45" t="str">
        <f t="shared" si="4"/>
        <v/>
      </c>
      <c r="R201" s="45" t="str">
        <f t="shared" si="5"/>
        <v/>
      </c>
      <c r="S201" s="45" t="str">
        <f t="shared" si="6"/>
        <v/>
      </c>
      <c r="T201" s="47" t="str">
        <f t="shared" si="7"/>
        <v/>
      </c>
      <c r="U201" s="43" t="str">
        <f t="shared" si="8"/>
        <v/>
      </c>
      <c r="V201" s="114"/>
      <c r="W201" s="115"/>
      <c r="X201" s="115"/>
      <c r="Y201" s="116"/>
      <c r="Z201" s="26"/>
      <c r="AA201" s="26"/>
    </row>
    <row r="202" spans="1:27" ht="18" customHeight="1" x14ac:dyDescent="0.25">
      <c r="A202" s="52">
        <v>198</v>
      </c>
      <c r="B202" s="49"/>
      <c r="C202" s="154"/>
      <c r="D202" s="50"/>
      <c r="E202" s="50"/>
      <c r="F202" s="52"/>
      <c r="G202" s="51"/>
      <c r="H202" s="51" t="str">
        <f t="shared" si="0"/>
        <v/>
      </c>
      <c r="I202" s="51"/>
      <c r="J202" s="52"/>
      <c r="K202" s="51"/>
      <c r="L202" s="51" t="str">
        <f t="shared" si="1"/>
        <v/>
      </c>
      <c r="M202" s="51"/>
      <c r="N202" s="51" t="str">
        <f t="shared" si="2"/>
        <v/>
      </c>
      <c r="O202" s="51"/>
      <c r="P202" s="51" t="str">
        <f t="shared" si="3"/>
        <v/>
      </c>
      <c r="Q202" s="51" t="str">
        <f t="shared" si="4"/>
        <v/>
      </c>
      <c r="R202" s="51" t="str">
        <f t="shared" si="5"/>
        <v/>
      </c>
      <c r="S202" s="51" t="str">
        <f t="shared" si="6"/>
        <v/>
      </c>
      <c r="T202" s="53" t="str">
        <f t="shared" si="7"/>
        <v/>
      </c>
      <c r="U202" s="49" t="str">
        <f t="shared" si="8"/>
        <v/>
      </c>
      <c r="V202" s="114"/>
      <c r="W202" s="115"/>
      <c r="X202" s="115"/>
      <c r="Y202" s="116"/>
      <c r="Z202" s="34"/>
      <c r="AA202" s="34"/>
    </row>
    <row r="203" spans="1:27" ht="18" customHeight="1" x14ac:dyDescent="0.25">
      <c r="A203" s="46">
        <v>199</v>
      </c>
      <c r="B203" s="43"/>
      <c r="C203" s="153"/>
      <c r="D203" s="44"/>
      <c r="E203" s="44"/>
      <c r="F203" s="46"/>
      <c r="G203" s="45"/>
      <c r="H203" s="45" t="str">
        <f t="shared" si="0"/>
        <v/>
      </c>
      <c r="I203" s="45"/>
      <c r="J203" s="46"/>
      <c r="K203" s="45"/>
      <c r="L203" s="45" t="str">
        <f t="shared" si="1"/>
        <v/>
      </c>
      <c r="M203" s="45"/>
      <c r="N203" s="45" t="str">
        <f t="shared" si="2"/>
        <v/>
      </c>
      <c r="O203" s="45"/>
      <c r="P203" s="45" t="str">
        <f t="shared" si="3"/>
        <v/>
      </c>
      <c r="Q203" s="45" t="str">
        <f t="shared" si="4"/>
        <v/>
      </c>
      <c r="R203" s="45" t="str">
        <f t="shared" si="5"/>
        <v/>
      </c>
      <c r="S203" s="45" t="str">
        <f t="shared" si="6"/>
        <v/>
      </c>
      <c r="T203" s="47" t="str">
        <f t="shared" si="7"/>
        <v/>
      </c>
      <c r="U203" s="43" t="str">
        <f t="shared" si="8"/>
        <v/>
      </c>
      <c r="V203" s="114"/>
      <c r="W203" s="115"/>
      <c r="X203" s="115"/>
      <c r="Y203" s="116"/>
      <c r="Z203" s="26"/>
      <c r="AA203" s="26"/>
    </row>
    <row r="204" spans="1:27" ht="18" customHeight="1" x14ac:dyDescent="0.25">
      <c r="A204" s="52">
        <v>200</v>
      </c>
      <c r="B204" s="49"/>
      <c r="C204" s="154"/>
      <c r="D204" s="50"/>
      <c r="E204" s="50"/>
      <c r="F204" s="52"/>
      <c r="G204" s="51"/>
      <c r="H204" s="51" t="str">
        <f t="shared" si="0"/>
        <v/>
      </c>
      <c r="I204" s="51"/>
      <c r="J204" s="52"/>
      <c r="K204" s="51"/>
      <c r="L204" s="51" t="str">
        <f t="shared" si="1"/>
        <v/>
      </c>
      <c r="M204" s="51"/>
      <c r="N204" s="51" t="str">
        <f t="shared" si="2"/>
        <v/>
      </c>
      <c r="O204" s="51"/>
      <c r="P204" s="51" t="str">
        <f t="shared" si="3"/>
        <v/>
      </c>
      <c r="Q204" s="51" t="str">
        <f t="shared" si="4"/>
        <v/>
      </c>
      <c r="R204" s="51" t="str">
        <f t="shared" si="5"/>
        <v/>
      </c>
      <c r="S204" s="51" t="str">
        <f t="shared" si="6"/>
        <v/>
      </c>
      <c r="T204" s="53" t="str">
        <f t="shared" si="7"/>
        <v/>
      </c>
      <c r="U204" s="49" t="str">
        <f t="shared" si="8"/>
        <v/>
      </c>
      <c r="V204" s="114"/>
      <c r="W204" s="115"/>
      <c r="X204" s="115"/>
      <c r="Y204" s="116"/>
      <c r="Z204" s="34"/>
      <c r="AA204" s="34"/>
    </row>
    <row r="205" spans="1:27" ht="18" customHeight="1" x14ac:dyDescent="0.25">
      <c r="A205" s="46">
        <v>201</v>
      </c>
      <c r="B205" s="43"/>
      <c r="C205" s="153"/>
      <c r="D205" s="44"/>
      <c r="E205" s="44"/>
      <c r="F205" s="46"/>
      <c r="G205" s="45"/>
      <c r="H205" s="45" t="str">
        <f t="shared" si="0"/>
        <v/>
      </c>
      <c r="I205" s="45"/>
      <c r="J205" s="46"/>
      <c r="K205" s="45"/>
      <c r="L205" s="45" t="str">
        <f t="shared" si="1"/>
        <v/>
      </c>
      <c r="M205" s="45"/>
      <c r="N205" s="45" t="str">
        <f t="shared" si="2"/>
        <v/>
      </c>
      <c r="O205" s="45"/>
      <c r="P205" s="45" t="str">
        <f t="shared" si="3"/>
        <v/>
      </c>
      <c r="Q205" s="45" t="str">
        <f t="shared" si="4"/>
        <v/>
      </c>
      <c r="R205" s="45" t="str">
        <f t="shared" si="5"/>
        <v/>
      </c>
      <c r="S205" s="45" t="str">
        <f t="shared" si="6"/>
        <v/>
      </c>
      <c r="T205" s="47" t="str">
        <f t="shared" si="7"/>
        <v/>
      </c>
      <c r="U205" s="43" t="str">
        <f t="shared" si="8"/>
        <v/>
      </c>
      <c r="V205" s="114"/>
      <c r="W205" s="115"/>
      <c r="X205" s="115"/>
      <c r="Y205" s="116"/>
      <c r="Z205" s="26"/>
      <c r="AA205" s="26"/>
    </row>
    <row r="206" spans="1:27" ht="18" customHeight="1" x14ac:dyDescent="0.25">
      <c r="A206" s="52">
        <v>202</v>
      </c>
      <c r="B206" s="49"/>
      <c r="C206" s="154"/>
      <c r="D206" s="50"/>
      <c r="E206" s="50"/>
      <c r="F206" s="52"/>
      <c r="G206" s="51"/>
      <c r="H206" s="51" t="str">
        <f t="shared" si="0"/>
        <v/>
      </c>
      <c r="I206" s="51"/>
      <c r="J206" s="52"/>
      <c r="K206" s="51"/>
      <c r="L206" s="51" t="str">
        <f t="shared" si="1"/>
        <v/>
      </c>
      <c r="M206" s="51"/>
      <c r="N206" s="51" t="str">
        <f t="shared" si="2"/>
        <v/>
      </c>
      <c r="O206" s="51"/>
      <c r="P206" s="51" t="str">
        <f t="shared" si="3"/>
        <v/>
      </c>
      <c r="Q206" s="51" t="str">
        <f t="shared" si="4"/>
        <v/>
      </c>
      <c r="R206" s="51" t="str">
        <f t="shared" si="5"/>
        <v/>
      </c>
      <c r="S206" s="51" t="str">
        <f t="shared" si="6"/>
        <v/>
      </c>
      <c r="T206" s="53" t="str">
        <f t="shared" si="7"/>
        <v/>
      </c>
      <c r="U206" s="49" t="str">
        <f t="shared" si="8"/>
        <v/>
      </c>
      <c r="V206" s="114"/>
      <c r="W206" s="115"/>
      <c r="X206" s="115"/>
      <c r="Y206" s="116"/>
      <c r="Z206" s="34"/>
      <c r="AA206" s="34"/>
    </row>
    <row r="207" spans="1:27" ht="18" customHeight="1" x14ac:dyDescent="0.25">
      <c r="A207" s="46">
        <v>203</v>
      </c>
      <c r="B207" s="43"/>
      <c r="C207" s="153"/>
      <c r="D207" s="44"/>
      <c r="E207" s="44"/>
      <c r="F207" s="46"/>
      <c r="G207" s="45"/>
      <c r="H207" s="45" t="str">
        <f t="shared" si="0"/>
        <v/>
      </c>
      <c r="I207" s="45"/>
      <c r="J207" s="46"/>
      <c r="K207" s="45"/>
      <c r="L207" s="45" t="str">
        <f t="shared" si="1"/>
        <v/>
      </c>
      <c r="M207" s="45"/>
      <c r="N207" s="45" t="str">
        <f t="shared" si="2"/>
        <v/>
      </c>
      <c r="O207" s="45"/>
      <c r="P207" s="45" t="str">
        <f t="shared" si="3"/>
        <v/>
      </c>
      <c r="Q207" s="45" t="str">
        <f t="shared" si="4"/>
        <v/>
      </c>
      <c r="R207" s="45" t="str">
        <f t="shared" si="5"/>
        <v/>
      </c>
      <c r="S207" s="45" t="str">
        <f t="shared" si="6"/>
        <v/>
      </c>
      <c r="T207" s="47" t="str">
        <f t="shared" si="7"/>
        <v/>
      </c>
      <c r="U207" s="43" t="str">
        <f t="shared" si="8"/>
        <v/>
      </c>
      <c r="V207" s="114"/>
      <c r="W207" s="115"/>
      <c r="X207" s="115"/>
      <c r="Y207" s="116"/>
      <c r="Z207" s="26"/>
      <c r="AA207" s="26"/>
    </row>
    <row r="208" spans="1:27" ht="18" customHeight="1" x14ac:dyDescent="0.25">
      <c r="A208" s="52">
        <v>204</v>
      </c>
      <c r="B208" s="49"/>
      <c r="C208" s="154"/>
      <c r="D208" s="50"/>
      <c r="E208" s="50"/>
      <c r="F208" s="52"/>
      <c r="G208" s="51"/>
      <c r="H208" s="51" t="str">
        <f t="shared" si="0"/>
        <v/>
      </c>
      <c r="I208" s="51"/>
      <c r="J208" s="52"/>
      <c r="K208" s="51"/>
      <c r="L208" s="51" t="str">
        <f t="shared" si="1"/>
        <v/>
      </c>
      <c r="M208" s="51"/>
      <c r="N208" s="51" t="str">
        <f t="shared" si="2"/>
        <v/>
      </c>
      <c r="O208" s="51"/>
      <c r="P208" s="51" t="str">
        <f t="shared" si="3"/>
        <v/>
      </c>
      <c r="Q208" s="51" t="str">
        <f t="shared" si="4"/>
        <v/>
      </c>
      <c r="R208" s="51" t="str">
        <f t="shared" si="5"/>
        <v/>
      </c>
      <c r="S208" s="51" t="str">
        <f t="shared" si="6"/>
        <v/>
      </c>
      <c r="T208" s="53" t="str">
        <f t="shared" si="7"/>
        <v/>
      </c>
      <c r="U208" s="49" t="str">
        <f t="shared" si="8"/>
        <v/>
      </c>
      <c r="V208" s="114"/>
      <c r="W208" s="115"/>
      <c r="X208" s="115"/>
      <c r="Y208" s="116"/>
      <c r="Z208" s="34"/>
      <c r="AA208" s="34"/>
    </row>
    <row r="209" spans="1:27" ht="18" customHeight="1" x14ac:dyDescent="0.25">
      <c r="A209" s="46">
        <v>205</v>
      </c>
      <c r="B209" s="43"/>
      <c r="C209" s="153"/>
      <c r="D209" s="44"/>
      <c r="E209" s="44"/>
      <c r="F209" s="46"/>
      <c r="G209" s="45"/>
      <c r="H209" s="45" t="str">
        <f t="shared" si="0"/>
        <v/>
      </c>
      <c r="I209" s="45"/>
      <c r="J209" s="46"/>
      <c r="K209" s="45"/>
      <c r="L209" s="45" t="str">
        <f t="shared" si="1"/>
        <v/>
      </c>
      <c r="M209" s="45"/>
      <c r="N209" s="45" t="str">
        <f t="shared" si="2"/>
        <v/>
      </c>
      <c r="O209" s="45"/>
      <c r="P209" s="45" t="str">
        <f t="shared" si="3"/>
        <v/>
      </c>
      <c r="Q209" s="45" t="str">
        <f t="shared" si="4"/>
        <v/>
      </c>
      <c r="R209" s="45" t="str">
        <f t="shared" si="5"/>
        <v/>
      </c>
      <c r="S209" s="45" t="str">
        <f t="shared" si="6"/>
        <v/>
      </c>
      <c r="T209" s="47" t="str">
        <f t="shared" si="7"/>
        <v/>
      </c>
      <c r="U209" s="43" t="str">
        <f t="shared" si="8"/>
        <v/>
      </c>
      <c r="V209" s="114"/>
      <c r="W209" s="115"/>
      <c r="X209" s="115"/>
      <c r="Y209" s="116"/>
      <c r="Z209" s="26"/>
      <c r="AA209" s="26"/>
    </row>
    <row r="210" spans="1:27" ht="18" customHeight="1" x14ac:dyDescent="0.25">
      <c r="A210" s="52">
        <v>206</v>
      </c>
      <c r="B210" s="49"/>
      <c r="C210" s="154"/>
      <c r="D210" s="50"/>
      <c r="E210" s="50"/>
      <c r="F210" s="52"/>
      <c r="G210" s="51"/>
      <c r="H210" s="51" t="str">
        <f t="shared" si="0"/>
        <v/>
      </c>
      <c r="I210" s="51"/>
      <c r="J210" s="52"/>
      <c r="K210" s="51"/>
      <c r="L210" s="51" t="str">
        <f t="shared" si="1"/>
        <v/>
      </c>
      <c r="M210" s="51"/>
      <c r="N210" s="51" t="str">
        <f t="shared" si="2"/>
        <v/>
      </c>
      <c r="O210" s="51"/>
      <c r="P210" s="51" t="str">
        <f t="shared" si="3"/>
        <v/>
      </c>
      <c r="Q210" s="51" t="str">
        <f t="shared" si="4"/>
        <v/>
      </c>
      <c r="R210" s="51" t="str">
        <f t="shared" si="5"/>
        <v/>
      </c>
      <c r="S210" s="51" t="str">
        <f t="shared" si="6"/>
        <v/>
      </c>
      <c r="T210" s="53" t="str">
        <f t="shared" si="7"/>
        <v/>
      </c>
      <c r="U210" s="49" t="str">
        <f t="shared" si="8"/>
        <v/>
      </c>
      <c r="V210" s="114"/>
      <c r="W210" s="115"/>
      <c r="X210" s="115"/>
      <c r="Y210" s="116"/>
      <c r="Z210" s="34"/>
      <c r="AA210" s="34"/>
    </row>
    <row r="211" spans="1:27" ht="18" customHeight="1" x14ac:dyDescent="0.25">
      <c r="A211" s="46">
        <v>207</v>
      </c>
      <c r="B211" s="43"/>
      <c r="C211" s="153"/>
      <c r="D211" s="44"/>
      <c r="E211" s="44"/>
      <c r="F211" s="46"/>
      <c r="G211" s="45"/>
      <c r="H211" s="45" t="str">
        <f t="shared" si="0"/>
        <v/>
      </c>
      <c r="I211" s="45"/>
      <c r="J211" s="46"/>
      <c r="K211" s="45"/>
      <c r="L211" s="45" t="str">
        <f t="shared" si="1"/>
        <v/>
      </c>
      <c r="M211" s="45"/>
      <c r="N211" s="45" t="str">
        <f t="shared" si="2"/>
        <v/>
      </c>
      <c r="O211" s="45"/>
      <c r="P211" s="45" t="str">
        <f t="shared" si="3"/>
        <v/>
      </c>
      <c r="Q211" s="45" t="str">
        <f t="shared" si="4"/>
        <v/>
      </c>
      <c r="R211" s="45" t="str">
        <f t="shared" si="5"/>
        <v/>
      </c>
      <c r="S211" s="45" t="str">
        <f t="shared" si="6"/>
        <v/>
      </c>
      <c r="T211" s="47" t="str">
        <f t="shared" si="7"/>
        <v/>
      </c>
      <c r="U211" s="43" t="str">
        <f t="shared" si="8"/>
        <v/>
      </c>
      <c r="V211" s="114"/>
      <c r="W211" s="115"/>
      <c r="X211" s="115"/>
      <c r="Y211" s="116"/>
      <c r="Z211" s="26"/>
      <c r="AA211" s="26"/>
    </row>
    <row r="212" spans="1:27" ht="18" customHeight="1" x14ac:dyDescent="0.25">
      <c r="A212" s="52">
        <v>208</v>
      </c>
      <c r="B212" s="49"/>
      <c r="C212" s="154"/>
      <c r="D212" s="50"/>
      <c r="E212" s="50"/>
      <c r="F212" s="52"/>
      <c r="G212" s="51"/>
      <c r="H212" s="51" t="str">
        <f t="shared" si="0"/>
        <v/>
      </c>
      <c r="I212" s="51"/>
      <c r="J212" s="52"/>
      <c r="K212" s="51"/>
      <c r="L212" s="51" t="str">
        <f t="shared" si="1"/>
        <v/>
      </c>
      <c r="M212" s="51"/>
      <c r="N212" s="51" t="str">
        <f t="shared" si="2"/>
        <v/>
      </c>
      <c r="O212" s="51"/>
      <c r="P212" s="51" t="str">
        <f t="shared" si="3"/>
        <v/>
      </c>
      <c r="Q212" s="51" t="str">
        <f t="shared" si="4"/>
        <v/>
      </c>
      <c r="R212" s="51" t="str">
        <f t="shared" si="5"/>
        <v/>
      </c>
      <c r="S212" s="51" t="str">
        <f t="shared" si="6"/>
        <v/>
      </c>
      <c r="T212" s="53" t="str">
        <f t="shared" si="7"/>
        <v/>
      </c>
      <c r="U212" s="49" t="str">
        <f t="shared" si="8"/>
        <v/>
      </c>
      <c r="V212" s="114"/>
      <c r="W212" s="115"/>
      <c r="X212" s="115"/>
      <c r="Y212" s="116"/>
      <c r="Z212" s="34"/>
      <c r="AA212" s="34"/>
    </row>
    <row r="213" spans="1:27" ht="18" customHeight="1" x14ac:dyDescent="0.25">
      <c r="A213" s="46">
        <v>209</v>
      </c>
      <c r="B213" s="43"/>
      <c r="C213" s="153"/>
      <c r="D213" s="44"/>
      <c r="E213" s="44"/>
      <c r="F213" s="46"/>
      <c r="G213" s="45"/>
      <c r="H213" s="45" t="str">
        <f t="shared" si="0"/>
        <v/>
      </c>
      <c r="I213" s="45"/>
      <c r="J213" s="46"/>
      <c r="K213" s="45"/>
      <c r="L213" s="45" t="str">
        <f t="shared" si="1"/>
        <v/>
      </c>
      <c r="M213" s="45"/>
      <c r="N213" s="45" t="str">
        <f t="shared" si="2"/>
        <v/>
      </c>
      <c r="O213" s="45"/>
      <c r="P213" s="45" t="str">
        <f t="shared" si="3"/>
        <v/>
      </c>
      <c r="Q213" s="45" t="str">
        <f t="shared" si="4"/>
        <v/>
      </c>
      <c r="R213" s="45" t="str">
        <f t="shared" si="5"/>
        <v/>
      </c>
      <c r="S213" s="45" t="str">
        <f t="shared" si="6"/>
        <v/>
      </c>
      <c r="T213" s="47" t="str">
        <f t="shared" si="7"/>
        <v/>
      </c>
      <c r="U213" s="43" t="str">
        <f t="shared" si="8"/>
        <v/>
      </c>
      <c r="V213" s="114"/>
      <c r="W213" s="115"/>
      <c r="X213" s="115"/>
      <c r="Y213" s="116"/>
      <c r="Z213" s="26"/>
      <c r="AA213" s="26"/>
    </row>
    <row r="214" spans="1:27" ht="18" customHeight="1" x14ac:dyDescent="0.25">
      <c r="A214" s="52">
        <v>210</v>
      </c>
      <c r="B214" s="49"/>
      <c r="C214" s="154"/>
      <c r="D214" s="50"/>
      <c r="E214" s="50"/>
      <c r="F214" s="52"/>
      <c r="G214" s="51"/>
      <c r="H214" s="51" t="str">
        <f t="shared" si="0"/>
        <v/>
      </c>
      <c r="I214" s="51"/>
      <c r="J214" s="52"/>
      <c r="K214" s="51"/>
      <c r="L214" s="51" t="str">
        <f t="shared" si="1"/>
        <v/>
      </c>
      <c r="M214" s="51"/>
      <c r="N214" s="51" t="str">
        <f t="shared" si="2"/>
        <v/>
      </c>
      <c r="O214" s="51"/>
      <c r="P214" s="51" t="str">
        <f t="shared" si="3"/>
        <v/>
      </c>
      <c r="Q214" s="51" t="str">
        <f t="shared" si="4"/>
        <v/>
      </c>
      <c r="R214" s="51" t="str">
        <f t="shared" si="5"/>
        <v/>
      </c>
      <c r="S214" s="51" t="str">
        <f t="shared" si="6"/>
        <v/>
      </c>
      <c r="T214" s="53" t="str">
        <f t="shared" si="7"/>
        <v/>
      </c>
      <c r="U214" s="49" t="str">
        <f t="shared" si="8"/>
        <v/>
      </c>
      <c r="V214" s="114"/>
      <c r="W214" s="115"/>
      <c r="X214" s="115"/>
      <c r="Y214" s="116"/>
      <c r="Z214" s="34"/>
      <c r="AA214" s="34"/>
    </row>
    <row r="215" spans="1:27" ht="18" customHeight="1" x14ac:dyDescent="0.25">
      <c r="A215" s="46">
        <v>211</v>
      </c>
      <c r="B215" s="43"/>
      <c r="C215" s="153"/>
      <c r="D215" s="44"/>
      <c r="E215" s="44"/>
      <c r="F215" s="46"/>
      <c r="G215" s="45"/>
      <c r="H215" s="45" t="str">
        <f t="shared" si="0"/>
        <v/>
      </c>
      <c r="I215" s="45"/>
      <c r="J215" s="46"/>
      <c r="K215" s="45"/>
      <c r="L215" s="45" t="str">
        <f t="shared" si="1"/>
        <v/>
      </c>
      <c r="M215" s="45"/>
      <c r="N215" s="45" t="str">
        <f t="shared" si="2"/>
        <v/>
      </c>
      <c r="O215" s="45"/>
      <c r="P215" s="45" t="str">
        <f t="shared" si="3"/>
        <v/>
      </c>
      <c r="Q215" s="45" t="str">
        <f t="shared" si="4"/>
        <v/>
      </c>
      <c r="R215" s="45" t="str">
        <f t="shared" si="5"/>
        <v/>
      </c>
      <c r="S215" s="45" t="str">
        <f t="shared" si="6"/>
        <v/>
      </c>
      <c r="T215" s="47" t="str">
        <f t="shared" si="7"/>
        <v/>
      </c>
      <c r="U215" s="43" t="str">
        <f t="shared" si="8"/>
        <v/>
      </c>
      <c r="V215" s="114"/>
      <c r="W215" s="115"/>
      <c r="X215" s="115"/>
      <c r="Y215" s="116"/>
      <c r="Z215" s="26"/>
      <c r="AA215" s="26"/>
    </row>
    <row r="216" spans="1:27" ht="18" customHeight="1" x14ac:dyDescent="0.25">
      <c r="A216" s="52">
        <v>212</v>
      </c>
      <c r="B216" s="49"/>
      <c r="C216" s="154"/>
      <c r="D216" s="50"/>
      <c r="E216" s="50"/>
      <c r="F216" s="52"/>
      <c r="G216" s="51"/>
      <c r="H216" s="51" t="str">
        <f t="shared" si="0"/>
        <v/>
      </c>
      <c r="I216" s="51"/>
      <c r="J216" s="52"/>
      <c r="K216" s="51"/>
      <c r="L216" s="51" t="str">
        <f t="shared" si="1"/>
        <v/>
      </c>
      <c r="M216" s="51"/>
      <c r="N216" s="51" t="str">
        <f t="shared" si="2"/>
        <v/>
      </c>
      <c r="O216" s="51"/>
      <c r="P216" s="51" t="str">
        <f t="shared" si="3"/>
        <v/>
      </c>
      <c r="Q216" s="51" t="str">
        <f t="shared" si="4"/>
        <v/>
      </c>
      <c r="R216" s="51" t="str">
        <f t="shared" si="5"/>
        <v/>
      </c>
      <c r="S216" s="51" t="str">
        <f t="shared" si="6"/>
        <v/>
      </c>
      <c r="T216" s="53" t="str">
        <f t="shared" si="7"/>
        <v/>
      </c>
      <c r="U216" s="49" t="str">
        <f t="shared" si="8"/>
        <v/>
      </c>
      <c r="V216" s="114"/>
      <c r="W216" s="115"/>
      <c r="X216" s="115"/>
      <c r="Y216" s="116"/>
      <c r="Z216" s="34"/>
      <c r="AA216" s="34"/>
    </row>
    <row r="217" spans="1:27" ht="18" customHeight="1" x14ac:dyDescent="0.25">
      <c r="A217" s="46">
        <v>213</v>
      </c>
      <c r="B217" s="43"/>
      <c r="C217" s="153"/>
      <c r="D217" s="44"/>
      <c r="E217" s="44"/>
      <c r="F217" s="46"/>
      <c r="G217" s="45"/>
      <c r="H217" s="45" t="str">
        <f t="shared" si="0"/>
        <v/>
      </c>
      <c r="I217" s="45"/>
      <c r="J217" s="46"/>
      <c r="K217" s="45"/>
      <c r="L217" s="45" t="str">
        <f t="shared" si="1"/>
        <v/>
      </c>
      <c r="M217" s="45"/>
      <c r="N217" s="45" t="str">
        <f t="shared" si="2"/>
        <v/>
      </c>
      <c r="O217" s="45"/>
      <c r="P217" s="45" t="str">
        <f t="shared" si="3"/>
        <v/>
      </c>
      <c r="Q217" s="45" t="str">
        <f t="shared" si="4"/>
        <v/>
      </c>
      <c r="R217" s="45" t="str">
        <f t="shared" si="5"/>
        <v/>
      </c>
      <c r="S217" s="45" t="str">
        <f t="shared" si="6"/>
        <v/>
      </c>
      <c r="T217" s="47" t="str">
        <f t="shared" si="7"/>
        <v/>
      </c>
      <c r="U217" s="43" t="str">
        <f t="shared" si="8"/>
        <v/>
      </c>
      <c r="V217" s="114"/>
      <c r="W217" s="115"/>
      <c r="X217" s="115"/>
      <c r="Y217" s="116"/>
      <c r="Z217" s="26"/>
      <c r="AA217" s="26"/>
    </row>
    <row r="218" spans="1:27" ht="18" customHeight="1" x14ac:dyDescent="0.25">
      <c r="A218" s="52">
        <v>214</v>
      </c>
      <c r="B218" s="49"/>
      <c r="C218" s="154"/>
      <c r="D218" s="50"/>
      <c r="E218" s="50"/>
      <c r="F218" s="52"/>
      <c r="G218" s="51"/>
      <c r="H218" s="51" t="str">
        <f t="shared" si="0"/>
        <v/>
      </c>
      <c r="I218" s="51"/>
      <c r="J218" s="52"/>
      <c r="K218" s="51"/>
      <c r="L218" s="51" t="str">
        <f t="shared" si="1"/>
        <v/>
      </c>
      <c r="M218" s="51"/>
      <c r="N218" s="51" t="str">
        <f t="shared" si="2"/>
        <v/>
      </c>
      <c r="O218" s="51"/>
      <c r="P218" s="51" t="str">
        <f t="shared" si="3"/>
        <v/>
      </c>
      <c r="Q218" s="51" t="str">
        <f t="shared" si="4"/>
        <v/>
      </c>
      <c r="R218" s="51" t="str">
        <f t="shared" si="5"/>
        <v/>
      </c>
      <c r="S218" s="51" t="str">
        <f t="shared" si="6"/>
        <v/>
      </c>
      <c r="T218" s="53" t="str">
        <f t="shared" si="7"/>
        <v/>
      </c>
      <c r="U218" s="49" t="str">
        <f t="shared" si="8"/>
        <v/>
      </c>
      <c r="V218" s="114"/>
      <c r="W218" s="115"/>
      <c r="X218" s="115"/>
      <c r="Y218" s="116"/>
      <c r="Z218" s="34"/>
      <c r="AA218" s="34"/>
    </row>
    <row r="219" spans="1:27" ht="18" customHeight="1" x14ac:dyDescent="0.25">
      <c r="A219" s="46">
        <v>215</v>
      </c>
      <c r="B219" s="43"/>
      <c r="C219" s="153"/>
      <c r="D219" s="44"/>
      <c r="E219" s="44"/>
      <c r="F219" s="46"/>
      <c r="G219" s="45"/>
      <c r="H219" s="45" t="str">
        <f t="shared" si="0"/>
        <v/>
      </c>
      <c r="I219" s="45"/>
      <c r="J219" s="46"/>
      <c r="K219" s="45"/>
      <c r="L219" s="45" t="str">
        <f t="shared" si="1"/>
        <v/>
      </c>
      <c r="M219" s="45"/>
      <c r="N219" s="45" t="str">
        <f t="shared" si="2"/>
        <v/>
      </c>
      <c r="O219" s="45"/>
      <c r="P219" s="45" t="str">
        <f t="shared" si="3"/>
        <v/>
      </c>
      <c r="Q219" s="45" t="str">
        <f t="shared" si="4"/>
        <v/>
      </c>
      <c r="R219" s="45" t="str">
        <f t="shared" si="5"/>
        <v/>
      </c>
      <c r="S219" s="45" t="str">
        <f t="shared" si="6"/>
        <v/>
      </c>
      <c r="T219" s="47" t="str">
        <f t="shared" si="7"/>
        <v/>
      </c>
      <c r="U219" s="43" t="str">
        <f t="shared" si="8"/>
        <v/>
      </c>
      <c r="V219" s="114"/>
      <c r="W219" s="115"/>
      <c r="X219" s="115"/>
      <c r="Y219" s="116"/>
      <c r="Z219" s="26"/>
      <c r="AA219" s="26"/>
    </row>
    <row r="220" spans="1:27" ht="18" customHeight="1" x14ac:dyDescent="0.25">
      <c r="A220" s="52">
        <v>216</v>
      </c>
      <c r="B220" s="49"/>
      <c r="C220" s="154"/>
      <c r="D220" s="50"/>
      <c r="E220" s="50"/>
      <c r="F220" s="52"/>
      <c r="G220" s="51"/>
      <c r="H220" s="51" t="str">
        <f t="shared" si="0"/>
        <v/>
      </c>
      <c r="I220" s="51"/>
      <c r="J220" s="52"/>
      <c r="K220" s="51"/>
      <c r="L220" s="51" t="str">
        <f t="shared" si="1"/>
        <v/>
      </c>
      <c r="M220" s="51"/>
      <c r="N220" s="51" t="str">
        <f t="shared" si="2"/>
        <v/>
      </c>
      <c r="O220" s="51"/>
      <c r="P220" s="51" t="str">
        <f t="shared" si="3"/>
        <v/>
      </c>
      <c r="Q220" s="51" t="str">
        <f t="shared" si="4"/>
        <v/>
      </c>
      <c r="R220" s="51" t="str">
        <f t="shared" si="5"/>
        <v/>
      </c>
      <c r="S220" s="51" t="str">
        <f t="shared" si="6"/>
        <v/>
      </c>
      <c r="T220" s="53" t="str">
        <f t="shared" si="7"/>
        <v/>
      </c>
      <c r="U220" s="49" t="str">
        <f t="shared" si="8"/>
        <v/>
      </c>
      <c r="V220" s="114"/>
      <c r="W220" s="115"/>
      <c r="X220" s="115"/>
      <c r="Y220" s="116"/>
      <c r="Z220" s="34"/>
      <c r="AA220" s="34"/>
    </row>
    <row r="221" spans="1:27" ht="18" customHeight="1" x14ac:dyDescent="0.25">
      <c r="A221" s="46">
        <v>217</v>
      </c>
      <c r="B221" s="43"/>
      <c r="C221" s="153"/>
      <c r="D221" s="44"/>
      <c r="E221" s="44"/>
      <c r="F221" s="46"/>
      <c r="G221" s="45"/>
      <c r="H221" s="45" t="str">
        <f t="shared" si="0"/>
        <v/>
      </c>
      <c r="I221" s="45"/>
      <c r="J221" s="46"/>
      <c r="K221" s="45"/>
      <c r="L221" s="45" t="str">
        <f t="shared" si="1"/>
        <v/>
      </c>
      <c r="M221" s="45"/>
      <c r="N221" s="45" t="str">
        <f t="shared" si="2"/>
        <v/>
      </c>
      <c r="O221" s="45"/>
      <c r="P221" s="45" t="str">
        <f t="shared" si="3"/>
        <v/>
      </c>
      <c r="Q221" s="45" t="str">
        <f t="shared" si="4"/>
        <v/>
      </c>
      <c r="R221" s="45" t="str">
        <f t="shared" si="5"/>
        <v/>
      </c>
      <c r="S221" s="45" t="str">
        <f t="shared" si="6"/>
        <v/>
      </c>
      <c r="T221" s="47" t="str">
        <f t="shared" si="7"/>
        <v/>
      </c>
      <c r="U221" s="43" t="str">
        <f t="shared" si="8"/>
        <v/>
      </c>
      <c r="V221" s="114"/>
      <c r="W221" s="115"/>
      <c r="X221" s="115"/>
      <c r="Y221" s="116"/>
      <c r="Z221" s="26"/>
      <c r="AA221" s="26"/>
    </row>
    <row r="222" spans="1:27" ht="18" customHeight="1" x14ac:dyDescent="0.25">
      <c r="A222" s="52">
        <v>218</v>
      </c>
      <c r="B222" s="49"/>
      <c r="C222" s="154"/>
      <c r="D222" s="50"/>
      <c r="E222" s="50"/>
      <c r="F222" s="52"/>
      <c r="G222" s="51"/>
      <c r="H222" s="51" t="str">
        <f t="shared" si="0"/>
        <v/>
      </c>
      <c r="I222" s="51"/>
      <c r="J222" s="52"/>
      <c r="K222" s="51"/>
      <c r="L222" s="51" t="str">
        <f t="shared" si="1"/>
        <v/>
      </c>
      <c r="M222" s="51"/>
      <c r="N222" s="51" t="str">
        <f t="shared" si="2"/>
        <v/>
      </c>
      <c r="O222" s="51"/>
      <c r="P222" s="51" t="str">
        <f t="shared" si="3"/>
        <v/>
      </c>
      <c r="Q222" s="51" t="str">
        <f t="shared" si="4"/>
        <v/>
      </c>
      <c r="R222" s="51" t="str">
        <f t="shared" si="5"/>
        <v/>
      </c>
      <c r="S222" s="51" t="str">
        <f t="shared" si="6"/>
        <v/>
      </c>
      <c r="T222" s="53" t="str">
        <f t="shared" si="7"/>
        <v/>
      </c>
      <c r="U222" s="49" t="str">
        <f t="shared" si="8"/>
        <v/>
      </c>
      <c r="V222" s="114"/>
      <c r="W222" s="115"/>
      <c r="X222" s="115"/>
      <c r="Y222" s="116"/>
      <c r="Z222" s="34"/>
      <c r="AA222" s="34"/>
    </row>
    <row r="223" spans="1:27" ht="18" customHeight="1" x14ac:dyDescent="0.25">
      <c r="A223" s="46">
        <v>219</v>
      </c>
      <c r="B223" s="43"/>
      <c r="C223" s="153"/>
      <c r="D223" s="44"/>
      <c r="E223" s="44"/>
      <c r="F223" s="46"/>
      <c r="G223" s="45"/>
      <c r="H223" s="45" t="str">
        <f t="shared" si="0"/>
        <v/>
      </c>
      <c r="I223" s="45"/>
      <c r="J223" s="46"/>
      <c r="K223" s="45"/>
      <c r="L223" s="45" t="str">
        <f t="shared" si="1"/>
        <v/>
      </c>
      <c r="M223" s="45"/>
      <c r="N223" s="45" t="str">
        <f t="shared" si="2"/>
        <v/>
      </c>
      <c r="O223" s="45"/>
      <c r="P223" s="45" t="str">
        <f t="shared" si="3"/>
        <v/>
      </c>
      <c r="Q223" s="45" t="str">
        <f t="shared" si="4"/>
        <v/>
      </c>
      <c r="R223" s="45" t="str">
        <f t="shared" si="5"/>
        <v/>
      </c>
      <c r="S223" s="45" t="str">
        <f t="shared" si="6"/>
        <v/>
      </c>
      <c r="T223" s="47" t="str">
        <f t="shared" si="7"/>
        <v/>
      </c>
      <c r="U223" s="43" t="str">
        <f t="shared" si="8"/>
        <v/>
      </c>
      <c r="V223" s="114"/>
      <c r="W223" s="115"/>
      <c r="X223" s="115"/>
      <c r="Y223" s="116"/>
      <c r="Z223" s="26"/>
      <c r="AA223" s="26"/>
    </row>
    <row r="224" spans="1:27" ht="18" customHeight="1" x14ac:dyDescent="0.25">
      <c r="A224" s="52">
        <v>220</v>
      </c>
      <c r="B224" s="49"/>
      <c r="C224" s="154"/>
      <c r="D224" s="50"/>
      <c r="E224" s="50"/>
      <c r="F224" s="52"/>
      <c r="G224" s="51"/>
      <c r="H224" s="51" t="str">
        <f t="shared" si="0"/>
        <v/>
      </c>
      <c r="I224" s="51"/>
      <c r="J224" s="52"/>
      <c r="K224" s="51"/>
      <c r="L224" s="51" t="str">
        <f t="shared" si="1"/>
        <v/>
      </c>
      <c r="M224" s="51"/>
      <c r="N224" s="51" t="str">
        <f t="shared" si="2"/>
        <v/>
      </c>
      <c r="O224" s="51"/>
      <c r="P224" s="51" t="str">
        <f t="shared" si="3"/>
        <v/>
      </c>
      <c r="Q224" s="51" t="str">
        <f t="shared" si="4"/>
        <v/>
      </c>
      <c r="R224" s="51" t="str">
        <f t="shared" si="5"/>
        <v/>
      </c>
      <c r="S224" s="51" t="str">
        <f t="shared" si="6"/>
        <v/>
      </c>
      <c r="T224" s="53" t="str">
        <f t="shared" si="7"/>
        <v/>
      </c>
      <c r="U224" s="49" t="str">
        <f t="shared" si="8"/>
        <v/>
      </c>
      <c r="V224" s="114"/>
      <c r="W224" s="115"/>
      <c r="X224" s="115"/>
      <c r="Y224" s="116"/>
      <c r="Z224" s="34"/>
      <c r="AA224" s="34"/>
    </row>
    <row r="225" spans="1:27" ht="18" customHeight="1" x14ac:dyDescent="0.25">
      <c r="A225" s="46">
        <v>221</v>
      </c>
      <c r="B225" s="43"/>
      <c r="C225" s="153"/>
      <c r="D225" s="44"/>
      <c r="E225" s="44"/>
      <c r="F225" s="46"/>
      <c r="G225" s="45"/>
      <c r="H225" s="45" t="str">
        <f t="shared" si="0"/>
        <v/>
      </c>
      <c r="I225" s="45"/>
      <c r="J225" s="46"/>
      <c r="K225" s="45"/>
      <c r="L225" s="45" t="str">
        <f t="shared" si="1"/>
        <v/>
      </c>
      <c r="M225" s="45"/>
      <c r="N225" s="45" t="str">
        <f t="shared" si="2"/>
        <v/>
      </c>
      <c r="O225" s="45"/>
      <c r="P225" s="45" t="str">
        <f t="shared" si="3"/>
        <v/>
      </c>
      <c r="Q225" s="45" t="str">
        <f t="shared" si="4"/>
        <v/>
      </c>
      <c r="R225" s="45" t="str">
        <f t="shared" si="5"/>
        <v/>
      </c>
      <c r="S225" s="45" t="str">
        <f t="shared" si="6"/>
        <v/>
      </c>
      <c r="T225" s="47" t="str">
        <f t="shared" si="7"/>
        <v/>
      </c>
      <c r="U225" s="43" t="str">
        <f t="shared" si="8"/>
        <v/>
      </c>
      <c r="V225" s="114"/>
      <c r="W225" s="115"/>
      <c r="X225" s="115"/>
      <c r="Y225" s="116"/>
      <c r="Z225" s="26"/>
      <c r="AA225" s="26"/>
    </row>
    <row r="226" spans="1:27" ht="18" customHeight="1" x14ac:dyDescent="0.25">
      <c r="A226" s="52">
        <v>222</v>
      </c>
      <c r="B226" s="49"/>
      <c r="C226" s="154"/>
      <c r="D226" s="50"/>
      <c r="E226" s="50"/>
      <c r="F226" s="52"/>
      <c r="G226" s="51"/>
      <c r="H226" s="51" t="str">
        <f t="shared" si="0"/>
        <v/>
      </c>
      <c r="I226" s="51"/>
      <c r="J226" s="52"/>
      <c r="K226" s="51"/>
      <c r="L226" s="51" t="str">
        <f t="shared" si="1"/>
        <v/>
      </c>
      <c r="M226" s="51"/>
      <c r="N226" s="51" t="str">
        <f t="shared" si="2"/>
        <v/>
      </c>
      <c r="O226" s="51"/>
      <c r="P226" s="51" t="str">
        <f t="shared" si="3"/>
        <v/>
      </c>
      <c r="Q226" s="51" t="str">
        <f t="shared" si="4"/>
        <v/>
      </c>
      <c r="R226" s="51" t="str">
        <f t="shared" si="5"/>
        <v/>
      </c>
      <c r="S226" s="51" t="str">
        <f t="shared" si="6"/>
        <v/>
      </c>
      <c r="T226" s="53" t="str">
        <f t="shared" si="7"/>
        <v/>
      </c>
      <c r="U226" s="49" t="str">
        <f t="shared" si="8"/>
        <v/>
      </c>
      <c r="V226" s="114"/>
      <c r="W226" s="115"/>
      <c r="X226" s="115"/>
      <c r="Y226" s="116"/>
      <c r="Z226" s="34"/>
      <c r="AA226" s="34"/>
    </row>
    <row r="227" spans="1:27" ht="18" customHeight="1" x14ac:dyDescent="0.25">
      <c r="A227" s="46">
        <v>223</v>
      </c>
      <c r="B227" s="43"/>
      <c r="C227" s="153"/>
      <c r="D227" s="44"/>
      <c r="E227" s="44"/>
      <c r="F227" s="46"/>
      <c r="G227" s="45"/>
      <c r="H227" s="45" t="str">
        <f t="shared" si="0"/>
        <v/>
      </c>
      <c r="I227" s="45"/>
      <c r="J227" s="46"/>
      <c r="K227" s="45"/>
      <c r="L227" s="45" t="str">
        <f t="shared" si="1"/>
        <v/>
      </c>
      <c r="M227" s="45"/>
      <c r="N227" s="45" t="str">
        <f t="shared" si="2"/>
        <v/>
      </c>
      <c r="O227" s="45"/>
      <c r="P227" s="45" t="str">
        <f t="shared" si="3"/>
        <v/>
      </c>
      <c r="Q227" s="45" t="str">
        <f t="shared" si="4"/>
        <v/>
      </c>
      <c r="R227" s="45" t="str">
        <f t="shared" si="5"/>
        <v/>
      </c>
      <c r="S227" s="45" t="str">
        <f t="shared" si="6"/>
        <v/>
      </c>
      <c r="T227" s="47" t="str">
        <f t="shared" si="7"/>
        <v/>
      </c>
      <c r="U227" s="43" t="str">
        <f t="shared" si="8"/>
        <v/>
      </c>
      <c r="V227" s="114"/>
      <c r="W227" s="115"/>
      <c r="X227" s="115"/>
      <c r="Y227" s="116"/>
      <c r="Z227" s="26"/>
      <c r="AA227" s="26"/>
    </row>
    <row r="228" spans="1:27" ht="18" customHeight="1" x14ac:dyDescent="0.25">
      <c r="A228" s="52">
        <v>224</v>
      </c>
      <c r="B228" s="49"/>
      <c r="C228" s="154"/>
      <c r="D228" s="50"/>
      <c r="E228" s="50"/>
      <c r="F228" s="52"/>
      <c r="G228" s="51"/>
      <c r="H228" s="51" t="str">
        <f t="shared" si="0"/>
        <v/>
      </c>
      <c r="I228" s="51"/>
      <c r="J228" s="52"/>
      <c r="K228" s="51"/>
      <c r="L228" s="51" t="str">
        <f t="shared" si="1"/>
        <v/>
      </c>
      <c r="M228" s="51"/>
      <c r="N228" s="51" t="str">
        <f t="shared" si="2"/>
        <v/>
      </c>
      <c r="O228" s="51"/>
      <c r="P228" s="51" t="str">
        <f t="shared" si="3"/>
        <v/>
      </c>
      <c r="Q228" s="51" t="str">
        <f t="shared" si="4"/>
        <v/>
      </c>
      <c r="R228" s="51" t="str">
        <f t="shared" si="5"/>
        <v/>
      </c>
      <c r="S228" s="51" t="str">
        <f t="shared" si="6"/>
        <v/>
      </c>
      <c r="T228" s="53" t="str">
        <f t="shared" si="7"/>
        <v/>
      </c>
      <c r="U228" s="49" t="str">
        <f t="shared" si="8"/>
        <v/>
      </c>
      <c r="V228" s="114"/>
      <c r="W228" s="115"/>
      <c r="X228" s="115"/>
      <c r="Y228" s="116"/>
      <c r="Z228" s="34"/>
      <c r="AA228" s="34"/>
    </row>
    <row r="229" spans="1:27" ht="18" customHeight="1" x14ac:dyDescent="0.25">
      <c r="A229" s="46">
        <v>225</v>
      </c>
      <c r="B229" s="43"/>
      <c r="C229" s="153"/>
      <c r="D229" s="44"/>
      <c r="E229" s="44"/>
      <c r="F229" s="46"/>
      <c r="G229" s="45"/>
      <c r="H229" s="45" t="str">
        <f t="shared" si="0"/>
        <v/>
      </c>
      <c r="I229" s="45"/>
      <c r="J229" s="46"/>
      <c r="K229" s="45"/>
      <c r="L229" s="45" t="str">
        <f t="shared" si="1"/>
        <v/>
      </c>
      <c r="M229" s="45"/>
      <c r="N229" s="45" t="str">
        <f t="shared" si="2"/>
        <v/>
      </c>
      <c r="O229" s="45"/>
      <c r="P229" s="45" t="str">
        <f t="shared" si="3"/>
        <v/>
      </c>
      <c r="Q229" s="45" t="str">
        <f t="shared" si="4"/>
        <v/>
      </c>
      <c r="R229" s="45" t="str">
        <f t="shared" si="5"/>
        <v/>
      </c>
      <c r="S229" s="45" t="str">
        <f t="shared" si="6"/>
        <v/>
      </c>
      <c r="T229" s="47" t="str">
        <f t="shared" si="7"/>
        <v/>
      </c>
      <c r="U229" s="43" t="str">
        <f t="shared" si="8"/>
        <v/>
      </c>
      <c r="V229" s="114"/>
      <c r="W229" s="115"/>
      <c r="X229" s="115"/>
      <c r="Y229" s="116"/>
      <c r="Z229" s="26"/>
      <c r="AA229" s="26"/>
    </row>
    <row r="230" spans="1:27" ht="18" customHeight="1" x14ac:dyDescent="0.25">
      <c r="A230" s="52">
        <v>226</v>
      </c>
      <c r="B230" s="49"/>
      <c r="C230" s="154"/>
      <c r="D230" s="50"/>
      <c r="E230" s="50"/>
      <c r="F230" s="52"/>
      <c r="G230" s="51"/>
      <c r="H230" s="51" t="str">
        <f t="shared" si="0"/>
        <v/>
      </c>
      <c r="I230" s="51"/>
      <c r="J230" s="52"/>
      <c r="K230" s="51"/>
      <c r="L230" s="51" t="str">
        <f t="shared" si="1"/>
        <v/>
      </c>
      <c r="M230" s="51"/>
      <c r="N230" s="51" t="str">
        <f t="shared" si="2"/>
        <v/>
      </c>
      <c r="O230" s="51"/>
      <c r="P230" s="51" t="str">
        <f t="shared" si="3"/>
        <v/>
      </c>
      <c r="Q230" s="51" t="str">
        <f t="shared" si="4"/>
        <v/>
      </c>
      <c r="R230" s="51" t="str">
        <f t="shared" si="5"/>
        <v/>
      </c>
      <c r="S230" s="51" t="str">
        <f t="shared" si="6"/>
        <v/>
      </c>
      <c r="T230" s="53" t="str">
        <f t="shared" si="7"/>
        <v/>
      </c>
      <c r="U230" s="49" t="str">
        <f t="shared" si="8"/>
        <v/>
      </c>
      <c r="V230" s="114"/>
      <c r="W230" s="115"/>
      <c r="X230" s="115"/>
      <c r="Y230" s="116"/>
      <c r="Z230" s="34"/>
      <c r="AA230" s="34"/>
    </row>
    <row r="231" spans="1:27" ht="18" customHeight="1" x14ac:dyDescent="0.25">
      <c r="A231" s="46">
        <v>227</v>
      </c>
      <c r="B231" s="43"/>
      <c r="C231" s="153"/>
      <c r="D231" s="44"/>
      <c r="E231" s="44"/>
      <c r="F231" s="46"/>
      <c r="G231" s="45"/>
      <c r="H231" s="45" t="str">
        <f t="shared" si="0"/>
        <v/>
      </c>
      <c r="I231" s="45"/>
      <c r="J231" s="46"/>
      <c r="K231" s="45"/>
      <c r="L231" s="45" t="str">
        <f t="shared" si="1"/>
        <v/>
      </c>
      <c r="M231" s="45"/>
      <c r="N231" s="45" t="str">
        <f t="shared" si="2"/>
        <v/>
      </c>
      <c r="O231" s="45"/>
      <c r="P231" s="45" t="str">
        <f t="shared" si="3"/>
        <v/>
      </c>
      <c r="Q231" s="45" t="str">
        <f t="shared" si="4"/>
        <v/>
      </c>
      <c r="R231" s="45" t="str">
        <f t="shared" si="5"/>
        <v/>
      </c>
      <c r="S231" s="45" t="str">
        <f t="shared" si="6"/>
        <v/>
      </c>
      <c r="T231" s="47" t="str">
        <f t="shared" si="7"/>
        <v/>
      </c>
      <c r="U231" s="43" t="str">
        <f t="shared" si="8"/>
        <v/>
      </c>
      <c r="V231" s="114"/>
      <c r="W231" s="115"/>
      <c r="X231" s="115"/>
      <c r="Y231" s="116"/>
      <c r="Z231" s="26"/>
      <c r="AA231" s="26"/>
    </row>
    <row r="232" spans="1:27" ht="18" customHeight="1" x14ac:dyDescent="0.25">
      <c r="A232" s="52">
        <v>228</v>
      </c>
      <c r="B232" s="49"/>
      <c r="C232" s="154"/>
      <c r="D232" s="50"/>
      <c r="E232" s="50"/>
      <c r="F232" s="52"/>
      <c r="G232" s="51"/>
      <c r="H232" s="51" t="str">
        <f t="shared" si="0"/>
        <v/>
      </c>
      <c r="I232" s="51"/>
      <c r="J232" s="52"/>
      <c r="K232" s="51"/>
      <c r="L232" s="51" t="str">
        <f t="shared" si="1"/>
        <v/>
      </c>
      <c r="M232" s="51"/>
      <c r="N232" s="51" t="str">
        <f t="shared" si="2"/>
        <v/>
      </c>
      <c r="O232" s="51"/>
      <c r="P232" s="51" t="str">
        <f t="shared" si="3"/>
        <v/>
      </c>
      <c r="Q232" s="51" t="str">
        <f t="shared" si="4"/>
        <v/>
      </c>
      <c r="R232" s="51" t="str">
        <f t="shared" si="5"/>
        <v/>
      </c>
      <c r="S232" s="51" t="str">
        <f t="shared" si="6"/>
        <v/>
      </c>
      <c r="T232" s="53" t="str">
        <f t="shared" si="7"/>
        <v/>
      </c>
      <c r="U232" s="49" t="str">
        <f t="shared" si="8"/>
        <v/>
      </c>
      <c r="V232" s="114"/>
      <c r="W232" s="115"/>
      <c r="X232" s="115"/>
      <c r="Y232" s="116"/>
      <c r="Z232" s="34"/>
      <c r="AA232" s="34"/>
    </row>
    <row r="233" spans="1:27" ht="18" customHeight="1" x14ac:dyDescent="0.25">
      <c r="A233" s="46">
        <v>229</v>
      </c>
      <c r="B233" s="43"/>
      <c r="C233" s="153"/>
      <c r="D233" s="44"/>
      <c r="E233" s="44"/>
      <c r="F233" s="46"/>
      <c r="G233" s="45"/>
      <c r="H233" s="45" t="str">
        <f t="shared" si="0"/>
        <v/>
      </c>
      <c r="I233" s="45"/>
      <c r="J233" s="46"/>
      <c r="K233" s="45"/>
      <c r="L233" s="45" t="str">
        <f t="shared" si="1"/>
        <v/>
      </c>
      <c r="M233" s="45"/>
      <c r="N233" s="45" t="str">
        <f t="shared" si="2"/>
        <v/>
      </c>
      <c r="O233" s="45"/>
      <c r="P233" s="45" t="str">
        <f t="shared" si="3"/>
        <v/>
      </c>
      <c r="Q233" s="45" t="str">
        <f t="shared" si="4"/>
        <v/>
      </c>
      <c r="R233" s="45" t="str">
        <f t="shared" si="5"/>
        <v/>
      </c>
      <c r="S233" s="45" t="str">
        <f t="shared" si="6"/>
        <v/>
      </c>
      <c r="T233" s="47" t="str">
        <f t="shared" si="7"/>
        <v/>
      </c>
      <c r="U233" s="43" t="str">
        <f t="shared" si="8"/>
        <v/>
      </c>
      <c r="V233" s="114"/>
      <c r="W233" s="115"/>
      <c r="X233" s="115"/>
      <c r="Y233" s="116"/>
      <c r="Z233" s="26"/>
      <c r="AA233" s="26"/>
    </row>
    <row r="234" spans="1:27" ht="18" customHeight="1" x14ac:dyDescent="0.25">
      <c r="A234" s="52">
        <v>230</v>
      </c>
      <c r="B234" s="49"/>
      <c r="C234" s="154"/>
      <c r="D234" s="50"/>
      <c r="E234" s="50"/>
      <c r="F234" s="52"/>
      <c r="G234" s="51"/>
      <c r="H234" s="51" t="str">
        <f t="shared" si="0"/>
        <v/>
      </c>
      <c r="I234" s="51"/>
      <c r="J234" s="52"/>
      <c r="K234" s="51"/>
      <c r="L234" s="51" t="str">
        <f t="shared" si="1"/>
        <v/>
      </c>
      <c r="M234" s="51"/>
      <c r="N234" s="51" t="str">
        <f t="shared" si="2"/>
        <v/>
      </c>
      <c r="O234" s="51"/>
      <c r="P234" s="51" t="str">
        <f t="shared" si="3"/>
        <v/>
      </c>
      <c r="Q234" s="51" t="str">
        <f t="shared" si="4"/>
        <v/>
      </c>
      <c r="R234" s="51" t="str">
        <f t="shared" si="5"/>
        <v/>
      </c>
      <c r="S234" s="51" t="str">
        <f t="shared" si="6"/>
        <v/>
      </c>
      <c r="T234" s="53" t="str">
        <f t="shared" si="7"/>
        <v/>
      </c>
      <c r="U234" s="49" t="str">
        <f t="shared" si="8"/>
        <v/>
      </c>
      <c r="V234" s="114"/>
      <c r="W234" s="115"/>
      <c r="X234" s="115"/>
      <c r="Y234" s="116"/>
      <c r="Z234" s="34"/>
      <c r="AA234" s="34"/>
    </row>
    <row r="235" spans="1:27" ht="18" customHeight="1" x14ac:dyDescent="0.25">
      <c r="A235" s="46">
        <v>231</v>
      </c>
      <c r="B235" s="43"/>
      <c r="C235" s="153"/>
      <c r="D235" s="44"/>
      <c r="E235" s="44"/>
      <c r="F235" s="46"/>
      <c r="G235" s="45"/>
      <c r="H235" s="45" t="str">
        <f t="shared" si="0"/>
        <v/>
      </c>
      <c r="I235" s="45"/>
      <c r="J235" s="46"/>
      <c r="K235" s="45"/>
      <c r="L235" s="45" t="str">
        <f t="shared" si="1"/>
        <v/>
      </c>
      <c r="M235" s="45"/>
      <c r="N235" s="45" t="str">
        <f t="shared" si="2"/>
        <v/>
      </c>
      <c r="O235" s="45"/>
      <c r="P235" s="45" t="str">
        <f t="shared" si="3"/>
        <v/>
      </c>
      <c r="Q235" s="45" t="str">
        <f t="shared" si="4"/>
        <v/>
      </c>
      <c r="R235" s="45" t="str">
        <f t="shared" si="5"/>
        <v/>
      </c>
      <c r="S235" s="45" t="str">
        <f t="shared" si="6"/>
        <v/>
      </c>
      <c r="T235" s="47" t="str">
        <f t="shared" si="7"/>
        <v/>
      </c>
      <c r="U235" s="43" t="str">
        <f t="shared" si="8"/>
        <v/>
      </c>
      <c r="V235" s="114"/>
      <c r="W235" s="115"/>
      <c r="X235" s="115"/>
      <c r="Y235" s="116"/>
      <c r="Z235" s="26"/>
      <c r="AA235" s="26"/>
    </row>
    <row r="236" spans="1:27" ht="18" customHeight="1" x14ac:dyDescent="0.25">
      <c r="A236" s="52">
        <v>232</v>
      </c>
      <c r="B236" s="49"/>
      <c r="C236" s="154"/>
      <c r="D236" s="50"/>
      <c r="E236" s="50"/>
      <c r="F236" s="52"/>
      <c r="G236" s="51"/>
      <c r="H236" s="51" t="str">
        <f t="shared" si="0"/>
        <v/>
      </c>
      <c r="I236" s="51"/>
      <c r="J236" s="52"/>
      <c r="K236" s="51"/>
      <c r="L236" s="51" t="str">
        <f t="shared" si="1"/>
        <v/>
      </c>
      <c r="M236" s="51"/>
      <c r="N236" s="51" t="str">
        <f t="shared" si="2"/>
        <v/>
      </c>
      <c r="O236" s="51"/>
      <c r="P236" s="51" t="str">
        <f t="shared" si="3"/>
        <v/>
      </c>
      <c r="Q236" s="51" t="str">
        <f t="shared" si="4"/>
        <v/>
      </c>
      <c r="R236" s="51" t="str">
        <f t="shared" si="5"/>
        <v/>
      </c>
      <c r="S236" s="51" t="str">
        <f t="shared" si="6"/>
        <v/>
      </c>
      <c r="T236" s="53" t="str">
        <f t="shared" si="7"/>
        <v/>
      </c>
      <c r="U236" s="49" t="str">
        <f t="shared" si="8"/>
        <v/>
      </c>
      <c r="V236" s="114"/>
      <c r="W236" s="115"/>
      <c r="X236" s="115"/>
      <c r="Y236" s="116"/>
      <c r="Z236" s="34"/>
      <c r="AA236" s="34"/>
    </row>
    <row r="237" spans="1:27" ht="18" customHeight="1" x14ac:dyDescent="0.25">
      <c r="A237" s="46">
        <v>233</v>
      </c>
      <c r="B237" s="43"/>
      <c r="C237" s="153"/>
      <c r="D237" s="44"/>
      <c r="E237" s="44"/>
      <c r="F237" s="46"/>
      <c r="G237" s="45"/>
      <c r="H237" s="45" t="str">
        <f t="shared" si="0"/>
        <v/>
      </c>
      <c r="I237" s="45"/>
      <c r="J237" s="46"/>
      <c r="K237" s="45"/>
      <c r="L237" s="45" t="str">
        <f t="shared" si="1"/>
        <v/>
      </c>
      <c r="M237" s="45"/>
      <c r="N237" s="45" t="str">
        <f t="shared" si="2"/>
        <v/>
      </c>
      <c r="O237" s="45"/>
      <c r="P237" s="45" t="str">
        <f t="shared" si="3"/>
        <v/>
      </c>
      <c r="Q237" s="45" t="str">
        <f t="shared" si="4"/>
        <v/>
      </c>
      <c r="R237" s="45" t="str">
        <f t="shared" si="5"/>
        <v/>
      </c>
      <c r="S237" s="45" t="str">
        <f t="shared" si="6"/>
        <v/>
      </c>
      <c r="T237" s="47" t="str">
        <f t="shared" si="7"/>
        <v/>
      </c>
      <c r="U237" s="43" t="str">
        <f t="shared" si="8"/>
        <v/>
      </c>
      <c r="V237" s="114"/>
      <c r="W237" s="115"/>
      <c r="X237" s="115"/>
      <c r="Y237" s="116"/>
      <c r="Z237" s="26"/>
      <c r="AA237" s="26"/>
    </row>
    <row r="238" spans="1:27" ht="18" customHeight="1" x14ac:dyDescent="0.25">
      <c r="A238" s="52">
        <v>234</v>
      </c>
      <c r="B238" s="49"/>
      <c r="C238" s="154"/>
      <c r="D238" s="50"/>
      <c r="E238" s="50"/>
      <c r="F238" s="52"/>
      <c r="G238" s="51"/>
      <c r="H238" s="51" t="str">
        <f t="shared" si="0"/>
        <v/>
      </c>
      <c r="I238" s="51"/>
      <c r="J238" s="52"/>
      <c r="K238" s="51"/>
      <c r="L238" s="51" t="str">
        <f t="shared" si="1"/>
        <v/>
      </c>
      <c r="M238" s="51"/>
      <c r="N238" s="51" t="str">
        <f t="shared" si="2"/>
        <v/>
      </c>
      <c r="O238" s="51"/>
      <c r="P238" s="51" t="str">
        <f t="shared" si="3"/>
        <v/>
      </c>
      <c r="Q238" s="51" t="str">
        <f t="shared" si="4"/>
        <v/>
      </c>
      <c r="R238" s="51" t="str">
        <f t="shared" si="5"/>
        <v/>
      </c>
      <c r="S238" s="51" t="str">
        <f t="shared" si="6"/>
        <v/>
      </c>
      <c r="T238" s="53" t="str">
        <f t="shared" si="7"/>
        <v/>
      </c>
      <c r="U238" s="49" t="str">
        <f t="shared" si="8"/>
        <v/>
      </c>
      <c r="V238" s="114"/>
      <c r="W238" s="115"/>
      <c r="X238" s="115"/>
      <c r="Y238" s="116"/>
      <c r="Z238" s="34"/>
      <c r="AA238" s="34"/>
    </row>
    <row r="239" spans="1:27" ht="18" customHeight="1" x14ac:dyDescent="0.25">
      <c r="A239" s="46">
        <v>235</v>
      </c>
      <c r="B239" s="43"/>
      <c r="C239" s="153"/>
      <c r="D239" s="44"/>
      <c r="E239" s="44"/>
      <c r="F239" s="46"/>
      <c r="G239" s="45"/>
      <c r="H239" s="45" t="str">
        <f t="shared" si="0"/>
        <v/>
      </c>
      <c r="I239" s="45"/>
      <c r="J239" s="46"/>
      <c r="K239" s="45"/>
      <c r="L239" s="45" t="str">
        <f t="shared" si="1"/>
        <v/>
      </c>
      <c r="M239" s="45"/>
      <c r="N239" s="45" t="str">
        <f t="shared" si="2"/>
        <v/>
      </c>
      <c r="O239" s="45"/>
      <c r="P239" s="45" t="str">
        <f t="shared" si="3"/>
        <v/>
      </c>
      <c r="Q239" s="45" t="str">
        <f t="shared" si="4"/>
        <v/>
      </c>
      <c r="R239" s="45" t="str">
        <f t="shared" si="5"/>
        <v/>
      </c>
      <c r="S239" s="45" t="str">
        <f t="shared" si="6"/>
        <v/>
      </c>
      <c r="T239" s="47" t="str">
        <f t="shared" si="7"/>
        <v/>
      </c>
      <c r="U239" s="43" t="str">
        <f t="shared" si="8"/>
        <v/>
      </c>
      <c r="V239" s="114"/>
      <c r="W239" s="115"/>
      <c r="X239" s="115"/>
      <c r="Y239" s="116"/>
      <c r="Z239" s="26"/>
      <c r="AA239" s="26"/>
    </row>
    <row r="240" spans="1:27" ht="18" customHeight="1" x14ac:dyDescent="0.25">
      <c r="A240" s="52">
        <v>236</v>
      </c>
      <c r="B240" s="49"/>
      <c r="C240" s="154"/>
      <c r="D240" s="50"/>
      <c r="E240" s="50"/>
      <c r="F240" s="52"/>
      <c r="G240" s="51"/>
      <c r="H240" s="51" t="str">
        <f t="shared" si="0"/>
        <v/>
      </c>
      <c r="I240" s="51"/>
      <c r="J240" s="52"/>
      <c r="K240" s="51"/>
      <c r="L240" s="51" t="str">
        <f t="shared" si="1"/>
        <v/>
      </c>
      <c r="M240" s="51"/>
      <c r="N240" s="51" t="str">
        <f t="shared" si="2"/>
        <v/>
      </c>
      <c r="O240" s="51"/>
      <c r="P240" s="51" t="str">
        <f t="shared" si="3"/>
        <v/>
      </c>
      <c r="Q240" s="51" t="str">
        <f t="shared" si="4"/>
        <v/>
      </c>
      <c r="R240" s="51" t="str">
        <f t="shared" si="5"/>
        <v/>
      </c>
      <c r="S240" s="51" t="str">
        <f t="shared" si="6"/>
        <v/>
      </c>
      <c r="T240" s="53" t="str">
        <f t="shared" si="7"/>
        <v/>
      </c>
      <c r="U240" s="49" t="str">
        <f t="shared" si="8"/>
        <v/>
      </c>
      <c r="V240" s="114"/>
      <c r="W240" s="115"/>
      <c r="X240" s="115"/>
      <c r="Y240" s="116"/>
      <c r="Z240" s="34"/>
      <c r="AA240" s="34"/>
    </row>
    <row r="241" spans="1:27" ht="18" customHeight="1" x14ac:dyDescent="0.25">
      <c r="A241" s="46">
        <v>237</v>
      </c>
      <c r="B241" s="43"/>
      <c r="C241" s="153"/>
      <c r="D241" s="44"/>
      <c r="E241" s="44"/>
      <c r="F241" s="46"/>
      <c r="G241" s="45"/>
      <c r="H241" s="45" t="str">
        <f t="shared" si="0"/>
        <v/>
      </c>
      <c r="I241" s="45"/>
      <c r="J241" s="46"/>
      <c r="K241" s="45"/>
      <c r="L241" s="45" t="str">
        <f t="shared" si="1"/>
        <v/>
      </c>
      <c r="M241" s="45"/>
      <c r="N241" s="45" t="str">
        <f t="shared" si="2"/>
        <v/>
      </c>
      <c r="O241" s="45"/>
      <c r="P241" s="45" t="str">
        <f t="shared" si="3"/>
        <v/>
      </c>
      <c r="Q241" s="45" t="str">
        <f t="shared" si="4"/>
        <v/>
      </c>
      <c r="R241" s="45" t="str">
        <f t="shared" si="5"/>
        <v/>
      </c>
      <c r="S241" s="45" t="str">
        <f t="shared" si="6"/>
        <v/>
      </c>
      <c r="T241" s="47" t="str">
        <f t="shared" si="7"/>
        <v/>
      </c>
      <c r="U241" s="43" t="str">
        <f t="shared" si="8"/>
        <v/>
      </c>
      <c r="V241" s="114"/>
      <c r="W241" s="115"/>
      <c r="X241" s="115"/>
      <c r="Y241" s="116"/>
      <c r="Z241" s="26"/>
      <c r="AA241" s="26"/>
    </row>
    <row r="242" spans="1:27" ht="18" customHeight="1" x14ac:dyDescent="0.25">
      <c r="A242" s="52">
        <v>238</v>
      </c>
      <c r="B242" s="49"/>
      <c r="C242" s="154"/>
      <c r="D242" s="50"/>
      <c r="E242" s="50"/>
      <c r="F242" s="52"/>
      <c r="G242" s="51"/>
      <c r="H242" s="51" t="str">
        <f t="shared" si="0"/>
        <v/>
      </c>
      <c r="I242" s="51"/>
      <c r="J242" s="52"/>
      <c r="K242" s="51"/>
      <c r="L242" s="51" t="str">
        <f t="shared" si="1"/>
        <v/>
      </c>
      <c r="M242" s="51"/>
      <c r="N242" s="51" t="str">
        <f t="shared" si="2"/>
        <v/>
      </c>
      <c r="O242" s="51"/>
      <c r="P242" s="51" t="str">
        <f t="shared" si="3"/>
        <v/>
      </c>
      <c r="Q242" s="51" t="str">
        <f t="shared" si="4"/>
        <v/>
      </c>
      <c r="R242" s="51" t="str">
        <f t="shared" si="5"/>
        <v/>
      </c>
      <c r="S242" s="51" t="str">
        <f t="shared" si="6"/>
        <v/>
      </c>
      <c r="T242" s="53" t="str">
        <f t="shared" si="7"/>
        <v/>
      </c>
      <c r="U242" s="49" t="str">
        <f t="shared" si="8"/>
        <v/>
      </c>
      <c r="V242" s="114"/>
      <c r="W242" s="115"/>
      <c r="X242" s="115"/>
      <c r="Y242" s="116"/>
      <c r="Z242" s="34"/>
      <c r="AA242" s="34"/>
    </row>
    <row r="243" spans="1:27" ht="18" customHeight="1" x14ac:dyDescent="0.25">
      <c r="A243" s="46">
        <v>239</v>
      </c>
      <c r="B243" s="43"/>
      <c r="C243" s="153"/>
      <c r="D243" s="44"/>
      <c r="E243" s="44"/>
      <c r="F243" s="46"/>
      <c r="G243" s="45"/>
      <c r="H243" s="45" t="str">
        <f t="shared" si="0"/>
        <v/>
      </c>
      <c r="I243" s="45"/>
      <c r="J243" s="46"/>
      <c r="K243" s="45"/>
      <c r="L243" s="45" t="str">
        <f t="shared" si="1"/>
        <v/>
      </c>
      <c r="M243" s="45"/>
      <c r="N243" s="45" t="str">
        <f t="shared" si="2"/>
        <v/>
      </c>
      <c r="O243" s="45"/>
      <c r="P243" s="45" t="str">
        <f t="shared" si="3"/>
        <v/>
      </c>
      <c r="Q243" s="45" t="str">
        <f t="shared" si="4"/>
        <v/>
      </c>
      <c r="R243" s="45" t="str">
        <f t="shared" si="5"/>
        <v/>
      </c>
      <c r="S243" s="45" t="str">
        <f t="shared" si="6"/>
        <v/>
      </c>
      <c r="T243" s="47" t="str">
        <f t="shared" si="7"/>
        <v/>
      </c>
      <c r="U243" s="43" t="str">
        <f t="shared" si="8"/>
        <v/>
      </c>
      <c r="V243" s="114"/>
      <c r="W243" s="115"/>
      <c r="X243" s="115"/>
      <c r="Y243" s="116"/>
      <c r="Z243" s="26"/>
      <c r="AA243" s="26"/>
    </row>
    <row r="244" spans="1:27" ht="18" customHeight="1" x14ac:dyDescent="0.25">
      <c r="A244" s="52">
        <v>240</v>
      </c>
      <c r="B244" s="49"/>
      <c r="C244" s="154"/>
      <c r="D244" s="50"/>
      <c r="E244" s="50"/>
      <c r="F244" s="52"/>
      <c r="G244" s="51"/>
      <c r="H244" s="51" t="str">
        <f t="shared" si="0"/>
        <v/>
      </c>
      <c r="I244" s="51"/>
      <c r="J244" s="52"/>
      <c r="K244" s="51"/>
      <c r="L244" s="51" t="str">
        <f t="shared" si="1"/>
        <v/>
      </c>
      <c r="M244" s="51"/>
      <c r="N244" s="51" t="str">
        <f t="shared" si="2"/>
        <v/>
      </c>
      <c r="O244" s="51"/>
      <c r="P244" s="51" t="str">
        <f t="shared" si="3"/>
        <v/>
      </c>
      <c r="Q244" s="51" t="str">
        <f t="shared" si="4"/>
        <v/>
      </c>
      <c r="R244" s="51" t="str">
        <f t="shared" si="5"/>
        <v/>
      </c>
      <c r="S244" s="51" t="str">
        <f t="shared" si="6"/>
        <v/>
      </c>
      <c r="T244" s="53" t="str">
        <f t="shared" si="7"/>
        <v/>
      </c>
      <c r="U244" s="49" t="str">
        <f t="shared" si="8"/>
        <v/>
      </c>
      <c r="V244" s="114"/>
      <c r="W244" s="115"/>
      <c r="X244" s="115"/>
      <c r="Y244" s="116"/>
      <c r="Z244" s="34"/>
      <c r="AA244" s="34"/>
    </row>
    <row r="245" spans="1:27" ht="18" customHeight="1" x14ac:dyDescent="0.25">
      <c r="A245" s="46">
        <v>241</v>
      </c>
      <c r="B245" s="43"/>
      <c r="C245" s="153"/>
      <c r="D245" s="44"/>
      <c r="E245" s="44"/>
      <c r="F245" s="46"/>
      <c r="G245" s="45"/>
      <c r="H245" s="45" t="str">
        <f t="shared" si="0"/>
        <v/>
      </c>
      <c r="I245" s="45"/>
      <c r="J245" s="46"/>
      <c r="K245" s="45"/>
      <c r="L245" s="45" t="str">
        <f t="shared" si="1"/>
        <v/>
      </c>
      <c r="M245" s="45"/>
      <c r="N245" s="45" t="str">
        <f t="shared" si="2"/>
        <v/>
      </c>
      <c r="O245" s="45"/>
      <c r="P245" s="45" t="str">
        <f t="shared" si="3"/>
        <v/>
      </c>
      <c r="Q245" s="45" t="str">
        <f t="shared" si="4"/>
        <v/>
      </c>
      <c r="R245" s="45" t="str">
        <f t="shared" si="5"/>
        <v/>
      </c>
      <c r="S245" s="45" t="str">
        <f t="shared" si="6"/>
        <v/>
      </c>
      <c r="T245" s="47" t="str">
        <f t="shared" si="7"/>
        <v/>
      </c>
      <c r="U245" s="43" t="str">
        <f t="shared" si="8"/>
        <v/>
      </c>
      <c r="V245" s="114"/>
      <c r="W245" s="115"/>
      <c r="X245" s="115"/>
      <c r="Y245" s="116"/>
      <c r="Z245" s="26"/>
      <c r="AA245" s="26"/>
    </row>
    <row r="246" spans="1:27" ht="18" customHeight="1" x14ac:dyDescent="0.25">
      <c r="A246" s="52">
        <v>242</v>
      </c>
      <c r="B246" s="49"/>
      <c r="C246" s="154"/>
      <c r="D246" s="50"/>
      <c r="E246" s="50"/>
      <c r="F246" s="52"/>
      <c r="G246" s="51"/>
      <c r="H246" s="51" t="str">
        <f t="shared" si="0"/>
        <v/>
      </c>
      <c r="I246" s="51"/>
      <c r="J246" s="52"/>
      <c r="K246" s="51"/>
      <c r="L246" s="51" t="str">
        <f t="shared" si="1"/>
        <v/>
      </c>
      <c r="M246" s="51"/>
      <c r="N246" s="51" t="str">
        <f t="shared" si="2"/>
        <v/>
      </c>
      <c r="O246" s="51"/>
      <c r="P246" s="51" t="str">
        <f t="shared" si="3"/>
        <v/>
      </c>
      <c r="Q246" s="51" t="str">
        <f t="shared" si="4"/>
        <v/>
      </c>
      <c r="R246" s="51" t="str">
        <f t="shared" si="5"/>
        <v/>
      </c>
      <c r="S246" s="51" t="str">
        <f t="shared" si="6"/>
        <v/>
      </c>
      <c r="T246" s="53" t="str">
        <f t="shared" si="7"/>
        <v/>
      </c>
      <c r="U246" s="49" t="str">
        <f t="shared" si="8"/>
        <v/>
      </c>
      <c r="V246" s="114"/>
      <c r="W246" s="115"/>
      <c r="X246" s="115"/>
      <c r="Y246" s="116"/>
      <c r="Z246" s="34"/>
      <c r="AA246" s="34"/>
    </row>
    <row r="247" spans="1:27" ht="18" customHeight="1" x14ac:dyDescent="0.25">
      <c r="A247" s="46">
        <v>243</v>
      </c>
      <c r="B247" s="43"/>
      <c r="C247" s="153"/>
      <c r="D247" s="44"/>
      <c r="E247" s="44"/>
      <c r="F247" s="46"/>
      <c r="G247" s="45"/>
      <c r="H247" s="45" t="str">
        <f t="shared" si="0"/>
        <v/>
      </c>
      <c r="I247" s="45"/>
      <c r="J247" s="46"/>
      <c r="K247" s="45"/>
      <c r="L247" s="45" t="str">
        <f t="shared" si="1"/>
        <v/>
      </c>
      <c r="M247" s="45"/>
      <c r="N247" s="45" t="str">
        <f t="shared" si="2"/>
        <v/>
      </c>
      <c r="O247" s="45"/>
      <c r="P247" s="45" t="str">
        <f t="shared" si="3"/>
        <v/>
      </c>
      <c r="Q247" s="45" t="str">
        <f t="shared" si="4"/>
        <v/>
      </c>
      <c r="R247" s="45" t="str">
        <f t="shared" si="5"/>
        <v/>
      </c>
      <c r="S247" s="45" t="str">
        <f t="shared" si="6"/>
        <v/>
      </c>
      <c r="T247" s="47" t="str">
        <f t="shared" si="7"/>
        <v/>
      </c>
      <c r="U247" s="43" t="str">
        <f t="shared" si="8"/>
        <v/>
      </c>
      <c r="V247" s="114"/>
      <c r="W247" s="115"/>
      <c r="X247" s="115"/>
      <c r="Y247" s="116"/>
      <c r="Z247" s="26"/>
      <c r="AA247" s="26"/>
    </row>
    <row r="248" spans="1:27" ht="18" customHeight="1" x14ac:dyDescent="0.25">
      <c r="A248" s="52">
        <v>244</v>
      </c>
      <c r="B248" s="49"/>
      <c r="C248" s="154"/>
      <c r="D248" s="50"/>
      <c r="E248" s="50"/>
      <c r="F248" s="52"/>
      <c r="G248" s="51"/>
      <c r="H248" s="51" t="str">
        <f t="shared" si="0"/>
        <v/>
      </c>
      <c r="I248" s="51"/>
      <c r="J248" s="52"/>
      <c r="K248" s="51"/>
      <c r="L248" s="51" t="str">
        <f t="shared" si="1"/>
        <v/>
      </c>
      <c r="M248" s="51"/>
      <c r="N248" s="51" t="str">
        <f t="shared" si="2"/>
        <v/>
      </c>
      <c r="O248" s="51"/>
      <c r="P248" s="51" t="str">
        <f t="shared" si="3"/>
        <v/>
      </c>
      <c r="Q248" s="51" t="str">
        <f t="shared" si="4"/>
        <v/>
      </c>
      <c r="R248" s="51" t="str">
        <f t="shared" si="5"/>
        <v/>
      </c>
      <c r="S248" s="51" t="str">
        <f t="shared" si="6"/>
        <v/>
      </c>
      <c r="T248" s="53" t="str">
        <f t="shared" si="7"/>
        <v/>
      </c>
      <c r="U248" s="49" t="str">
        <f t="shared" si="8"/>
        <v/>
      </c>
      <c r="V248" s="114"/>
      <c r="W248" s="115"/>
      <c r="X248" s="115"/>
      <c r="Y248" s="116"/>
      <c r="Z248" s="34"/>
      <c r="AA248" s="34"/>
    </row>
    <row r="249" spans="1:27" ht="18" customHeight="1" x14ac:dyDescent="0.25">
      <c r="A249" s="46">
        <v>245</v>
      </c>
      <c r="B249" s="43"/>
      <c r="C249" s="153"/>
      <c r="D249" s="44"/>
      <c r="E249" s="44"/>
      <c r="F249" s="46"/>
      <c r="G249" s="45"/>
      <c r="H249" s="45" t="str">
        <f t="shared" si="0"/>
        <v/>
      </c>
      <c r="I249" s="45"/>
      <c r="J249" s="46"/>
      <c r="K249" s="45"/>
      <c r="L249" s="45" t="str">
        <f t="shared" si="1"/>
        <v/>
      </c>
      <c r="M249" s="45"/>
      <c r="N249" s="45" t="str">
        <f t="shared" si="2"/>
        <v/>
      </c>
      <c r="O249" s="45"/>
      <c r="P249" s="45" t="str">
        <f t="shared" si="3"/>
        <v/>
      </c>
      <c r="Q249" s="45" t="str">
        <f t="shared" si="4"/>
        <v/>
      </c>
      <c r="R249" s="45" t="str">
        <f t="shared" si="5"/>
        <v/>
      </c>
      <c r="S249" s="45" t="str">
        <f t="shared" si="6"/>
        <v/>
      </c>
      <c r="T249" s="47" t="str">
        <f t="shared" si="7"/>
        <v/>
      </c>
      <c r="U249" s="43" t="str">
        <f t="shared" si="8"/>
        <v/>
      </c>
      <c r="V249" s="114"/>
      <c r="W249" s="115"/>
      <c r="X249" s="115"/>
      <c r="Y249" s="116"/>
      <c r="Z249" s="26"/>
      <c r="AA249" s="26"/>
    </row>
    <row r="250" spans="1:27" ht="18" customHeight="1" x14ac:dyDescent="0.25">
      <c r="A250" s="52">
        <v>246</v>
      </c>
      <c r="B250" s="49"/>
      <c r="C250" s="154"/>
      <c r="D250" s="50"/>
      <c r="E250" s="50"/>
      <c r="F250" s="52"/>
      <c r="G250" s="51"/>
      <c r="H250" s="51" t="str">
        <f t="shared" si="0"/>
        <v/>
      </c>
      <c r="I250" s="51"/>
      <c r="J250" s="52"/>
      <c r="K250" s="51"/>
      <c r="L250" s="51" t="str">
        <f t="shared" si="1"/>
        <v/>
      </c>
      <c r="M250" s="51"/>
      <c r="N250" s="51" t="str">
        <f t="shared" si="2"/>
        <v/>
      </c>
      <c r="O250" s="51"/>
      <c r="P250" s="51" t="str">
        <f t="shared" si="3"/>
        <v/>
      </c>
      <c r="Q250" s="51" t="str">
        <f t="shared" si="4"/>
        <v/>
      </c>
      <c r="R250" s="51" t="str">
        <f t="shared" si="5"/>
        <v/>
      </c>
      <c r="S250" s="51" t="str">
        <f t="shared" si="6"/>
        <v/>
      </c>
      <c r="T250" s="53" t="str">
        <f t="shared" si="7"/>
        <v/>
      </c>
      <c r="U250" s="49" t="str">
        <f t="shared" si="8"/>
        <v/>
      </c>
      <c r="V250" s="114"/>
      <c r="W250" s="115"/>
      <c r="X250" s="115"/>
      <c r="Y250" s="116"/>
      <c r="Z250" s="34"/>
      <c r="AA250" s="34"/>
    </row>
    <row r="251" spans="1:27" ht="18" customHeight="1" x14ac:dyDescent="0.25">
      <c r="A251" s="46">
        <v>247</v>
      </c>
      <c r="B251" s="43"/>
      <c r="C251" s="153"/>
      <c r="D251" s="44"/>
      <c r="E251" s="44"/>
      <c r="F251" s="46"/>
      <c r="G251" s="45"/>
      <c r="H251" s="45" t="str">
        <f t="shared" si="0"/>
        <v/>
      </c>
      <c r="I251" s="45"/>
      <c r="J251" s="46"/>
      <c r="K251" s="45"/>
      <c r="L251" s="45" t="str">
        <f t="shared" si="1"/>
        <v/>
      </c>
      <c r="M251" s="45"/>
      <c r="N251" s="45" t="str">
        <f t="shared" si="2"/>
        <v/>
      </c>
      <c r="O251" s="45"/>
      <c r="P251" s="45" t="str">
        <f t="shared" si="3"/>
        <v/>
      </c>
      <c r="Q251" s="45" t="str">
        <f t="shared" si="4"/>
        <v/>
      </c>
      <c r="R251" s="45" t="str">
        <f t="shared" si="5"/>
        <v/>
      </c>
      <c r="S251" s="45" t="str">
        <f t="shared" si="6"/>
        <v/>
      </c>
      <c r="T251" s="47" t="str">
        <f t="shared" si="7"/>
        <v/>
      </c>
      <c r="U251" s="43" t="str">
        <f t="shared" si="8"/>
        <v/>
      </c>
      <c r="V251" s="114"/>
      <c r="W251" s="115"/>
      <c r="X251" s="115"/>
      <c r="Y251" s="116"/>
      <c r="Z251" s="26"/>
      <c r="AA251" s="26"/>
    </row>
    <row r="252" spans="1:27" ht="18" customHeight="1" x14ac:dyDescent="0.25">
      <c r="A252" s="52">
        <v>248</v>
      </c>
      <c r="B252" s="49"/>
      <c r="C252" s="154"/>
      <c r="D252" s="50"/>
      <c r="E252" s="50"/>
      <c r="F252" s="52"/>
      <c r="G252" s="51"/>
      <c r="H252" s="51" t="str">
        <f t="shared" si="0"/>
        <v/>
      </c>
      <c r="I252" s="51"/>
      <c r="J252" s="52"/>
      <c r="K252" s="51"/>
      <c r="L252" s="51" t="str">
        <f t="shared" si="1"/>
        <v/>
      </c>
      <c r="M252" s="51"/>
      <c r="N252" s="51" t="str">
        <f t="shared" si="2"/>
        <v/>
      </c>
      <c r="O252" s="51"/>
      <c r="P252" s="51" t="str">
        <f t="shared" si="3"/>
        <v/>
      </c>
      <c r="Q252" s="51" t="str">
        <f t="shared" si="4"/>
        <v/>
      </c>
      <c r="R252" s="51" t="str">
        <f t="shared" si="5"/>
        <v/>
      </c>
      <c r="S252" s="51" t="str">
        <f t="shared" si="6"/>
        <v/>
      </c>
      <c r="T252" s="53" t="str">
        <f t="shared" si="7"/>
        <v/>
      </c>
      <c r="U252" s="49" t="str">
        <f t="shared" si="8"/>
        <v/>
      </c>
      <c r="V252" s="114"/>
      <c r="W252" s="115"/>
      <c r="X252" s="115"/>
      <c r="Y252" s="116"/>
      <c r="Z252" s="34"/>
      <c r="AA252" s="34"/>
    </row>
    <row r="253" spans="1:27" ht="18" customHeight="1" x14ac:dyDescent="0.25">
      <c r="A253" s="46">
        <v>249</v>
      </c>
      <c r="B253" s="43"/>
      <c r="C253" s="153"/>
      <c r="D253" s="44"/>
      <c r="E253" s="44"/>
      <c r="F253" s="46"/>
      <c r="G253" s="45"/>
      <c r="H253" s="45" t="str">
        <f t="shared" si="0"/>
        <v/>
      </c>
      <c r="I253" s="45"/>
      <c r="J253" s="46"/>
      <c r="K253" s="45"/>
      <c r="L253" s="45" t="str">
        <f t="shared" si="1"/>
        <v/>
      </c>
      <c r="M253" s="45"/>
      <c r="N253" s="45" t="str">
        <f t="shared" si="2"/>
        <v/>
      </c>
      <c r="O253" s="45"/>
      <c r="P253" s="45" t="str">
        <f t="shared" si="3"/>
        <v/>
      </c>
      <c r="Q253" s="45" t="str">
        <f t="shared" si="4"/>
        <v/>
      </c>
      <c r="R253" s="45" t="str">
        <f t="shared" si="5"/>
        <v/>
      </c>
      <c r="S253" s="45" t="str">
        <f t="shared" si="6"/>
        <v/>
      </c>
      <c r="T253" s="47" t="str">
        <f t="shared" si="7"/>
        <v/>
      </c>
      <c r="U253" s="43" t="str">
        <f t="shared" si="8"/>
        <v/>
      </c>
      <c r="V253" s="114"/>
      <c r="W253" s="115"/>
      <c r="X253" s="115"/>
      <c r="Y253" s="116"/>
      <c r="Z253" s="26"/>
      <c r="AA253" s="26"/>
    </row>
    <row r="254" spans="1:27" ht="18" customHeight="1" x14ac:dyDescent="0.25">
      <c r="A254" s="52">
        <v>250</v>
      </c>
      <c r="B254" s="49"/>
      <c r="C254" s="154"/>
      <c r="D254" s="50"/>
      <c r="E254" s="50"/>
      <c r="F254" s="52"/>
      <c r="G254" s="51"/>
      <c r="H254" s="51" t="str">
        <f t="shared" si="0"/>
        <v/>
      </c>
      <c r="I254" s="51"/>
      <c r="J254" s="52"/>
      <c r="K254" s="51"/>
      <c r="L254" s="51" t="str">
        <f t="shared" si="1"/>
        <v/>
      </c>
      <c r="M254" s="51"/>
      <c r="N254" s="51" t="str">
        <f t="shared" si="2"/>
        <v/>
      </c>
      <c r="O254" s="51"/>
      <c r="P254" s="51" t="str">
        <f t="shared" si="3"/>
        <v/>
      </c>
      <c r="Q254" s="51" t="str">
        <f t="shared" si="4"/>
        <v/>
      </c>
      <c r="R254" s="51" t="str">
        <f t="shared" si="5"/>
        <v/>
      </c>
      <c r="S254" s="51" t="str">
        <f t="shared" si="6"/>
        <v/>
      </c>
      <c r="T254" s="53" t="str">
        <f t="shared" si="7"/>
        <v/>
      </c>
      <c r="U254" s="49" t="str">
        <f t="shared" si="8"/>
        <v/>
      </c>
      <c r="V254" s="114"/>
      <c r="W254" s="115"/>
      <c r="X254" s="115"/>
      <c r="Y254" s="116"/>
      <c r="Z254" s="34"/>
      <c r="AA254" s="34"/>
    </row>
    <row r="255" spans="1:27" ht="18" customHeight="1" x14ac:dyDescent="0.25">
      <c r="A255" s="46">
        <v>251</v>
      </c>
      <c r="B255" s="43"/>
      <c r="C255" s="153"/>
      <c r="D255" s="44"/>
      <c r="E255" s="44"/>
      <c r="F255" s="46"/>
      <c r="G255" s="45"/>
      <c r="H255" s="45" t="str">
        <f t="shared" si="0"/>
        <v/>
      </c>
      <c r="I255" s="45"/>
      <c r="J255" s="46"/>
      <c r="K255" s="45"/>
      <c r="L255" s="45" t="str">
        <f t="shared" si="1"/>
        <v/>
      </c>
      <c r="M255" s="45"/>
      <c r="N255" s="45" t="str">
        <f t="shared" si="2"/>
        <v/>
      </c>
      <c r="O255" s="45"/>
      <c r="P255" s="45" t="str">
        <f t="shared" si="3"/>
        <v/>
      </c>
      <c r="Q255" s="45" t="str">
        <f t="shared" si="4"/>
        <v/>
      </c>
      <c r="R255" s="45" t="str">
        <f t="shared" si="5"/>
        <v/>
      </c>
      <c r="S255" s="45" t="str">
        <f t="shared" si="6"/>
        <v/>
      </c>
      <c r="T255" s="47" t="str">
        <f t="shared" si="7"/>
        <v/>
      </c>
      <c r="U255" s="43" t="str">
        <f t="shared" si="8"/>
        <v/>
      </c>
      <c r="V255" s="114"/>
      <c r="W255" s="115"/>
      <c r="X255" s="115"/>
      <c r="Y255" s="116"/>
      <c r="Z255" s="26"/>
      <c r="AA255" s="26"/>
    </row>
    <row r="256" spans="1:27" ht="18" customHeight="1" x14ac:dyDescent="0.25">
      <c r="A256" s="52">
        <v>252</v>
      </c>
      <c r="B256" s="49"/>
      <c r="C256" s="154"/>
      <c r="D256" s="50"/>
      <c r="E256" s="50"/>
      <c r="F256" s="52"/>
      <c r="G256" s="51"/>
      <c r="H256" s="51" t="str">
        <f t="shared" si="0"/>
        <v/>
      </c>
      <c r="I256" s="51"/>
      <c r="J256" s="52"/>
      <c r="K256" s="51"/>
      <c r="L256" s="51" t="str">
        <f t="shared" si="1"/>
        <v/>
      </c>
      <c r="M256" s="51"/>
      <c r="N256" s="51" t="str">
        <f t="shared" si="2"/>
        <v/>
      </c>
      <c r="O256" s="51"/>
      <c r="P256" s="51" t="str">
        <f t="shared" si="3"/>
        <v/>
      </c>
      <c r="Q256" s="51" t="str">
        <f t="shared" si="4"/>
        <v/>
      </c>
      <c r="R256" s="51" t="str">
        <f t="shared" si="5"/>
        <v/>
      </c>
      <c r="S256" s="51" t="str">
        <f t="shared" si="6"/>
        <v/>
      </c>
      <c r="T256" s="53" t="str">
        <f t="shared" si="7"/>
        <v/>
      </c>
      <c r="U256" s="49" t="str">
        <f t="shared" si="8"/>
        <v/>
      </c>
      <c r="V256" s="114"/>
      <c r="W256" s="115"/>
      <c r="X256" s="115"/>
      <c r="Y256" s="116"/>
      <c r="Z256" s="34"/>
      <c r="AA256" s="34"/>
    </row>
    <row r="257" spans="1:27" ht="18" customHeight="1" x14ac:dyDescent="0.25">
      <c r="A257" s="46">
        <v>253</v>
      </c>
      <c r="B257" s="43"/>
      <c r="C257" s="153"/>
      <c r="D257" s="44"/>
      <c r="E257" s="44"/>
      <c r="F257" s="46"/>
      <c r="G257" s="45"/>
      <c r="H257" s="45" t="str">
        <f t="shared" si="0"/>
        <v/>
      </c>
      <c r="I257" s="45"/>
      <c r="J257" s="46"/>
      <c r="K257" s="45"/>
      <c r="L257" s="45" t="str">
        <f t="shared" si="1"/>
        <v/>
      </c>
      <c r="M257" s="45"/>
      <c r="N257" s="45" t="str">
        <f t="shared" si="2"/>
        <v/>
      </c>
      <c r="O257" s="45"/>
      <c r="P257" s="45" t="str">
        <f t="shared" si="3"/>
        <v/>
      </c>
      <c r="Q257" s="45" t="str">
        <f t="shared" si="4"/>
        <v/>
      </c>
      <c r="R257" s="45" t="str">
        <f t="shared" si="5"/>
        <v/>
      </c>
      <c r="S257" s="45" t="str">
        <f t="shared" si="6"/>
        <v/>
      </c>
      <c r="T257" s="47" t="str">
        <f t="shared" si="7"/>
        <v/>
      </c>
      <c r="U257" s="43" t="str">
        <f t="shared" si="8"/>
        <v/>
      </c>
      <c r="V257" s="114"/>
      <c r="W257" s="115"/>
      <c r="X257" s="115"/>
      <c r="Y257" s="116"/>
      <c r="Z257" s="26"/>
      <c r="AA257" s="26"/>
    </row>
    <row r="258" spans="1:27" ht="18" customHeight="1" x14ac:dyDescent="0.25">
      <c r="A258" s="52">
        <v>254</v>
      </c>
      <c r="B258" s="49"/>
      <c r="C258" s="154"/>
      <c r="D258" s="50"/>
      <c r="E258" s="50"/>
      <c r="F258" s="52"/>
      <c r="G258" s="51"/>
      <c r="H258" s="51" t="str">
        <f t="shared" si="0"/>
        <v/>
      </c>
      <c r="I258" s="51"/>
      <c r="J258" s="52"/>
      <c r="K258" s="51"/>
      <c r="L258" s="51" t="str">
        <f t="shared" si="1"/>
        <v/>
      </c>
      <c r="M258" s="51"/>
      <c r="N258" s="51" t="str">
        <f t="shared" si="2"/>
        <v/>
      </c>
      <c r="O258" s="51"/>
      <c r="P258" s="51" t="str">
        <f t="shared" si="3"/>
        <v/>
      </c>
      <c r="Q258" s="51" t="str">
        <f t="shared" si="4"/>
        <v/>
      </c>
      <c r="R258" s="51" t="str">
        <f t="shared" si="5"/>
        <v/>
      </c>
      <c r="S258" s="51" t="str">
        <f t="shared" si="6"/>
        <v/>
      </c>
      <c r="T258" s="53" t="str">
        <f t="shared" si="7"/>
        <v/>
      </c>
      <c r="U258" s="49" t="str">
        <f t="shared" si="8"/>
        <v/>
      </c>
      <c r="V258" s="114"/>
      <c r="W258" s="115"/>
      <c r="X258" s="115"/>
      <c r="Y258" s="116"/>
      <c r="Z258" s="34"/>
      <c r="AA258" s="34"/>
    </row>
    <row r="259" spans="1:27" ht="18" customHeight="1" x14ac:dyDescent="0.25">
      <c r="A259" s="46">
        <v>255</v>
      </c>
      <c r="B259" s="43"/>
      <c r="C259" s="153"/>
      <c r="D259" s="44"/>
      <c r="E259" s="44"/>
      <c r="F259" s="46"/>
      <c r="G259" s="45"/>
      <c r="H259" s="45" t="str">
        <f t="shared" si="0"/>
        <v/>
      </c>
      <c r="I259" s="45"/>
      <c r="J259" s="46"/>
      <c r="K259" s="45"/>
      <c r="L259" s="45" t="str">
        <f t="shared" si="1"/>
        <v/>
      </c>
      <c r="M259" s="45"/>
      <c r="N259" s="45" t="str">
        <f t="shared" si="2"/>
        <v/>
      </c>
      <c r="O259" s="45"/>
      <c r="P259" s="45" t="str">
        <f t="shared" si="3"/>
        <v/>
      </c>
      <c r="Q259" s="45" t="str">
        <f t="shared" si="4"/>
        <v/>
      </c>
      <c r="R259" s="45" t="str">
        <f t="shared" si="5"/>
        <v/>
      </c>
      <c r="S259" s="45" t="str">
        <f t="shared" si="6"/>
        <v/>
      </c>
      <c r="T259" s="47" t="str">
        <f t="shared" si="7"/>
        <v/>
      </c>
      <c r="U259" s="43" t="str">
        <f t="shared" si="8"/>
        <v/>
      </c>
      <c r="V259" s="114"/>
      <c r="W259" s="115"/>
      <c r="X259" s="115"/>
      <c r="Y259" s="116"/>
      <c r="Z259" s="26"/>
      <c r="AA259" s="26"/>
    </row>
    <row r="260" spans="1:27" ht="18" customHeight="1" x14ac:dyDescent="0.25">
      <c r="A260" s="52">
        <v>256</v>
      </c>
      <c r="B260" s="49"/>
      <c r="C260" s="154"/>
      <c r="D260" s="50"/>
      <c r="E260" s="50"/>
      <c r="F260" s="52"/>
      <c r="G260" s="51"/>
      <c r="H260" s="51" t="str">
        <f t="shared" ref="H260:H304" si="9">IF(OR(F260="",G260=""),"",F260*G260)</f>
        <v/>
      </c>
      <c r="I260" s="51"/>
      <c r="J260" s="52"/>
      <c r="K260" s="51"/>
      <c r="L260" s="51" t="str">
        <f t="shared" ref="L260:L304" si="10">IF(OR(K260="",J260=""),"",K260*J260*100)</f>
        <v/>
      </c>
      <c r="M260" s="51"/>
      <c r="N260" s="51" t="str">
        <f t="shared" ref="N260:N304" si="11">IF(OR(M260="",J260=""),"",M260*J260*100)</f>
        <v/>
      </c>
      <c r="O260" s="51"/>
      <c r="P260" s="51" t="str">
        <f t="shared" ref="P260:P304" si="12">IF(H260="","",H260)</f>
        <v/>
      </c>
      <c r="Q260" s="51" t="str">
        <f t="shared" ref="Q260:Q304" si="13">IF(OR(L260="",N260=""),"",L260-N260)</f>
        <v/>
      </c>
      <c r="R260" s="51" t="str">
        <f t="shared" ref="R260:R304" si="14">IF(OR(O260="",G260="",F260=""),"",( O260-G260)*F260)</f>
        <v/>
      </c>
      <c r="S260" s="51" t="str">
        <f t="shared" ref="S260:S304" si="15">IF(AND(Q260="",R260=""),"",IF(Q260="",0,Q260)+IF(R260="",0,R260))</f>
        <v/>
      </c>
      <c r="T260" s="53" t="str">
        <f t="shared" ref="T260:T304" si="16">IFERROR(IF(S260="","",S260/P260),"")</f>
        <v/>
      </c>
      <c r="U260" s="49" t="str">
        <f t="shared" ref="U260:U304" si="17">IF(B260="","",IF(OR(M260&lt;&gt;"",O260&lt;&gt;""),"Closed","Open"))</f>
        <v/>
      </c>
      <c r="V260" s="114"/>
      <c r="W260" s="115"/>
      <c r="X260" s="115"/>
      <c r="Y260" s="116"/>
      <c r="Z260" s="34"/>
      <c r="AA260" s="34"/>
    </row>
    <row r="261" spans="1:27" ht="18" customHeight="1" x14ac:dyDescent="0.25">
      <c r="A261" s="46">
        <v>257</v>
      </c>
      <c r="B261" s="43"/>
      <c r="C261" s="153"/>
      <c r="D261" s="44"/>
      <c r="E261" s="44"/>
      <c r="F261" s="46"/>
      <c r="G261" s="45"/>
      <c r="H261" s="45" t="str">
        <f t="shared" si="9"/>
        <v/>
      </c>
      <c r="I261" s="45"/>
      <c r="J261" s="46"/>
      <c r="K261" s="45"/>
      <c r="L261" s="45" t="str">
        <f t="shared" si="10"/>
        <v/>
      </c>
      <c r="M261" s="45"/>
      <c r="N261" s="45" t="str">
        <f t="shared" si="11"/>
        <v/>
      </c>
      <c r="O261" s="45"/>
      <c r="P261" s="45" t="str">
        <f t="shared" si="12"/>
        <v/>
      </c>
      <c r="Q261" s="45" t="str">
        <f t="shared" si="13"/>
        <v/>
      </c>
      <c r="R261" s="45" t="str">
        <f t="shared" si="14"/>
        <v/>
      </c>
      <c r="S261" s="45" t="str">
        <f t="shared" si="15"/>
        <v/>
      </c>
      <c r="T261" s="47" t="str">
        <f t="shared" si="16"/>
        <v/>
      </c>
      <c r="U261" s="43" t="str">
        <f t="shared" si="17"/>
        <v/>
      </c>
      <c r="V261" s="114"/>
      <c r="W261" s="115"/>
      <c r="X261" s="115"/>
      <c r="Y261" s="116"/>
      <c r="Z261" s="26"/>
      <c r="AA261" s="26"/>
    </row>
    <row r="262" spans="1:27" ht="18" customHeight="1" x14ac:dyDescent="0.25">
      <c r="A262" s="52">
        <v>258</v>
      </c>
      <c r="B262" s="49"/>
      <c r="C262" s="154"/>
      <c r="D262" s="50"/>
      <c r="E262" s="50"/>
      <c r="F262" s="52"/>
      <c r="G262" s="51"/>
      <c r="H262" s="51" t="str">
        <f t="shared" si="9"/>
        <v/>
      </c>
      <c r="I262" s="51"/>
      <c r="J262" s="52"/>
      <c r="K262" s="51"/>
      <c r="L262" s="51" t="str">
        <f t="shared" si="10"/>
        <v/>
      </c>
      <c r="M262" s="51"/>
      <c r="N262" s="51" t="str">
        <f t="shared" si="11"/>
        <v/>
      </c>
      <c r="O262" s="51"/>
      <c r="P262" s="51" t="str">
        <f t="shared" si="12"/>
        <v/>
      </c>
      <c r="Q262" s="51" t="str">
        <f t="shared" si="13"/>
        <v/>
      </c>
      <c r="R262" s="51" t="str">
        <f t="shared" si="14"/>
        <v/>
      </c>
      <c r="S262" s="51" t="str">
        <f t="shared" si="15"/>
        <v/>
      </c>
      <c r="T262" s="53" t="str">
        <f t="shared" si="16"/>
        <v/>
      </c>
      <c r="U262" s="49" t="str">
        <f t="shared" si="17"/>
        <v/>
      </c>
      <c r="V262" s="114"/>
      <c r="W262" s="115"/>
      <c r="X262" s="115"/>
      <c r="Y262" s="116"/>
      <c r="Z262" s="34"/>
      <c r="AA262" s="34"/>
    </row>
    <row r="263" spans="1:27" ht="18" customHeight="1" x14ac:dyDescent="0.25">
      <c r="A263" s="46">
        <v>259</v>
      </c>
      <c r="B263" s="43"/>
      <c r="C263" s="153"/>
      <c r="D263" s="44"/>
      <c r="E263" s="44"/>
      <c r="F263" s="46"/>
      <c r="G263" s="45"/>
      <c r="H263" s="45" t="str">
        <f t="shared" si="9"/>
        <v/>
      </c>
      <c r="I263" s="45"/>
      <c r="J263" s="46"/>
      <c r="K263" s="45"/>
      <c r="L263" s="45" t="str">
        <f t="shared" si="10"/>
        <v/>
      </c>
      <c r="M263" s="45"/>
      <c r="N263" s="45" t="str">
        <f t="shared" si="11"/>
        <v/>
      </c>
      <c r="O263" s="45"/>
      <c r="P263" s="45" t="str">
        <f t="shared" si="12"/>
        <v/>
      </c>
      <c r="Q263" s="45" t="str">
        <f t="shared" si="13"/>
        <v/>
      </c>
      <c r="R263" s="45" t="str">
        <f t="shared" si="14"/>
        <v/>
      </c>
      <c r="S263" s="45" t="str">
        <f t="shared" si="15"/>
        <v/>
      </c>
      <c r="T263" s="47" t="str">
        <f t="shared" si="16"/>
        <v/>
      </c>
      <c r="U263" s="43" t="str">
        <f t="shared" si="17"/>
        <v/>
      </c>
      <c r="V263" s="114"/>
      <c r="W263" s="115"/>
      <c r="X263" s="115"/>
      <c r="Y263" s="116"/>
      <c r="Z263" s="26"/>
      <c r="AA263" s="26"/>
    </row>
    <row r="264" spans="1:27" ht="18" customHeight="1" x14ac:dyDescent="0.25">
      <c r="A264" s="52">
        <v>260</v>
      </c>
      <c r="B264" s="49"/>
      <c r="C264" s="154"/>
      <c r="D264" s="50"/>
      <c r="E264" s="50"/>
      <c r="F264" s="52"/>
      <c r="G264" s="51"/>
      <c r="H264" s="51" t="str">
        <f t="shared" si="9"/>
        <v/>
      </c>
      <c r="I264" s="51"/>
      <c r="J264" s="52"/>
      <c r="K264" s="51"/>
      <c r="L264" s="51" t="str">
        <f t="shared" si="10"/>
        <v/>
      </c>
      <c r="M264" s="51"/>
      <c r="N264" s="51" t="str">
        <f t="shared" si="11"/>
        <v/>
      </c>
      <c r="O264" s="51"/>
      <c r="P264" s="51" t="str">
        <f t="shared" si="12"/>
        <v/>
      </c>
      <c r="Q264" s="51" t="str">
        <f t="shared" si="13"/>
        <v/>
      </c>
      <c r="R264" s="51" t="str">
        <f t="shared" si="14"/>
        <v/>
      </c>
      <c r="S264" s="51" t="str">
        <f t="shared" si="15"/>
        <v/>
      </c>
      <c r="T264" s="53" t="str">
        <f t="shared" si="16"/>
        <v/>
      </c>
      <c r="U264" s="49" t="str">
        <f t="shared" si="17"/>
        <v/>
      </c>
      <c r="V264" s="114"/>
      <c r="W264" s="115"/>
      <c r="X264" s="115"/>
      <c r="Y264" s="116"/>
      <c r="Z264" s="34"/>
      <c r="AA264" s="34"/>
    </row>
    <row r="265" spans="1:27" ht="18" customHeight="1" x14ac:dyDescent="0.25">
      <c r="A265" s="46">
        <v>261</v>
      </c>
      <c r="B265" s="43"/>
      <c r="C265" s="153"/>
      <c r="D265" s="44"/>
      <c r="E265" s="44"/>
      <c r="F265" s="46"/>
      <c r="G265" s="45"/>
      <c r="H265" s="45" t="str">
        <f t="shared" si="9"/>
        <v/>
      </c>
      <c r="I265" s="45"/>
      <c r="J265" s="46"/>
      <c r="K265" s="45"/>
      <c r="L265" s="45" t="str">
        <f t="shared" si="10"/>
        <v/>
      </c>
      <c r="M265" s="45"/>
      <c r="N265" s="45" t="str">
        <f t="shared" si="11"/>
        <v/>
      </c>
      <c r="O265" s="45"/>
      <c r="P265" s="45" t="str">
        <f t="shared" si="12"/>
        <v/>
      </c>
      <c r="Q265" s="45" t="str">
        <f t="shared" si="13"/>
        <v/>
      </c>
      <c r="R265" s="45" t="str">
        <f t="shared" si="14"/>
        <v/>
      </c>
      <c r="S265" s="45" t="str">
        <f t="shared" si="15"/>
        <v/>
      </c>
      <c r="T265" s="47" t="str">
        <f t="shared" si="16"/>
        <v/>
      </c>
      <c r="U265" s="43" t="str">
        <f t="shared" si="17"/>
        <v/>
      </c>
      <c r="V265" s="114"/>
      <c r="W265" s="115"/>
      <c r="X265" s="115"/>
      <c r="Y265" s="116"/>
      <c r="Z265" s="26"/>
      <c r="AA265" s="26"/>
    </row>
    <row r="266" spans="1:27" ht="18" customHeight="1" x14ac:dyDescent="0.25">
      <c r="A266" s="52">
        <v>262</v>
      </c>
      <c r="B266" s="49"/>
      <c r="C266" s="154"/>
      <c r="D266" s="50"/>
      <c r="E266" s="50"/>
      <c r="F266" s="52"/>
      <c r="G266" s="51"/>
      <c r="H266" s="51" t="str">
        <f t="shared" si="9"/>
        <v/>
      </c>
      <c r="I266" s="51"/>
      <c r="J266" s="52"/>
      <c r="K266" s="51"/>
      <c r="L266" s="51" t="str">
        <f t="shared" si="10"/>
        <v/>
      </c>
      <c r="M266" s="51"/>
      <c r="N266" s="51" t="str">
        <f t="shared" si="11"/>
        <v/>
      </c>
      <c r="O266" s="51"/>
      <c r="P266" s="51" t="str">
        <f t="shared" si="12"/>
        <v/>
      </c>
      <c r="Q266" s="51" t="str">
        <f t="shared" si="13"/>
        <v/>
      </c>
      <c r="R266" s="51" t="str">
        <f t="shared" si="14"/>
        <v/>
      </c>
      <c r="S266" s="51" t="str">
        <f t="shared" si="15"/>
        <v/>
      </c>
      <c r="T266" s="53" t="str">
        <f t="shared" si="16"/>
        <v/>
      </c>
      <c r="U266" s="49" t="str">
        <f t="shared" si="17"/>
        <v/>
      </c>
      <c r="V266" s="114"/>
      <c r="W266" s="115"/>
      <c r="X266" s="115"/>
      <c r="Y266" s="116"/>
      <c r="Z266" s="34"/>
      <c r="AA266" s="34"/>
    </row>
    <row r="267" spans="1:27" ht="18" customHeight="1" x14ac:dyDescent="0.25">
      <c r="A267" s="46">
        <v>263</v>
      </c>
      <c r="B267" s="43"/>
      <c r="C267" s="153"/>
      <c r="D267" s="44"/>
      <c r="E267" s="44"/>
      <c r="F267" s="46"/>
      <c r="G267" s="45"/>
      <c r="H267" s="45" t="str">
        <f t="shared" si="9"/>
        <v/>
      </c>
      <c r="I267" s="45"/>
      <c r="J267" s="46"/>
      <c r="K267" s="45"/>
      <c r="L267" s="45" t="str">
        <f t="shared" si="10"/>
        <v/>
      </c>
      <c r="M267" s="45"/>
      <c r="N267" s="45" t="str">
        <f t="shared" si="11"/>
        <v/>
      </c>
      <c r="O267" s="45"/>
      <c r="P267" s="45" t="str">
        <f t="shared" si="12"/>
        <v/>
      </c>
      <c r="Q267" s="45" t="str">
        <f t="shared" si="13"/>
        <v/>
      </c>
      <c r="R267" s="45" t="str">
        <f t="shared" si="14"/>
        <v/>
      </c>
      <c r="S267" s="45" t="str">
        <f t="shared" si="15"/>
        <v/>
      </c>
      <c r="T267" s="47" t="str">
        <f t="shared" si="16"/>
        <v/>
      </c>
      <c r="U267" s="43" t="str">
        <f t="shared" si="17"/>
        <v/>
      </c>
      <c r="V267" s="114"/>
      <c r="W267" s="115"/>
      <c r="X267" s="115"/>
      <c r="Y267" s="116"/>
      <c r="Z267" s="26"/>
      <c r="AA267" s="26"/>
    </row>
    <row r="268" spans="1:27" ht="18" customHeight="1" x14ac:dyDescent="0.25">
      <c r="A268" s="52">
        <v>264</v>
      </c>
      <c r="B268" s="49"/>
      <c r="C268" s="154"/>
      <c r="D268" s="50"/>
      <c r="E268" s="50"/>
      <c r="F268" s="52"/>
      <c r="G268" s="51"/>
      <c r="H268" s="51" t="str">
        <f t="shared" si="9"/>
        <v/>
      </c>
      <c r="I268" s="51"/>
      <c r="J268" s="52"/>
      <c r="K268" s="51"/>
      <c r="L268" s="51" t="str">
        <f t="shared" si="10"/>
        <v/>
      </c>
      <c r="M268" s="51"/>
      <c r="N268" s="51" t="str">
        <f t="shared" si="11"/>
        <v/>
      </c>
      <c r="O268" s="51"/>
      <c r="P268" s="51" t="str">
        <f t="shared" si="12"/>
        <v/>
      </c>
      <c r="Q268" s="51" t="str">
        <f t="shared" si="13"/>
        <v/>
      </c>
      <c r="R268" s="51" t="str">
        <f t="shared" si="14"/>
        <v/>
      </c>
      <c r="S268" s="51" t="str">
        <f t="shared" si="15"/>
        <v/>
      </c>
      <c r="T268" s="53" t="str">
        <f t="shared" si="16"/>
        <v/>
      </c>
      <c r="U268" s="49" t="str">
        <f t="shared" si="17"/>
        <v/>
      </c>
      <c r="V268" s="114"/>
      <c r="W268" s="115"/>
      <c r="X268" s="115"/>
      <c r="Y268" s="116"/>
      <c r="Z268" s="34"/>
      <c r="AA268" s="34"/>
    </row>
    <row r="269" spans="1:27" ht="18" customHeight="1" x14ac:dyDescent="0.25">
      <c r="A269" s="46">
        <v>265</v>
      </c>
      <c r="B269" s="43"/>
      <c r="C269" s="153"/>
      <c r="D269" s="44"/>
      <c r="E269" s="44"/>
      <c r="F269" s="46"/>
      <c r="G269" s="45"/>
      <c r="H269" s="45" t="str">
        <f t="shared" si="9"/>
        <v/>
      </c>
      <c r="I269" s="45"/>
      <c r="J269" s="46"/>
      <c r="K269" s="45"/>
      <c r="L269" s="45" t="str">
        <f t="shared" si="10"/>
        <v/>
      </c>
      <c r="M269" s="45"/>
      <c r="N269" s="45" t="str">
        <f t="shared" si="11"/>
        <v/>
      </c>
      <c r="O269" s="45"/>
      <c r="P269" s="45" t="str">
        <f t="shared" si="12"/>
        <v/>
      </c>
      <c r="Q269" s="45" t="str">
        <f t="shared" si="13"/>
        <v/>
      </c>
      <c r="R269" s="45" t="str">
        <f t="shared" si="14"/>
        <v/>
      </c>
      <c r="S269" s="45" t="str">
        <f t="shared" si="15"/>
        <v/>
      </c>
      <c r="T269" s="47" t="str">
        <f t="shared" si="16"/>
        <v/>
      </c>
      <c r="U269" s="43" t="str">
        <f t="shared" si="17"/>
        <v/>
      </c>
      <c r="V269" s="114"/>
      <c r="W269" s="115"/>
      <c r="X269" s="115"/>
      <c r="Y269" s="116"/>
      <c r="Z269" s="26"/>
      <c r="AA269" s="26"/>
    </row>
    <row r="270" spans="1:27" ht="18" customHeight="1" x14ac:dyDescent="0.25">
      <c r="A270" s="52">
        <v>266</v>
      </c>
      <c r="B270" s="49"/>
      <c r="C270" s="154"/>
      <c r="D270" s="50"/>
      <c r="E270" s="50"/>
      <c r="F270" s="52"/>
      <c r="G270" s="51"/>
      <c r="H270" s="51" t="str">
        <f t="shared" si="9"/>
        <v/>
      </c>
      <c r="I270" s="51"/>
      <c r="J270" s="52"/>
      <c r="K270" s="51"/>
      <c r="L270" s="51" t="str">
        <f t="shared" si="10"/>
        <v/>
      </c>
      <c r="M270" s="51"/>
      <c r="N270" s="51" t="str">
        <f t="shared" si="11"/>
        <v/>
      </c>
      <c r="O270" s="51"/>
      <c r="P270" s="51" t="str">
        <f t="shared" si="12"/>
        <v/>
      </c>
      <c r="Q270" s="51" t="str">
        <f t="shared" si="13"/>
        <v/>
      </c>
      <c r="R270" s="51" t="str">
        <f t="shared" si="14"/>
        <v/>
      </c>
      <c r="S270" s="51" t="str">
        <f t="shared" si="15"/>
        <v/>
      </c>
      <c r="T270" s="53" t="str">
        <f t="shared" si="16"/>
        <v/>
      </c>
      <c r="U270" s="49" t="str">
        <f t="shared" si="17"/>
        <v/>
      </c>
      <c r="V270" s="114"/>
      <c r="W270" s="115"/>
      <c r="X270" s="115"/>
      <c r="Y270" s="116"/>
      <c r="Z270" s="34"/>
      <c r="AA270" s="34"/>
    </row>
    <row r="271" spans="1:27" ht="18" customHeight="1" x14ac:dyDescent="0.25">
      <c r="A271" s="46">
        <v>267</v>
      </c>
      <c r="B271" s="43"/>
      <c r="C271" s="153"/>
      <c r="D271" s="44"/>
      <c r="E271" s="44"/>
      <c r="F271" s="46"/>
      <c r="G271" s="45"/>
      <c r="H271" s="45" t="str">
        <f t="shared" si="9"/>
        <v/>
      </c>
      <c r="I271" s="45"/>
      <c r="J271" s="46"/>
      <c r="K271" s="45"/>
      <c r="L271" s="45" t="str">
        <f t="shared" si="10"/>
        <v/>
      </c>
      <c r="M271" s="45"/>
      <c r="N271" s="45" t="str">
        <f t="shared" si="11"/>
        <v/>
      </c>
      <c r="O271" s="45"/>
      <c r="P271" s="45" t="str">
        <f t="shared" si="12"/>
        <v/>
      </c>
      <c r="Q271" s="45" t="str">
        <f t="shared" si="13"/>
        <v/>
      </c>
      <c r="R271" s="45" t="str">
        <f t="shared" si="14"/>
        <v/>
      </c>
      <c r="S271" s="45" t="str">
        <f t="shared" si="15"/>
        <v/>
      </c>
      <c r="T271" s="47" t="str">
        <f t="shared" si="16"/>
        <v/>
      </c>
      <c r="U271" s="43" t="str">
        <f t="shared" si="17"/>
        <v/>
      </c>
      <c r="V271" s="114"/>
      <c r="W271" s="115"/>
      <c r="X271" s="115"/>
      <c r="Y271" s="116"/>
      <c r="Z271" s="26"/>
      <c r="AA271" s="26"/>
    </row>
    <row r="272" spans="1:27" ht="18" customHeight="1" x14ac:dyDescent="0.25">
      <c r="A272" s="52">
        <v>268</v>
      </c>
      <c r="B272" s="49"/>
      <c r="C272" s="154"/>
      <c r="D272" s="50"/>
      <c r="E272" s="50"/>
      <c r="F272" s="52"/>
      <c r="G272" s="51"/>
      <c r="H272" s="51" t="str">
        <f t="shared" si="9"/>
        <v/>
      </c>
      <c r="I272" s="51"/>
      <c r="J272" s="52"/>
      <c r="K272" s="51"/>
      <c r="L272" s="51" t="str">
        <f t="shared" si="10"/>
        <v/>
      </c>
      <c r="M272" s="51"/>
      <c r="N272" s="51" t="str">
        <f t="shared" si="11"/>
        <v/>
      </c>
      <c r="O272" s="51"/>
      <c r="P272" s="51" t="str">
        <f t="shared" si="12"/>
        <v/>
      </c>
      <c r="Q272" s="51" t="str">
        <f t="shared" si="13"/>
        <v/>
      </c>
      <c r="R272" s="51" t="str">
        <f t="shared" si="14"/>
        <v/>
      </c>
      <c r="S272" s="51" t="str">
        <f t="shared" si="15"/>
        <v/>
      </c>
      <c r="T272" s="53" t="str">
        <f t="shared" si="16"/>
        <v/>
      </c>
      <c r="U272" s="49" t="str">
        <f t="shared" si="17"/>
        <v/>
      </c>
      <c r="V272" s="114"/>
      <c r="W272" s="115"/>
      <c r="X272" s="115"/>
      <c r="Y272" s="116"/>
      <c r="Z272" s="34"/>
      <c r="AA272" s="34"/>
    </row>
    <row r="273" spans="1:27" ht="18" customHeight="1" x14ac:dyDescent="0.25">
      <c r="A273" s="46">
        <v>269</v>
      </c>
      <c r="B273" s="43"/>
      <c r="C273" s="153"/>
      <c r="D273" s="44"/>
      <c r="E273" s="44"/>
      <c r="F273" s="46"/>
      <c r="G273" s="45"/>
      <c r="H273" s="45" t="str">
        <f t="shared" si="9"/>
        <v/>
      </c>
      <c r="I273" s="45"/>
      <c r="J273" s="46"/>
      <c r="K273" s="45"/>
      <c r="L273" s="45" t="str">
        <f t="shared" si="10"/>
        <v/>
      </c>
      <c r="M273" s="45"/>
      <c r="N273" s="45" t="str">
        <f t="shared" si="11"/>
        <v/>
      </c>
      <c r="O273" s="45"/>
      <c r="P273" s="45" t="str">
        <f t="shared" si="12"/>
        <v/>
      </c>
      <c r="Q273" s="45" t="str">
        <f t="shared" si="13"/>
        <v/>
      </c>
      <c r="R273" s="45" t="str">
        <f t="shared" si="14"/>
        <v/>
      </c>
      <c r="S273" s="45" t="str">
        <f t="shared" si="15"/>
        <v/>
      </c>
      <c r="T273" s="47" t="str">
        <f t="shared" si="16"/>
        <v/>
      </c>
      <c r="U273" s="43" t="str">
        <f t="shared" si="17"/>
        <v/>
      </c>
      <c r="V273" s="114"/>
      <c r="W273" s="115"/>
      <c r="X273" s="115"/>
      <c r="Y273" s="116"/>
      <c r="Z273" s="26"/>
      <c r="AA273" s="26"/>
    </row>
    <row r="274" spans="1:27" ht="18" customHeight="1" x14ac:dyDescent="0.25">
      <c r="A274" s="52">
        <v>270</v>
      </c>
      <c r="B274" s="49"/>
      <c r="C274" s="154"/>
      <c r="D274" s="50"/>
      <c r="E274" s="50"/>
      <c r="F274" s="52"/>
      <c r="G274" s="51"/>
      <c r="H274" s="51" t="str">
        <f t="shared" si="9"/>
        <v/>
      </c>
      <c r="I274" s="51"/>
      <c r="J274" s="52"/>
      <c r="K274" s="51"/>
      <c r="L274" s="51" t="str">
        <f t="shared" si="10"/>
        <v/>
      </c>
      <c r="M274" s="51"/>
      <c r="N274" s="51" t="str">
        <f t="shared" si="11"/>
        <v/>
      </c>
      <c r="O274" s="51"/>
      <c r="P274" s="51" t="str">
        <f t="shared" si="12"/>
        <v/>
      </c>
      <c r="Q274" s="51" t="str">
        <f t="shared" si="13"/>
        <v/>
      </c>
      <c r="R274" s="51" t="str">
        <f t="shared" si="14"/>
        <v/>
      </c>
      <c r="S274" s="51" t="str">
        <f t="shared" si="15"/>
        <v/>
      </c>
      <c r="T274" s="53" t="str">
        <f t="shared" si="16"/>
        <v/>
      </c>
      <c r="U274" s="49" t="str">
        <f t="shared" si="17"/>
        <v/>
      </c>
      <c r="V274" s="114"/>
      <c r="W274" s="115"/>
      <c r="X274" s="115"/>
      <c r="Y274" s="116"/>
      <c r="Z274" s="34"/>
      <c r="AA274" s="34"/>
    </row>
    <row r="275" spans="1:27" ht="18" customHeight="1" x14ac:dyDescent="0.25">
      <c r="A275" s="46">
        <v>271</v>
      </c>
      <c r="B275" s="43"/>
      <c r="C275" s="153"/>
      <c r="D275" s="44"/>
      <c r="E275" s="44"/>
      <c r="F275" s="46"/>
      <c r="G275" s="45"/>
      <c r="H275" s="45" t="str">
        <f t="shared" si="9"/>
        <v/>
      </c>
      <c r="I275" s="45"/>
      <c r="J275" s="46"/>
      <c r="K275" s="45"/>
      <c r="L275" s="45" t="str">
        <f t="shared" si="10"/>
        <v/>
      </c>
      <c r="M275" s="45"/>
      <c r="N275" s="45" t="str">
        <f t="shared" si="11"/>
        <v/>
      </c>
      <c r="O275" s="45"/>
      <c r="P275" s="45" t="str">
        <f t="shared" si="12"/>
        <v/>
      </c>
      <c r="Q275" s="45" t="str">
        <f t="shared" si="13"/>
        <v/>
      </c>
      <c r="R275" s="45" t="str">
        <f t="shared" si="14"/>
        <v/>
      </c>
      <c r="S275" s="45" t="str">
        <f t="shared" si="15"/>
        <v/>
      </c>
      <c r="T275" s="47" t="str">
        <f t="shared" si="16"/>
        <v/>
      </c>
      <c r="U275" s="43" t="str">
        <f t="shared" si="17"/>
        <v/>
      </c>
      <c r="V275" s="114"/>
      <c r="W275" s="115"/>
      <c r="X275" s="115"/>
      <c r="Y275" s="116"/>
      <c r="Z275" s="26"/>
      <c r="AA275" s="26"/>
    </row>
    <row r="276" spans="1:27" ht="18" customHeight="1" x14ac:dyDescent="0.25">
      <c r="A276" s="52">
        <v>272</v>
      </c>
      <c r="B276" s="49"/>
      <c r="C276" s="154"/>
      <c r="D276" s="50"/>
      <c r="E276" s="50"/>
      <c r="F276" s="52"/>
      <c r="G276" s="51"/>
      <c r="H276" s="51" t="str">
        <f t="shared" si="9"/>
        <v/>
      </c>
      <c r="I276" s="51"/>
      <c r="J276" s="52"/>
      <c r="K276" s="51"/>
      <c r="L276" s="51" t="str">
        <f t="shared" si="10"/>
        <v/>
      </c>
      <c r="M276" s="51"/>
      <c r="N276" s="51" t="str">
        <f t="shared" si="11"/>
        <v/>
      </c>
      <c r="O276" s="51"/>
      <c r="P276" s="51" t="str">
        <f t="shared" si="12"/>
        <v/>
      </c>
      <c r="Q276" s="51" t="str">
        <f t="shared" si="13"/>
        <v/>
      </c>
      <c r="R276" s="51" t="str">
        <f t="shared" si="14"/>
        <v/>
      </c>
      <c r="S276" s="51" t="str">
        <f t="shared" si="15"/>
        <v/>
      </c>
      <c r="T276" s="53" t="str">
        <f t="shared" si="16"/>
        <v/>
      </c>
      <c r="U276" s="49" t="str">
        <f t="shared" si="17"/>
        <v/>
      </c>
      <c r="V276" s="114"/>
      <c r="W276" s="115"/>
      <c r="X276" s="115"/>
      <c r="Y276" s="116"/>
      <c r="Z276" s="34"/>
      <c r="AA276" s="34"/>
    </row>
    <row r="277" spans="1:27" ht="18" customHeight="1" x14ac:dyDescent="0.25">
      <c r="A277" s="46">
        <v>273</v>
      </c>
      <c r="B277" s="43"/>
      <c r="C277" s="153"/>
      <c r="D277" s="44"/>
      <c r="E277" s="44"/>
      <c r="F277" s="46"/>
      <c r="G277" s="45"/>
      <c r="H277" s="45" t="str">
        <f t="shared" si="9"/>
        <v/>
      </c>
      <c r="I277" s="45"/>
      <c r="J277" s="46"/>
      <c r="K277" s="45"/>
      <c r="L277" s="45" t="str">
        <f t="shared" si="10"/>
        <v/>
      </c>
      <c r="M277" s="45"/>
      <c r="N277" s="45" t="str">
        <f t="shared" si="11"/>
        <v/>
      </c>
      <c r="O277" s="45"/>
      <c r="P277" s="45" t="str">
        <f t="shared" si="12"/>
        <v/>
      </c>
      <c r="Q277" s="45" t="str">
        <f t="shared" si="13"/>
        <v/>
      </c>
      <c r="R277" s="45" t="str">
        <f t="shared" si="14"/>
        <v/>
      </c>
      <c r="S277" s="45" t="str">
        <f t="shared" si="15"/>
        <v/>
      </c>
      <c r="T277" s="47" t="str">
        <f t="shared" si="16"/>
        <v/>
      </c>
      <c r="U277" s="43" t="str">
        <f t="shared" si="17"/>
        <v/>
      </c>
      <c r="V277" s="114"/>
      <c r="W277" s="115"/>
      <c r="X277" s="115"/>
      <c r="Y277" s="116"/>
      <c r="Z277" s="26"/>
      <c r="AA277" s="26"/>
    </row>
    <row r="278" spans="1:27" ht="18" customHeight="1" x14ac:dyDescent="0.25">
      <c r="A278" s="52">
        <v>274</v>
      </c>
      <c r="B278" s="49"/>
      <c r="C278" s="154"/>
      <c r="D278" s="50"/>
      <c r="E278" s="50"/>
      <c r="F278" s="52"/>
      <c r="G278" s="51"/>
      <c r="H278" s="51" t="str">
        <f t="shared" si="9"/>
        <v/>
      </c>
      <c r="I278" s="51"/>
      <c r="J278" s="52"/>
      <c r="K278" s="51"/>
      <c r="L278" s="51" t="str">
        <f t="shared" si="10"/>
        <v/>
      </c>
      <c r="M278" s="51"/>
      <c r="N278" s="51" t="str">
        <f t="shared" si="11"/>
        <v/>
      </c>
      <c r="O278" s="51"/>
      <c r="P278" s="51" t="str">
        <f t="shared" si="12"/>
        <v/>
      </c>
      <c r="Q278" s="51" t="str">
        <f t="shared" si="13"/>
        <v/>
      </c>
      <c r="R278" s="51" t="str">
        <f t="shared" si="14"/>
        <v/>
      </c>
      <c r="S278" s="51" t="str">
        <f t="shared" si="15"/>
        <v/>
      </c>
      <c r="T278" s="53" t="str">
        <f t="shared" si="16"/>
        <v/>
      </c>
      <c r="U278" s="49" t="str">
        <f t="shared" si="17"/>
        <v/>
      </c>
      <c r="V278" s="114"/>
      <c r="W278" s="115"/>
      <c r="X278" s="115"/>
      <c r="Y278" s="116"/>
      <c r="Z278" s="34"/>
      <c r="AA278" s="34"/>
    </row>
    <row r="279" spans="1:27" ht="18" customHeight="1" x14ac:dyDescent="0.25">
      <c r="A279" s="46">
        <v>275</v>
      </c>
      <c r="B279" s="43"/>
      <c r="C279" s="153"/>
      <c r="D279" s="44"/>
      <c r="E279" s="44"/>
      <c r="F279" s="46"/>
      <c r="G279" s="45"/>
      <c r="H279" s="45" t="str">
        <f t="shared" si="9"/>
        <v/>
      </c>
      <c r="I279" s="45"/>
      <c r="J279" s="46"/>
      <c r="K279" s="45"/>
      <c r="L279" s="45" t="str">
        <f t="shared" si="10"/>
        <v/>
      </c>
      <c r="M279" s="45"/>
      <c r="N279" s="45" t="str">
        <f t="shared" si="11"/>
        <v/>
      </c>
      <c r="O279" s="45"/>
      <c r="P279" s="45" t="str">
        <f t="shared" si="12"/>
        <v/>
      </c>
      <c r="Q279" s="45" t="str">
        <f t="shared" si="13"/>
        <v/>
      </c>
      <c r="R279" s="45" t="str">
        <f t="shared" si="14"/>
        <v/>
      </c>
      <c r="S279" s="45" t="str">
        <f t="shared" si="15"/>
        <v/>
      </c>
      <c r="T279" s="47" t="str">
        <f t="shared" si="16"/>
        <v/>
      </c>
      <c r="U279" s="43" t="str">
        <f t="shared" si="17"/>
        <v/>
      </c>
      <c r="V279" s="114"/>
      <c r="W279" s="115"/>
      <c r="X279" s="115"/>
      <c r="Y279" s="116"/>
      <c r="Z279" s="26"/>
      <c r="AA279" s="26"/>
    </row>
    <row r="280" spans="1:27" ht="18" customHeight="1" x14ac:dyDescent="0.25">
      <c r="A280" s="52">
        <v>276</v>
      </c>
      <c r="B280" s="49"/>
      <c r="C280" s="154"/>
      <c r="D280" s="50"/>
      <c r="E280" s="50"/>
      <c r="F280" s="52"/>
      <c r="G280" s="51"/>
      <c r="H280" s="51" t="str">
        <f t="shared" si="9"/>
        <v/>
      </c>
      <c r="I280" s="51"/>
      <c r="J280" s="52"/>
      <c r="K280" s="51"/>
      <c r="L280" s="51" t="str">
        <f t="shared" si="10"/>
        <v/>
      </c>
      <c r="M280" s="51"/>
      <c r="N280" s="51" t="str">
        <f t="shared" si="11"/>
        <v/>
      </c>
      <c r="O280" s="51"/>
      <c r="P280" s="51" t="str">
        <f t="shared" si="12"/>
        <v/>
      </c>
      <c r="Q280" s="51" t="str">
        <f t="shared" si="13"/>
        <v/>
      </c>
      <c r="R280" s="51" t="str">
        <f t="shared" si="14"/>
        <v/>
      </c>
      <c r="S280" s="51" t="str">
        <f t="shared" si="15"/>
        <v/>
      </c>
      <c r="T280" s="53" t="str">
        <f t="shared" si="16"/>
        <v/>
      </c>
      <c r="U280" s="49" t="str">
        <f t="shared" si="17"/>
        <v/>
      </c>
      <c r="V280" s="114"/>
      <c r="W280" s="115"/>
      <c r="X280" s="115"/>
      <c r="Y280" s="116"/>
      <c r="Z280" s="34"/>
      <c r="AA280" s="34"/>
    </row>
    <row r="281" spans="1:27" ht="18" customHeight="1" x14ac:dyDescent="0.25">
      <c r="A281" s="46">
        <v>277</v>
      </c>
      <c r="B281" s="43"/>
      <c r="C281" s="153"/>
      <c r="D281" s="44"/>
      <c r="E281" s="44"/>
      <c r="F281" s="46"/>
      <c r="G281" s="45"/>
      <c r="H281" s="45" t="str">
        <f t="shared" si="9"/>
        <v/>
      </c>
      <c r="I281" s="45"/>
      <c r="J281" s="46"/>
      <c r="K281" s="45"/>
      <c r="L281" s="45" t="str">
        <f t="shared" si="10"/>
        <v/>
      </c>
      <c r="M281" s="45"/>
      <c r="N281" s="45" t="str">
        <f t="shared" si="11"/>
        <v/>
      </c>
      <c r="O281" s="45"/>
      <c r="P281" s="45" t="str">
        <f t="shared" si="12"/>
        <v/>
      </c>
      <c r="Q281" s="45" t="str">
        <f t="shared" si="13"/>
        <v/>
      </c>
      <c r="R281" s="45" t="str">
        <f t="shared" si="14"/>
        <v/>
      </c>
      <c r="S281" s="45" t="str">
        <f t="shared" si="15"/>
        <v/>
      </c>
      <c r="T281" s="47" t="str">
        <f t="shared" si="16"/>
        <v/>
      </c>
      <c r="U281" s="43" t="str">
        <f t="shared" si="17"/>
        <v/>
      </c>
      <c r="V281" s="114"/>
      <c r="W281" s="115"/>
      <c r="X281" s="115"/>
      <c r="Y281" s="116"/>
      <c r="Z281" s="26"/>
      <c r="AA281" s="26"/>
    </row>
    <row r="282" spans="1:27" ht="18" customHeight="1" x14ac:dyDescent="0.25">
      <c r="A282" s="52">
        <v>278</v>
      </c>
      <c r="B282" s="49"/>
      <c r="C282" s="154"/>
      <c r="D282" s="50"/>
      <c r="E282" s="50"/>
      <c r="F282" s="52"/>
      <c r="G282" s="51"/>
      <c r="H282" s="51" t="str">
        <f t="shared" si="9"/>
        <v/>
      </c>
      <c r="I282" s="51"/>
      <c r="J282" s="52"/>
      <c r="K282" s="51"/>
      <c r="L282" s="51" t="str">
        <f t="shared" si="10"/>
        <v/>
      </c>
      <c r="M282" s="51"/>
      <c r="N282" s="51" t="str">
        <f t="shared" si="11"/>
        <v/>
      </c>
      <c r="O282" s="51"/>
      <c r="P282" s="51" t="str">
        <f t="shared" si="12"/>
        <v/>
      </c>
      <c r="Q282" s="51" t="str">
        <f t="shared" si="13"/>
        <v/>
      </c>
      <c r="R282" s="51" t="str">
        <f t="shared" si="14"/>
        <v/>
      </c>
      <c r="S282" s="51" t="str">
        <f t="shared" si="15"/>
        <v/>
      </c>
      <c r="T282" s="53" t="str">
        <f t="shared" si="16"/>
        <v/>
      </c>
      <c r="U282" s="49" t="str">
        <f t="shared" si="17"/>
        <v/>
      </c>
      <c r="V282" s="114"/>
      <c r="W282" s="115"/>
      <c r="X282" s="115"/>
      <c r="Y282" s="116"/>
      <c r="Z282" s="34"/>
      <c r="AA282" s="34"/>
    </row>
    <row r="283" spans="1:27" ht="18" customHeight="1" x14ac:dyDescent="0.25">
      <c r="A283" s="46">
        <v>279</v>
      </c>
      <c r="B283" s="43"/>
      <c r="C283" s="153"/>
      <c r="D283" s="44"/>
      <c r="E283" s="44"/>
      <c r="F283" s="46"/>
      <c r="G283" s="45"/>
      <c r="H283" s="45" t="str">
        <f t="shared" si="9"/>
        <v/>
      </c>
      <c r="I283" s="45"/>
      <c r="J283" s="46"/>
      <c r="K283" s="45"/>
      <c r="L283" s="45" t="str">
        <f t="shared" si="10"/>
        <v/>
      </c>
      <c r="M283" s="45"/>
      <c r="N283" s="45" t="str">
        <f t="shared" si="11"/>
        <v/>
      </c>
      <c r="O283" s="45"/>
      <c r="P283" s="45" t="str">
        <f t="shared" si="12"/>
        <v/>
      </c>
      <c r="Q283" s="45" t="str">
        <f t="shared" si="13"/>
        <v/>
      </c>
      <c r="R283" s="45" t="str">
        <f t="shared" si="14"/>
        <v/>
      </c>
      <c r="S283" s="45" t="str">
        <f t="shared" si="15"/>
        <v/>
      </c>
      <c r="T283" s="47" t="str">
        <f t="shared" si="16"/>
        <v/>
      </c>
      <c r="U283" s="43" t="str">
        <f t="shared" si="17"/>
        <v/>
      </c>
      <c r="V283" s="114"/>
      <c r="W283" s="115"/>
      <c r="X283" s="115"/>
      <c r="Y283" s="116"/>
      <c r="Z283" s="26"/>
      <c r="AA283" s="26"/>
    </row>
    <row r="284" spans="1:27" ht="18" customHeight="1" x14ac:dyDescent="0.25">
      <c r="A284" s="52">
        <v>280</v>
      </c>
      <c r="B284" s="49"/>
      <c r="C284" s="154"/>
      <c r="D284" s="50"/>
      <c r="E284" s="50"/>
      <c r="F284" s="52"/>
      <c r="G284" s="51"/>
      <c r="H284" s="51" t="str">
        <f t="shared" si="9"/>
        <v/>
      </c>
      <c r="I284" s="51"/>
      <c r="J284" s="52"/>
      <c r="K284" s="51"/>
      <c r="L284" s="51" t="str">
        <f t="shared" si="10"/>
        <v/>
      </c>
      <c r="M284" s="51"/>
      <c r="N284" s="51" t="str">
        <f t="shared" si="11"/>
        <v/>
      </c>
      <c r="O284" s="51"/>
      <c r="P284" s="51" t="str">
        <f t="shared" si="12"/>
        <v/>
      </c>
      <c r="Q284" s="51" t="str">
        <f t="shared" si="13"/>
        <v/>
      </c>
      <c r="R284" s="51" t="str">
        <f t="shared" si="14"/>
        <v/>
      </c>
      <c r="S284" s="51" t="str">
        <f t="shared" si="15"/>
        <v/>
      </c>
      <c r="T284" s="53" t="str">
        <f t="shared" si="16"/>
        <v/>
      </c>
      <c r="U284" s="49" t="str">
        <f t="shared" si="17"/>
        <v/>
      </c>
      <c r="V284" s="114"/>
      <c r="W284" s="115"/>
      <c r="X284" s="115"/>
      <c r="Y284" s="116"/>
      <c r="Z284" s="34"/>
      <c r="AA284" s="34"/>
    </row>
    <row r="285" spans="1:27" ht="18" customHeight="1" x14ac:dyDescent="0.25">
      <c r="A285" s="46">
        <v>281</v>
      </c>
      <c r="B285" s="43"/>
      <c r="C285" s="153"/>
      <c r="D285" s="44"/>
      <c r="E285" s="44"/>
      <c r="F285" s="46"/>
      <c r="G285" s="45"/>
      <c r="H285" s="45" t="str">
        <f t="shared" si="9"/>
        <v/>
      </c>
      <c r="I285" s="45"/>
      <c r="J285" s="46"/>
      <c r="K285" s="45"/>
      <c r="L285" s="45" t="str">
        <f t="shared" si="10"/>
        <v/>
      </c>
      <c r="M285" s="45"/>
      <c r="N285" s="45" t="str">
        <f t="shared" si="11"/>
        <v/>
      </c>
      <c r="O285" s="45"/>
      <c r="P285" s="45" t="str">
        <f t="shared" si="12"/>
        <v/>
      </c>
      <c r="Q285" s="45" t="str">
        <f t="shared" si="13"/>
        <v/>
      </c>
      <c r="R285" s="45" t="str">
        <f t="shared" si="14"/>
        <v/>
      </c>
      <c r="S285" s="45" t="str">
        <f t="shared" si="15"/>
        <v/>
      </c>
      <c r="T285" s="47" t="str">
        <f t="shared" si="16"/>
        <v/>
      </c>
      <c r="U285" s="43" t="str">
        <f t="shared" si="17"/>
        <v/>
      </c>
      <c r="V285" s="114"/>
      <c r="W285" s="115"/>
      <c r="X285" s="115"/>
      <c r="Y285" s="116"/>
      <c r="Z285" s="26"/>
      <c r="AA285" s="26"/>
    </row>
    <row r="286" spans="1:27" ht="18" customHeight="1" x14ac:dyDescent="0.25">
      <c r="A286" s="52">
        <v>282</v>
      </c>
      <c r="B286" s="49"/>
      <c r="C286" s="154"/>
      <c r="D286" s="50"/>
      <c r="E286" s="50"/>
      <c r="F286" s="52"/>
      <c r="G286" s="51"/>
      <c r="H286" s="51" t="str">
        <f t="shared" si="9"/>
        <v/>
      </c>
      <c r="I286" s="51"/>
      <c r="J286" s="52"/>
      <c r="K286" s="51"/>
      <c r="L286" s="51" t="str">
        <f t="shared" si="10"/>
        <v/>
      </c>
      <c r="M286" s="51"/>
      <c r="N286" s="51" t="str">
        <f t="shared" si="11"/>
        <v/>
      </c>
      <c r="O286" s="51"/>
      <c r="P286" s="51" t="str">
        <f t="shared" si="12"/>
        <v/>
      </c>
      <c r="Q286" s="51" t="str">
        <f t="shared" si="13"/>
        <v/>
      </c>
      <c r="R286" s="51" t="str">
        <f t="shared" si="14"/>
        <v/>
      </c>
      <c r="S286" s="51" t="str">
        <f t="shared" si="15"/>
        <v/>
      </c>
      <c r="T286" s="53" t="str">
        <f t="shared" si="16"/>
        <v/>
      </c>
      <c r="U286" s="49" t="str">
        <f t="shared" si="17"/>
        <v/>
      </c>
      <c r="V286" s="114"/>
      <c r="W286" s="115"/>
      <c r="X286" s="115"/>
      <c r="Y286" s="116"/>
      <c r="Z286" s="34"/>
      <c r="AA286" s="34"/>
    </row>
    <row r="287" spans="1:27" ht="18" customHeight="1" x14ac:dyDescent="0.25">
      <c r="A287" s="46">
        <v>283</v>
      </c>
      <c r="B287" s="43"/>
      <c r="C287" s="153"/>
      <c r="D287" s="44"/>
      <c r="E287" s="44"/>
      <c r="F287" s="46"/>
      <c r="G287" s="45"/>
      <c r="H287" s="45" t="str">
        <f t="shared" si="9"/>
        <v/>
      </c>
      <c r="I287" s="45"/>
      <c r="J287" s="46"/>
      <c r="K287" s="45"/>
      <c r="L287" s="45" t="str">
        <f t="shared" si="10"/>
        <v/>
      </c>
      <c r="M287" s="45"/>
      <c r="N287" s="45" t="str">
        <f t="shared" si="11"/>
        <v/>
      </c>
      <c r="O287" s="45"/>
      <c r="P287" s="45" t="str">
        <f t="shared" si="12"/>
        <v/>
      </c>
      <c r="Q287" s="45" t="str">
        <f t="shared" si="13"/>
        <v/>
      </c>
      <c r="R287" s="45" t="str">
        <f t="shared" si="14"/>
        <v/>
      </c>
      <c r="S287" s="45" t="str">
        <f t="shared" si="15"/>
        <v/>
      </c>
      <c r="T287" s="47" t="str">
        <f t="shared" si="16"/>
        <v/>
      </c>
      <c r="U287" s="43" t="str">
        <f t="shared" si="17"/>
        <v/>
      </c>
      <c r="V287" s="114"/>
      <c r="W287" s="115"/>
      <c r="X287" s="115"/>
      <c r="Y287" s="116"/>
      <c r="Z287" s="26"/>
      <c r="AA287" s="26"/>
    </row>
    <row r="288" spans="1:27" ht="18" customHeight="1" x14ac:dyDescent="0.25">
      <c r="A288" s="52">
        <v>284</v>
      </c>
      <c r="B288" s="49"/>
      <c r="C288" s="154"/>
      <c r="D288" s="50"/>
      <c r="E288" s="50"/>
      <c r="F288" s="52"/>
      <c r="G288" s="51"/>
      <c r="H288" s="51" t="str">
        <f t="shared" si="9"/>
        <v/>
      </c>
      <c r="I288" s="51"/>
      <c r="J288" s="52"/>
      <c r="K288" s="51"/>
      <c r="L288" s="51" t="str">
        <f t="shared" si="10"/>
        <v/>
      </c>
      <c r="M288" s="51"/>
      <c r="N288" s="51" t="str">
        <f t="shared" si="11"/>
        <v/>
      </c>
      <c r="O288" s="51"/>
      <c r="P288" s="51" t="str">
        <f t="shared" si="12"/>
        <v/>
      </c>
      <c r="Q288" s="51" t="str">
        <f t="shared" si="13"/>
        <v/>
      </c>
      <c r="R288" s="51" t="str">
        <f t="shared" si="14"/>
        <v/>
      </c>
      <c r="S288" s="51" t="str">
        <f t="shared" si="15"/>
        <v/>
      </c>
      <c r="T288" s="53" t="str">
        <f t="shared" si="16"/>
        <v/>
      </c>
      <c r="U288" s="49" t="str">
        <f t="shared" si="17"/>
        <v/>
      </c>
      <c r="V288" s="114"/>
      <c r="W288" s="115"/>
      <c r="X288" s="115"/>
      <c r="Y288" s="116"/>
      <c r="Z288" s="34"/>
      <c r="AA288" s="34"/>
    </row>
    <row r="289" spans="1:27" ht="18" customHeight="1" x14ac:dyDescent="0.25">
      <c r="A289" s="46">
        <v>285</v>
      </c>
      <c r="B289" s="43"/>
      <c r="C289" s="153"/>
      <c r="D289" s="44"/>
      <c r="E289" s="44"/>
      <c r="F289" s="46"/>
      <c r="G289" s="45"/>
      <c r="H289" s="45" t="str">
        <f t="shared" si="9"/>
        <v/>
      </c>
      <c r="I289" s="45"/>
      <c r="J289" s="46"/>
      <c r="K289" s="45"/>
      <c r="L289" s="45" t="str">
        <f t="shared" si="10"/>
        <v/>
      </c>
      <c r="M289" s="45"/>
      <c r="N289" s="45" t="str">
        <f t="shared" si="11"/>
        <v/>
      </c>
      <c r="O289" s="45"/>
      <c r="P289" s="45" t="str">
        <f t="shared" si="12"/>
        <v/>
      </c>
      <c r="Q289" s="45" t="str">
        <f t="shared" si="13"/>
        <v/>
      </c>
      <c r="R289" s="45" t="str">
        <f t="shared" si="14"/>
        <v/>
      </c>
      <c r="S289" s="45" t="str">
        <f t="shared" si="15"/>
        <v/>
      </c>
      <c r="T289" s="47" t="str">
        <f t="shared" si="16"/>
        <v/>
      </c>
      <c r="U289" s="43" t="str">
        <f t="shared" si="17"/>
        <v/>
      </c>
      <c r="V289" s="114"/>
      <c r="W289" s="115"/>
      <c r="X289" s="115"/>
      <c r="Y289" s="116"/>
      <c r="Z289" s="26"/>
      <c r="AA289" s="26"/>
    </row>
    <row r="290" spans="1:27" ht="18" customHeight="1" x14ac:dyDescent="0.25">
      <c r="A290" s="52">
        <v>286</v>
      </c>
      <c r="B290" s="49"/>
      <c r="C290" s="154"/>
      <c r="D290" s="50"/>
      <c r="E290" s="50"/>
      <c r="F290" s="52"/>
      <c r="G290" s="51"/>
      <c r="H290" s="51" t="str">
        <f t="shared" si="9"/>
        <v/>
      </c>
      <c r="I290" s="51"/>
      <c r="J290" s="52"/>
      <c r="K290" s="51"/>
      <c r="L290" s="51" t="str">
        <f t="shared" si="10"/>
        <v/>
      </c>
      <c r="M290" s="51"/>
      <c r="N290" s="51" t="str">
        <f t="shared" si="11"/>
        <v/>
      </c>
      <c r="O290" s="51"/>
      <c r="P290" s="51" t="str">
        <f t="shared" si="12"/>
        <v/>
      </c>
      <c r="Q290" s="51" t="str">
        <f t="shared" si="13"/>
        <v/>
      </c>
      <c r="R290" s="51" t="str">
        <f t="shared" si="14"/>
        <v/>
      </c>
      <c r="S290" s="51" t="str">
        <f t="shared" si="15"/>
        <v/>
      </c>
      <c r="T290" s="53" t="str">
        <f t="shared" si="16"/>
        <v/>
      </c>
      <c r="U290" s="49" t="str">
        <f t="shared" si="17"/>
        <v/>
      </c>
      <c r="V290" s="114"/>
      <c r="W290" s="115"/>
      <c r="X290" s="115"/>
      <c r="Y290" s="116"/>
      <c r="Z290" s="34"/>
      <c r="AA290" s="34"/>
    </row>
    <row r="291" spans="1:27" ht="18" customHeight="1" x14ac:dyDescent="0.25">
      <c r="A291" s="46">
        <v>287</v>
      </c>
      <c r="B291" s="43"/>
      <c r="C291" s="153"/>
      <c r="D291" s="44"/>
      <c r="E291" s="44"/>
      <c r="F291" s="46"/>
      <c r="G291" s="45"/>
      <c r="H291" s="45" t="str">
        <f t="shared" si="9"/>
        <v/>
      </c>
      <c r="I291" s="45"/>
      <c r="J291" s="46"/>
      <c r="K291" s="45"/>
      <c r="L291" s="45" t="str">
        <f t="shared" si="10"/>
        <v/>
      </c>
      <c r="M291" s="45"/>
      <c r="N291" s="45" t="str">
        <f t="shared" si="11"/>
        <v/>
      </c>
      <c r="O291" s="45"/>
      <c r="P291" s="45" t="str">
        <f t="shared" si="12"/>
        <v/>
      </c>
      <c r="Q291" s="45" t="str">
        <f t="shared" si="13"/>
        <v/>
      </c>
      <c r="R291" s="45" t="str">
        <f t="shared" si="14"/>
        <v/>
      </c>
      <c r="S291" s="45" t="str">
        <f t="shared" si="15"/>
        <v/>
      </c>
      <c r="T291" s="47" t="str">
        <f t="shared" si="16"/>
        <v/>
      </c>
      <c r="U291" s="43" t="str">
        <f t="shared" si="17"/>
        <v/>
      </c>
      <c r="V291" s="114"/>
      <c r="W291" s="115"/>
      <c r="X291" s="115"/>
      <c r="Y291" s="116"/>
      <c r="Z291" s="26"/>
      <c r="AA291" s="26"/>
    </row>
    <row r="292" spans="1:27" ht="18" customHeight="1" x14ac:dyDescent="0.25">
      <c r="A292" s="52">
        <v>288</v>
      </c>
      <c r="B292" s="49"/>
      <c r="C292" s="154"/>
      <c r="D292" s="50"/>
      <c r="E292" s="50"/>
      <c r="F292" s="52"/>
      <c r="G292" s="51"/>
      <c r="H292" s="51" t="str">
        <f t="shared" si="9"/>
        <v/>
      </c>
      <c r="I292" s="51"/>
      <c r="J292" s="52"/>
      <c r="K292" s="51"/>
      <c r="L292" s="51" t="str">
        <f t="shared" si="10"/>
        <v/>
      </c>
      <c r="M292" s="51"/>
      <c r="N292" s="51" t="str">
        <f t="shared" si="11"/>
        <v/>
      </c>
      <c r="O292" s="51"/>
      <c r="P292" s="51" t="str">
        <f t="shared" si="12"/>
        <v/>
      </c>
      <c r="Q292" s="51" t="str">
        <f t="shared" si="13"/>
        <v/>
      </c>
      <c r="R292" s="51" t="str">
        <f t="shared" si="14"/>
        <v/>
      </c>
      <c r="S292" s="51" t="str">
        <f t="shared" si="15"/>
        <v/>
      </c>
      <c r="T292" s="53" t="str">
        <f t="shared" si="16"/>
        <v/>
      </c>
      <c r="U292" s="49" t="str">
        <f t="shared" si="17"/>
        <v/>
      </c>
      <c r="V292" s="114"/>
      <c r="W292" s="115"/>
      <c r="X292" s="115"/>
      <c r="Y292" s="116"/>
      <c r="Z292" s="34"/>
      <c r="AA292" s="34"/>
    </row>
    <row r="293" spans="1:27" ht="18" customHeight="1" x14ac:dyDescent="0.25">
      <c r="A293" s="46">
        <v>289</v>
      </c>
      <c r="B293" s="43"/>
      <c r="C293" s="153"/>
      <c r="D293" s="44"/>
      <c r="E293" s="44"/>
      <c r="F293" s="46"/>
      <c r="G293" s="45"/>
      <c r="H293" s="45" t="str">
        <f t="shared" si="9"/>
        <v/>
      </c>
      <c r="I293" s="45"/>
      <c r="J293" s="46"/>
      <c r="K293" s="45"/>
      <c r="L293" s="45" t="str">
        <f t="shared" si="10"/>
        <v/>
      </c>
      <c r="M293" s="45"/>
      <c r="N293" s="45" t="str">
        <f t="shared" si="11"/>
        <v/>
      </c>
      <c r="O293" s="45"/>
      <c r="P293" s="45" t="str">
        <f t="shared" si="12"/>
        <v/>
      </c>
      <c r="Q293" s="45" t="str">
        <f t="shared" si="13"/>
        <v/>
      </c>
      <c r="R293" s="45" t="str">
        <f t="shared" si="14"/>
        <v/>
      </c>
      <c r="S293" s="45" t="str">
        <f t="shared" si="15"/>
        <v/>
      </c>
      <c r="T293" s="47" t="str">
        <f t="shared" si="16"/>
        <v/>
      </c>
      <c r="U293" s="43" t="str">
        <f t="shared" si="17"/>
        <v/>
      </c>
      <c r="V293" s="114"/>
      <c r="W293" s="115"/>
      <c r="X293" s="115"/>
      <c r="Y293" s="116"/>
      <c r="Z293" s="26"/>
      <c r="AA293" s="26"/>
    </row>
    <row r="294" spans="1:27" ht="18" customHeight="1" x14ac:dyDescent="0.25">
      <c r="A294" s="52">
        <v>290</v>
      </c>
      <c r="B294" s="49"/>
      <c r="C294" s="154"/>
      <c r="D294" s="50"/>
      <c r="E294" s="50"/>
      <c r="F294" s="52"/>
      <c r="G294" s="51"/>
      <c r="H294" s="51" t="str">
        <f t="shared" si="9"/>
        <v/>
      </c>
      <c r="I294" s="51"/>
      <c r="J294" s="52"/>
      <c r="K294" s="51"/>
      <c r="L294" s="51" t="str">
        <f t="shared" si="10"/>
        <v/>
      </c>
      <c r="M294" s="51"/>
      <c r="N294" s="51" t="str">
        <f t="shared" si="11"/>
        <v/>
      </c>
      <c r="O294" s="51"/>
      <c r="P294" s="51" t="str">
        <f t="shared" si="12"/>
        <v/>
      </c>
      <c r="Q294" s="51" t="str">
        <f t="shared" si="13"/>
        <v/>
      </c>
      <c r="R294" s="51" t="str">
        <f t="shared" si="14"/>
        <v/>
      </c>
      <c r="S294" s="51" t="str">
        <f t="shared" si="15"/>
        <v/>
      </c>
      <c r="T294" s="53" t="str">
        <f t="shared" si="16"/>
        <v/>
      </c>
      <c r="U294" s="49" t="str">
        <f t="shared" si="17"/>
        <v/>
      </c>
      <c r="V294" s="114"/>
      <c r="W294" s="115"/>
      <c r="X294" s="115"/>
      <c r="Y294" s="116"/>
      <c r="Z294" s="34"/>
      <c r="AA294" s="34"/>
    </row>
    <row r="295" spans="1:27" ht="18" customHeight="1" x14ac:dyDescent="0.25">
      <c r="A295" s="46">
        <v>291</v>
      </c>
      <c r="B295" s="43"/>
      <c r="C295" s="153"/>
      <c r="D295" s="44"/>
      <c r="E295" s="44"/>
      <c r="F295" s="46"/>
      <c r="G295" s="45"/>
      <c r="H295" s="45" t="str">
        <f t="shared" si="9"/>
        <v/>
      </c>
      <c r="I295" s="45"/>
      <c r="J295" s="46"/>
      <c r="K295" s="45"/>
      <c r="L295" s="45" t="str">
        <f t="shared" si="10"/>
        <v/>
      </c>
      <c r="M295" s="45"/>
      <c r="N295" s="45" t="str">
        <f t="shared" si="11"/>
        <v/>
      </c>
      <c r="O295" s="45"/>
      <c r="P295" s="45" t="str">
        <f t="shared" si="12"/>
        <v/>
      </c>
      <c r="Q295" s="45" t="str">
        <f t="shared" si="13"/>
        <v/>
      </c>
      <c r="R295" s="45" t="str">
        <f t="shared" si="14"/>
        <v/>
      </c>
      <c r="S295" s="45" t="str">
        <f t="shared" si="15"/>
        <v/>
      </c>
      <c r="T295" s="47" t="str">
        <f t="shared" si="16"/>
        <v/>
      </c>
      <c r="U295" s="43" t="str">
        <f t="shared" si="17"/>
        <v/>
      </c>
      <c r="V295" s="114"/>
      <c r="W295" s="115"/>
      <c r="X295" s="115"/>
      <c r="Y295" s="116"/>
      <c r="Z295" s="26"/>
      <c r="AA295" s="26"/>
    </row>
    <row r="296" spans="1:27" ht="18" customHeight="1" x14ac:dyDescent="0.25">
      <c r="A296" s="52">
        <v>292</v>
      </c>
      <c r="B296" s="49"/>
      <c r="C296" s="154"/>
      <c r="D296" s="50"/>
      <c r="E296" s="50"/>
      <c r="F296" s="52"/>
      <c r="G296" s="51"/>
      <c r="H296" s="51" t="str">
        <f t="shared" si="9"/>
        <v/>
      </c>
      <c r="I296" s="51"/>
      <c r="J296" s="52"/>
      <c r="K296" s="51"/>
      <c r="L296" s="51" t="str">
        <f t="shared" si="10"/>
        <v/>
      </c>
      <c r="M296" s="51"/>
      <c r="N296" s="51" t="str">
        <f t="shared" si="11"/>
        <v/>
      </c>
      <c r="O296" s="51"/>
      <c r="P296" s="51" t="str">
        <f t="shared" si="12"/>
        <v/>
      </c>
      <c r="Q296" s="51" t="str">
        <f t="shared" si="13"/>
        <v/>
      </c>
      <c r="R296" s="51" t="str">
        <f t="shared" si="14"/>
        <v/>
      </c>
      <c r="S296" s="51" t="str">
        <f t="shared" si="15"/>
        <v/>
      </c>
      <c r="T296" s="53" t="str">
        <f t="shared" si="16"/>
        <v/>
      </c>
      <c r="U296" s="49" t="str">
        <f t="shared" si="17"/>
        <v/>
      </c>
      <c r="V296" s="114"/>
      <c r="W296" s="115"/>
      <c r="X296" s="115"/>
      <c r="Y296" s="116"/>
      <c r="Z296" s="34"/>
      <c r="AA296" s="34"/>
    </row>
    <row r="297" spans="1:27" ht="18" customHeight="1" x14ac:dyDescent="0.25">
      <c r="A297" s="46">
        <v>293</v>
      </c>
      <c r="B297" s="43"/>
      <c r="C297" s="153"/>
      <c r="D297" s="44"/>
      <c r="E297" s="44"/>
      <c r="F297" s="46"/>
      <c r="G297" s="45"/>
      <c r="H297" s="45" t="str">
        <f t="shared" si="9"/>
        <v/>
      </c>
      <c r="I297" s="45"/>
      <c r="J297" s="46"/>
      <c r="K297" s="45"/>
      <c r="L297" s="45" t="str">
        <f t="shared" si="10"/>
        <v/>
      </c>
      <c r="M297" s="45"/>
      <c r="N297" s="45" t="str">
        <f t="shared" si="11"/>
        <v/>
      </c>
      <c r="O297" s="45"/>
      <c r="P297" s="45" t="str">
        <f t="shared" si="12"/>
        <v/>
      </c>
      <c r="Q297" s="45" t="str">
        <f t="shared" si="13"/>
        <v/>
      </c>
      <c r="R297" s="45" t="str">
        <f t="shared" si="14"/>
        <v/>
      </c>
      <c r="S297" s="45" t="str">
        <f t="shared" si="15"/>
        <v/>
      </c>
      <c r="T297" s="47" t="str">
        <f t="shared" si="16"/>
        <v/>
      </c>
      <c r="U297" s="43" t="str">
        <f t="shared" si="17"/>
        <v/>
      </c>
      <c r="V297" s="114"/>
      <c r="W297" s="115"/>
      <c r="X297" s="115"/>
      <c r="Y297" s="116"/>
      <c r="Z297" s="26"/>
      <c r="AA297" s="26"/>
    </row>
    <row r="298" spans="1:27" ht="18" customHeight="1" x14ac:dyDescent="0.25">
      <c r="A298" s="52">
        <v>294</v>
      </c>
      <c r="B298" s="49"/>
      <c r="C298" s="154"/>
      <c r="D298" s="50"/>
      <c r="E298" s="50"/>
      <c r="F298" s="52"/>
      <c r="G298" s="51"/>
      <c r="H298" s="51" t="str">
        <f t="shared" si="9"/>
        <v/>
      </c>
      <c r="I298" s="51"/>
      <c r="J298" s="52"/>
      <c r="K298" s="51"/>
      <c r="L298" s="51" t="str">
        <f t="shared" si="10"/>
        <v/>
      </c>
      <c r="M298" s="51"/>
      <c r="N298" s="51" t="str">
        <f t="shared" si="11"/>
        <v/>
      </c>
      <c r="O298" s="51"/>
      <c r="P298" s="51" t="str">
        <f t="shared" si="12"/>
        <v/>
      </c>
      <c r="Q298" s="51" t="str">
        <f t="shared" si="13"/>
        <v/>
      </c>
      <c r="R298" s="51" t="str">
        <f t="shared" si="14"/>
        <v/>
      </c>
      <c r="S298" s="51" t="str">
        <f t="shared" si="15"/>
        <v/>
      </c>
      <c r="T298" s="53" t="str">
        <f t="shared" si="16"/>
        <v/>
      </c>
      <c r="U298" s="49" t="str">
        <f t="shared" si="17"/>
        <v/>
      </c>
      <c r="V298" s="114"/>
      <c r="W298" s="115"/>
      <c r="X298" s="115"/>
      <c r="Y298" s="116"/>
      <c r="Z298" s="34"/>
      <c r="AA298" s="34"/>
    </row>
    <row r="299" spans="1:27" ht="18" customHeight="1" x14ac:dyDescent="0.25">
      <c r="A299" s="46">
        <v>295</v>
      </c>
      <c r="B299" s="43"/>
      <c r="C299" s="153"/>
      <c r="D299" s="44"/>
      <c r="E299" s="44"/>
      <c r="F299" s="46"/>
      <c r="G299" s="45"/>
      <c r="H299" s="45" t="str">
        <f t="shared" si="9"/>
        <v/>
      </c>
      <c r="I299" s="45"/>
      <c r="J299" s="46"/>
      <c r="K299" s="45"/>
      <c r="L299" s="45" t="str">
        <f t="shared" si="10"/>
        <v/>
      </c>
      <c r="M299" s="45"/>
      <c r="N299" s="45" t="str">
        <f t="shared" si="11"/>
        <v/>
      </c>
      <c r="O299" s="45"/>
      <c r="P299" s="45" t="str">
        <f t="shared" si="12"/>
        <v/>
      </c>
      <c r="Q299" s="45" t="str">
        <f t="shared" si="13"/>
        <v/>
      </c>
      <c r="R299" s="45" t="str">
        <f t="shared" si="14"/>
        <v/>
      </c>
      <c r="S299" s="45" t="str">
        <f t="shared" si="15"/>
        <v/>
      </c>
      <c r="T299" s="47" t="str">
        <f t="shared" si="16"/>
        <v/>
      </c>
      <c r="U299" s="43" t="str">
        <f t="shared" si="17"/>
        <v/>
      </c>
      <c r="V299" s="114"/>
      <c r="W299" s="115"/>
      <c r="X299" s="115"/>
      <c r="Y299" s="116"/>
      <c r="Z299" s="26"/>
      <c r="AA299" s="26"/>
    </row>
    <row r="300" spans="1:27" ht="18" customHeight="1" x14ac:dyDescent="0.25">
      <c r="A300" s="52">
        <v>296</v>
      </c>
      <c r="B300" s="49"/>
      <c r="C300" s="154"/>
      <c r="D300" s="50"/>
      <c r="E300" s="50"/>
      <c r="F300" s="52"/>
      <c r="G300" s="51"/>
      <c r="H300" s="51" t="str">
        <f t="shared" si="9"/>
        <v/>
      </c>
      <c r="I300" s="51"/>
      <c r="J300" s="52"/>
      <c r="K300" s="51"/>
      <c r="L300" s="51" t="str">
        <f t="shared" si="10"/>
        <v/>
      </c>
      <c r="M300" s="51"/>
      <c r="N300" s="51" t="str">
        <f t="shared" si="11"/>
        <v/>
      </c>
      <c r="O300" s="51"/>
      <c r="P300" s="51" t="str">
        <f t="shared" si="12"/>
        <v/>
      </c>
      <c r="Q300" s="51" t="str">
        <f t="shared" si="13"/>
        <v/>
      </c>
      <c r="R300" s="51" t="str">
        <f t="shared" si="14"/>
        <v/>
      </c>
      <c r="S300" s="51" t="str">
        <f t="shared" si="15"/>
        <v/>
      </c>
      <c r="T300" s="53" t="str">
        <f t="shared" si="16"/>
        <v/>
      </c>
      <c r="U300" s="49" t="str">
        <f t="shared" si="17"/>
        <v/>
      </c>
      <c r="V300" s="114"/>
      <c r="W300" s="115"/>
      <c r="X300" s="115"/>
      <c r="Y300" s="116"/>
      <c r="Z300" s="34"/>
      <c r="AA300" s="34"/>
    </row>
    <row r="301" spans="1:27" ht="18" customHeight="1" x14ac:dyDescent="0.25">
      <c r="A301" s="46">
        <v>297</v>
      </c>
      <c r="B301" s="43"/>
      <c r="C301" s="153"/>
      <c r="D301" s="44"/>
      <c r="E301" s="44"/>
      <c r="F301" s="46"/>
      <c r="G301" s="45"/>
      <c r="H301" s="45" t="str">
        <f t="shared" si="9"/>
        <v/>
      </c>
      <c r="I301" s="45"/>
      <c r="J301" s="46"/>
      <c r="K301" s="45"/>
      <c r="L301" s="45" t="str">
        <f t="shared" si="10"/>
        <v/>
      </c>
      <c r="M301" s="45"/>
      <c r="N301" s="45" t="str">
        <f t="shared" si="11"/>
        <v/>
      </c>
      <c r="O301" s="45"/>
      <c r="P301" s="45" t="str">
        <f t="shared" si="12"/>
        <v/>
      </c>
      <c r="Q301" s="45" t="str">
        <f t="shared" si="13"/>
        <v/>
      </c>
      <c r="R301" s="45" t="str">
        <f t="shared" si="14"/>
        <v/>
      </c>
      <c r="S301" s="45" t="str">
        <f t="shared" si="15"/>
        <v/>
      </c>
      <c r="T301" s="47" t="str">
        <f t="shared" si="16"/>
        <v/>
      </c>
      <c r="U301" s="43" t="str">
        <f t="shared" si="17"/>
        <v/>
      </c>
      <c r="V301" s="114"/>
      <c r="W301" s="115"/>
      <c r="X301" s="115"/>
      <c r="Y301" s="116"/>
      <c r="Z301" s="26"/>
      <c r="AA301" s="26"/>
    </row>
    <row r="302" spans="1:27" ht="18" customHeight="1" x14ac:dyDescent="0.25">
      <c r="A302" s="52">
        <v>298</v>
      </c>
      <c r="B302" s="49"/>
      <c r="C302" s="154"/>
      <c r="D302" s="50"/>
      <c r="E302" s="50"/>
      <c r="F302" s="52"/>
      <c r="G302" s="51"/>
      <c r="H302" s="51" t="str">
        <f t="shared" si="9"/>
        <v/>
      </c>
      <c r="I302" s="51"/>
      <c r="J302" s="52"/>
      <c r="K302" s="51"/>
      <c r="L302" s="51" t="str">
        <f t="shared" si="10"/>
        <v/>
      </c>
      <c r="M302" s="51"/>
      <c r="N302" s="51" t="str">
        <f t="shared" si="11"/>
        <v/>
      </c>
      <c r="O302" s="51"/>
      <c r="P302" s="51" t="str">
        <f t="shared" si="12"/>
        <v/>
      </c>
      <c r="Q302" s="51" t="str">
        <f t="shared" si="13"/>
        <v/>
      </c>
      <c r="R302" s="51" t="str">
        <f t="shared" si="14"/>
        <v/>
      </c>
      <c r="S302" s="51" t="str">
        <f t="shared" si="15"/>
        <v/>
      </c>
      <c r="T302" s="53" t="str">
        <f t="shared" si="16"/>
        <v/>
      </c>
      <c r="U302" s="49" t="str">
        <f t="shared" si="17"/>
        <v/>
      </c>
      <c r="V302" s="114"/>
      <c r="W302" s="115"/>
      <c r="X302" s="115"/>
      <c r="Y302" s="116"/>
      <c r="Z302" s="34"/>
      <c r="AA302" s="34"/>
    </row>
    <row r="303" spans="1:27" ht="18" customHeight="1" x14ac:dyDescent="0.25">
      <c r="A303" s="46">
        <v>299</v>
      </c>
      <c r="B303" s="43"/>
      <c r="C303" s="153"/>
      <c r="D303" s="44"/>
      <c r="E303" s="44"/>
      <c r="F303" s="46"/>
      <c r="G303" s="45"/>
      <c r="H303" s="45" t="str">
        <f t="shared" si="9"/>
        <v/>
      </c>
      <c r="I303" s="45"/>
      <c r="J303" s="46"/>
      <c r="K303" s="45"/>
      <c r="L303" s="45" t="str">
        <f t="shared" si="10"/>
        <v/>
      </c>
      <c r="M303" s="45"/>
      <c r="N303" s="45" t="str">
        <f t="shared" si="11"/>
        <v/>
      </c>
      <c r="O303" s="45"/>
      <c r="P303" s="45" t="str">
        <f t="shared" si="12"/>
        <v/>
      </c>
      <c r="Q303" s="45" t="str">
        <f t="shared" si="13"/>
        <v/>
      </c>
      <c r="R303" s="45" t="str">
        <f t="shared" si="14"/>
        <v/>
      </c>
      <c r="S303" s="45" t="str">
        <f t="shared" si="15"/>
        <v/>
      </c>
      <c r="T303" s="47" t="str">
        <f t="shared" si="16"/>
        <v/>
      </c>
      <c r="U303" s="43" t="str">
        <f t="shared" si="17"/>
        <v/>
      </c>
      <c r="V303" s="114"/>
      <c r="W303" s="115"/>
      <c r="X303" s="115"/>
      <c r="Y303" s="116"/>
      <c r="Z303" s="26"/>
      <c r="AA303" s="26"/>
    </row>
    <row r="304" spans="1:27" ht="18" customHeight="1" x14ac:dyDescent="0.25">
      <c r="A304" s="52">
        <v>300</v>
      </c>
      <c r="B304" s="49"/>
      <c r="C304" s="154"/>
      <c r="D304" s="50"/>
      <c r="E304" s="50"/>
      <c r="F304" s="52"/>
      <c r="G304" s="51"/>
      <c r="H304" s="51" t="str">
        <f t="shared" si="9"/>
        <v/>
      </c>
      <c r="I304" s="51"/>
      <c r="J304" s="52"/>
      <c r="K304" s="51"/>
      <c r="L304" s="51" t="str">
        <f t="shared" si="10"/>
        <v/>
      </c>
      <c r="M304" s="51"/>
      <c r="N304" s="51" t="str">
        <f t="shared" si="11"/>
        <v/>
      </c>
      <c r="O304" s="51"/>
      <c r="P304" s="51" t="str">
        <f t="shared" si="12"/>
        <v/>
      </c>
      <c r="Q304" s="51" t="str">
        <f t="shared" si="13"/>
        <v/>
      </c>
      <c r="R304" s="51" t="str">
        <f t="shared" si="14"/>
        <v/>
      </c>
      <c r="S304" s="51" t="str">
        <f t="shared" si="15"/>
        <v/>
      </c>
      <c r="T304" s="53" t="str">
        <f t="shared" si="16"/>
        <v/>
      </c>
      <c r="U304" s="49" t="str">
        <f t="shared" si="17"/>
        <v/>
      </c>
      <c r="V304" s="114"/>
      <c r="W304" s="115"/>
      <c r="X304" s="115"/>
      <c r="Y304" s="116"/>
      <c r="Z304" s="34"/>
      <c r="AA304" s="34"/>
    </row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317">
    <mergeCell ref="A1:U1"/>
    <mergeCell ref="A2:E2"/>
    <mergeCell ref="F2:I2"/>
    <mergeCell ref="J2:M2"/>
    <mergeCell ref="N2:O2"/>
    <mergeCell ref="P2:R2"/>
    <mergeCell ref="S2:U2"/>
    <mergeCell ref="E3:F3"/>
    <mergeCell ref="H3:J3"/>
    <mergeCell ref="K3:L3"/>
    <mergeCell ref="M3:N3"/>
    <mergeCell ref="O3:P3"/>
    <mergeCell ref="Q3:R3"/>
    <mergeCell ref="S3:U3"/>
    <mergeCell ref="A3:C3"/>
    <mergeCell ref="V3:W3"/>
    <mergeCell ref="V4:Y4"/>
    <mergeCell ref="V5:Y5"/>
    <mergeCell ref="V6:Y6"/>
    <mergeCell ref="V7:Y7"/>
    <mergeCell ref="V8:Y8"/>
    <mergeCell ref="V9:Y9"/>
    <mergeCell ref="V10:Y10"/>
    <mergeCell ref="V11:Y11"/>
    <mergeCell ref="V12:Y12"/>
    <mergeCell ref="V13:Y13"/>
    <mergeCell ref="V14:Y14"/>
    <mergeCell ref="V15:Y15"/>
    <mergeCell ref="V16:Y16"/>
    <mergeCell ref="V17:Y17"/>
    <mergeCell ref="V18:Y18"/>
    <mergeCell ref="V19:Y19"/>
    <mergeCell ref="V20:Y20"/>
    <mergeCell ref="V21:Y21"/>
    <mergeCell ref="V22:Y22"/>
    <mergeCell ref="V23:Y23"/>
    <mergeCell ref="V24:Y24"/>
    <mergeCell ref="V25:Y25"/>
    <mergeCell ref="V26:Y26"/>
    <mergeCell ref="V27:Y27"/>
    <mergeCell ref="V28:Y28"/>
    <mergeCell ref="V29:Y29"/>
    <mergeCell ref="V30:Y30"/>
    <mergeCell ref="V31:Y31"/>
    <mergeCell ref="V32:Y32"/>
    <mergeCell ref="V33:Y33"/>
    <mergeCell ref="V34:Y34"/>
    <mergeCell ref="V35:Y35"/>
    <mergeCell ref="V36:Y36"/>
    <mergeCell ref="V37:Y37"/>
    <mergeCell ref="V38:Y38"/>
    <mergeCell ref="V39:Y39"/>
    <mergeCell ref="V40:Y40"/>
    <mergeCell ref="V41:Y41"/>
    <mergeCell ref="V42:Y42"/>
    <mergeCell ref="V43:Y43"/>
    <mergeCell ref="V44:Y44"/>
    <mergeCell ref="V45:Y45"/>
    <mergeCell ref="V46:Y46"/>
    <mergeCell ref="V47:Y47"/>
    <mergeCell ref="V48:Y48"/>
    <mergeCell ref="V49:Y49"/>
    <mergeCell ref="V50:Y50"/>
    <mergeCell ref="V51:Y51"/>
    <mergeCell ref="V52:Y52"/>
    <mergeCell ref="V53:Y53"/>
    <mergeCell ref="V54:Y54"/>
    <mergeCell ref="V55:Y55"/>
    <mergeCell ref="V56:Y56"/>
    <mergeCell ref="V57:Y57"/>
    <mergeCell ref="V58:Y58"/>
    <mergeCell ref="V59:Y59"/>
    <mergeCell ref="V60:Y60"/>
    <mergeCell ref="V61:Y61"/>
    <mergeCell ref="V62:Y62"/>
    <mergeCell ref="V63:Y63"/>
    <mergeCell ref="V64:Y64"/>
    <mergeCell ref="V65:Y65"/>
    <mergeCell ref="V66:Y66"/>
    <mergeCell ref="V67:Y67"/>
    <mergeCell ref="V68:Y68"/>
    <mergeCell ref="V69:Y69"/>
    <mergeCell ref="V70:Y70"/>
    <mergeCell ref="V71:Y71"/>
    <mergeCell ref="V72:Y72"/>
    <mergeCell ref="V73:Y73"/>
    <mergeCell ref="V74:Y74"/>
    <mergeCell ref="V75:Y75"/>
    <mergeCell ref="V76:Y76"/>
    <mergeCell ref="V77:Y77"/>
    <mergeCell ref="V78:Y78"/>
    <mergeCell ref="V79:Y79"/>
    <mergeCell ref="V80:Y80"/>
    <mergeCell ref="V81:Y81"/>
    <mergeCell ref="V82:Y82"/>
    <mergeCell ref="V83:Y83"/>
    <mergeCell ref="V84:Y84"/>
    <mergeCell ref="V85:Y85"/>
    <mergeCell ref="V86:Y86"/>
    <mergeCell ref="V87:Y87"/>
    <mergeCell ref="V88:Y88"/>
    <mergeCell ref="V89:Y89"/>
    <mergeCell ref="V90:Y90"/>
    <mergeCell ref="V91:Y91"/>
    <mergeCell ref="V92:Y92"/>
    <mergeCell ref="V93:Y93"/>
    <mergeCell ref="V94:Y94"/>
    <mergeCell ref="V95:Y95"/>
    <mergeCell ref="V96:Y96"/>
    <mergeCell ref="V97:Y97"/>
    <mergeCell ref="V98:Y98"/>
    <mergeCell ref="V99:Y99"/>
    <mergeCell ref="V100:Y100"/>
    <mergeCell ref="V101:Y101"/>
    <mergeCell ref="V102:Y102"/>
    <mergeCell ref="V103:Y103"/>
    <mergeCell ref="V104:Y104"/>
    <mergeCell ref="V105:Y105"/>
    <mergeCell ref="V106:Y106"/>
    <mergeCell ref="V107:Y107"/>
    <mergeCell ref="V108:Y108"/>
    <mergeCell ref="V109:Y109"/>
    <mergeCell ref="V110:Y110"/>
    <mergeCell ref="V111:Y111"/>
    <mergeCell ref="V112:Y112"/>
    <mergeCell ref="V113:Y113"/>
    <mergeCell ref="V114:Y114"/>
    <mergeCell ref="V115:Y115"/>
    <mergeCell ref="V116:Y116"/>
    <mergeCell ref="V117:Y117"/>
    <mergeCell ref="V118:Y118"/>
    <mergeCell ref="V119:Y119"/>
    <mergeCell ref="V120:Y120"/>
    <mergeCell ref="V121:Y121"/>
    <mergeCell ref="V122:Y122"/>
    <mergeCell ref="V123:Y123"/>
    <mergeCell ref="V124:Y124"/>
    <mergeCell ref="V125:Y125"/>
    <mergeCell ref="V126:Y126"/>
    <mergeCell ref="V127:Y127"/>
    <mergeCell ref="V128:Y128"/>
    <mergeCell ref="V129:Y129"/>
    <mergeCell ref="V130:Y130"/>
    <mergeCell ref="V131:Y131"/>
    <mergeCell ref="V132:Y132"/>
    <mergeCell ref="V133:Y133"/>
    <mergeCell ref="V134:Y134"/>
    <mergeCell ref="V135:Y135"/>
    <mergeCell ref="V136:Y136"/>
    <mergeCell ref="V137:Y137"/>
    <mergeCell ref="V138:Y138"/>
    <mergeCell ref="V139:Y139"/>
    <mergeCell ref="V140:Y140"/>
    <mergeCell ref="V141:Y141"/>
    <mergeCell ref="V142:Y142"/>
    <mergeCell ref="V143:Y143"/>
    <mergeCell ref="V144:Y144"/>
    <mergeCell ref="V145:Y145"/>
    <mergeCell ref="V146:Y146"/>
    <mergeCell ref="V147:Y147"/>
    <mergeCell ref="V148:Y148"/>
    <mergeCell ref="V149:Y149"/>
    <mergeCell ref="V150:Y150"/>
    <mergeCell ref="V151:Y151"/>
    <mergeCell ref="V152:Y152"/>
    <mergeCell ref="V153:Y153"/>
    <mergeCell ref="V154:Y154"/>
    <mergeCell ref="V155:Y155"/>
    <mergeCell ref="V156:Y156"/>
    <mergeCell ref="V157:Y157"/>
    <mergeCell ref="V158:Y158"/>
    <mergeCell ref="V159:Y159"/>
    <mergeCell ref="V160:Y160"/>
    <mergeCell ref="V161:Y161"/>
    <mergeCell ref="V162:Y162"/>
    <mergeCell ref="V163:Y163"/>
    <mergeCell ref="V164:Y164"/>
    <mergeCell ref="V165:Y165"/>
    <mergeCell ref="V166:Y166"/>
    <mergeCell ref="V167:Y167"/>
    <mergeCell ref="V168:Y168"/>
    <mergeCell ref="V169:Y169"/>
    <mergeCell ref="V170:Y170"/>
    <mergeCell ref="V171:Y171"/>
    <mergeCell ref="V172:Y172"/>
    <mergeCell ref="V173:Y173"/>
    <mergeCell ref="V174:Y174"/>
    <mergeCell ref="V175:Y175"/>
    <mergeCell ref="V176:Y176"/>
    <mergeCell ref="V177:Y177"/>
    <mergeCell ref="V178:Y178"/>
    <mergeCell ref="V179:Y179"/>
    <mergeCell ref="V180:Y180"/>
    <mergeCell ref="V181:Y181"/>
    <mergeCell ref="V182:Y182"/>
    <mergeCell ref="V183:Y183"/>
    <mergeCell ref="V184:Y184"/>
    <mergeCell ref="V185:Y185"/>
    <mergeCell ref="V186:Y186"/>
    <mergeCell ref="V187:Y187"/>
    <mergeCell ref="V188:Y188"/>
    <mergeCell ref="V189:Y189"/>
    <mergeCell ref="V190:Y190"/>
    <mergeCell ref="V191:Y191"/>
    <mergeCell ref="V192:Y192"/>
    <mergeCell ref="V193:Y193"/>
    <mergeCell ref="V194:Y194"/>
    <mergeCell ref="V195:Y195"/>
    <mergeCell ref="V196:Y196"/>
    <mergeCell ref="V197:Y197"/>
    <mergeCell ref="V198:Y198"/>
    <mergeCell ref="V199:Y199"/>
    <mergeCell ref="V200:Y200"/>
    <mergeCell ref="V201:Y201"/>
    <mergeCell ref="V202:Y202"/>
    <mergeCell ref="V203:Y203"/>
    <mergeCell ref="V204:Y204"/>
    <mergeCell ref="V205:Y205"/>
    <mergeCell ref="V206:Y206"/>
    <mergeCell ref="V207:Y207"/>
    <mergeCell ref="V208:Y208"/>
    <mergeCell ref="V209:Y209"/>
    <mergeCell ref="V210:Y210"/>
    <mergeCell ref="V211:Y211"/>
    <mergeCell ref="V212:Y212"/>
    <mergeCell ref="V213:Y213"/>
    <mergeCell ref="V214:Y214"/>
    <mergeCell ref="V215:Y215"/>
    <mergeCell ref="V216:Y216"/>
    <mergeCell ref="V217:Y217"/>
    <mergeCell ref="V218:Y218"/>
    <mergeCell ref="V219:Y219"/>
    <mergeCell ref="V220:Y220"/>
    <mergeCell ref="V221:Y221"/>
    <mergeCell ref="V222:Y222"/>
    <mergeCell ref="V223:Y223"/>
    <mergeCell ref="V224:Y224"/>
    <mergeCell ref="V225:Y225"/>
    <mergeCell ref="V226:Y226"/>
    <mergeCell ref="V227:Y227"/>
    <mergeCell ref="V228:Y228"/>
    <mergeCell ref="V229:Y229"/>
    <mergeCell ref="V230:Y230"/>
    <mergeCell ref="V231:Y231"/>
    <mergeCell ref="V232:Y232"/>
    <mergeCell ref="V282:Y282"/>
    <mergeCell ref="V283:Y283"/>
    <mergeCell ref="V284:Y284"/>
    <mergeCell ref="V285:Y285"/>
    <mergeCell ref="V233:Y233"/>
    <mergeCell ref="V234:Y234"/>
    <mergeCell ref="V235:Y235"/>
    <mergeCell ref="V236:Y236"/>
    <mergeCell ref="V237:Y237"/>
    <mergeCell ref="V238:Y238"/>
    <mergeCell ref="V239:Y239"/>
    <mergeCell ref="V240:Y240"/>
    <mergeCell ref="V241:Y241"/>
    <mergeCell ref="V242:Y242"/>
    <mergeCell ref="V243:Y243"/>
    <mergeCell ref="V244:Y244"/>
    <mergeCell ref="V245:Y245"/>
    <mergeCell ref="V246:Y246"/>
    <mergeCell ref="V247:Y247"/>
    <mergeCell ref="V286:Y286"/>
    <mergeCell ref="V287:Y287"/>
    <mergeCell ref="V288:Y288"/>
    <mergeCell ref="V289:Y289"/>
    <mergeCell ref="V290:Y290"/>
    <mergeCell ref="V291:Y291"/>
    <mergeCell ref="V292:Y292"/>
    <mergeCell ref="V293:Y293"/>
    <mergeCell ref="V294:Y294"/>
    <mergeCell ref="V295:Y295"/>
    <mergeCell ref="V303:Y303"/>
    <mergeCell ref="V304:Y304"/>
    <mergeCell ref="V296:Y296"/>
    <mergeCell ref="V297:Y297"/>
    <mergeCell ref="V298:Y298"/>
    <mergeCell ref="V299:Y299"/>
    <mergeCell ref="V300:Y300"/>
    <mergeCell ref="V301:Y301"/>
    <mergeCell ref="V302:Y302"/>
    <mergeCell ref="V248:Y248"/>
    <mergeCell ref="V249:Y249"/>
    <mergeCell ref="V250:Y250"/>
    <mergeCell ref="V251:Y251"/>
    <mergeCell ref="V252:Y252"/>
    <mergeCell ref="V253:Y253"/>
    <mergeCell ref="V254:Y254"/>
    <mergeCell ref="V255:Y255"/>
    <mergeCell ref="V256:Y256"/>
    <mergeCell ref="V257:Y257"/>
    <mergeCell ref="V258:Y258"/>
    <mergeCell ref="V259:Y259"/>
    <mergeCell ref="V260:Y260"/>
    <mergeCell ref="V261:Y261"/>
    <mergeCell ref="V262:Y262"/>
    <mergeCell ref="V263:Y263"/>
    <mergeCell ref="V264:Y264"/>
    <mergeCell ref="V265:Y265"/>
    <mergeCell ref="V275:Y275"/>
    <mergeCell ref="V276:Y276"/>
    <mergeCell ref="V277:Y277"/>
    <mergeCell ref="V278:Y278"/>
    <mergeCell ref="V279:Y279"/>
    <mergeCell ref="V280:Y280"/>
    <mergeCell ref="V281:Y281"/>
    <mergeCell ref="V266:Y266"/>
    <mergeCell ref="V267:Y267"/>
    <mergeCell ref="V268:Y268"/>
    <mergeCell ref="V269:Y269"/>
    <mergeCell ref="V270:Y270"/>
    <mergeCell ref="V271:Y271"/>
    <mergeCell ref="V272:Y272"/>
    <mergeCell ref="V273:Y273"/>
    <mergeCell ref="V274:Y274"/>
  </mergeCells>
  <conditionalFormatting sqref="Q5:Q304">
    <cfRule type="expression" dxfId="32" priority="1">
      <formula>AND($Q5&lt;&gt;"",$Q5&gt;0)</formula>
    </cfRule>
    <cfRule type="expression" dxfId="31" priority="2">
      <formula>AND($Q5&lt;&gt;"",$Q5&lt;0)</formula>
    </cfRule>
  </conditionalFormatting>
  <conditionalFormatting sqref="R5:R304">
    <cfRule type="expression" dxfId="30" priority="3">
      <formula>AND($R5&lt;&gt;"",$R5&gt;0)</formula>
    </cfRule>
    <cfRule type="expression" dxfId="29" priority="4">
      <formula>AND($R5&lt;&gt;"",$R5&lt;0)</formula>
    </cfRule>
  </conditionalFormatting>
  <conditionalFormatting sqref="S5:S304">
    <cfRule type="expression" dxfId="28" priority="5">
      <formula>AND($S5&lt;&gt;"",$S5&gt;0)</formula>
    </cfRule>
    <cfRule type="expression" dxfId="27" priority="6">
      <formula>AND($S5&lt;&gt;"",$S5&lt;0)</formula>
    </cfRule>
  </conditionalFormatting>
  <conditionalFormatting sqref="T5:T304">
    <cfRule type="expression" dxfId="26" priority="7">
      <formula>AND($T5&lt;&gt;"",$T5&gt;0)</formula>
    </cfRule>
    <cfRule type="expression" dxfId="25" priority="8">
      <formula>AND($T5&lt;&gt;"",$T5&lt;0)</formula>
    </cfRule>
  </conditionalFormatting>
  <pageMargins left="0.75" right="0.75" top="1" bottom="1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875A"/>
  </sheetPr>
  <dimension ref="A1:AA1001"/>
  <sheetViews>
    <sheetView tabSelected="1" workbookViewId="0">
      <pane ySplit="4" topLeftCell="A5" activePane="bottomLeft" state="frozen"/>
      <selection pane="bottomLeft" activeCell="E10" sqref="E10"/>
    </sheetView>
  </sheetViews>
  <sheetFormatPr defaultColWidth="14.42578125" defaultRowHeight="15" customHeight="1" x14ac:dyDescent="0.25"/>
  <cols>
    <col min="1" max="1" width="5" customWidth="1"/>
    <col min="2" max="3" width="13.7109375" customWidth="1"/>
    <col min="4" max="18" width="14.7109375" customWidth="1"/>
    <col min="19" max="19" width="19.85546875" customWidth="1"/>
    <col min="20" max="20" width="17.28515625" customWidth="1"/>
    <col min="21" max="25" width="12" customWidth="1"/>
    <col min="26" max="27" width="8.7109375" customWidth="1"/>
  </cols>
  <sheetData>
    <row r="1" spans="1:27" ht="63" customHeight="1" x14ac:dyDescent="0.25">
      <c r="A1" s="113" t="s">
        <v>103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35"/>
      <c r="T1" s="35"/>
      <c r="U1" s="35"/>
      <c r="V1" s="35"/>
      <c r="W1" s="35"/>
      <c r="X1" s="35"/>
      <c r="Y1" s="35"/>
    </row>
    <row r="2" spans="1:27" ht="51.75" customHeight="1" x14ac:dyDescent="0.25">
      <c r="A2" s="100" t="s">
        <v>104</v>
      </c>
      <c r="B2" s="101"/>
      <c r="C2" s="143"/>
      <c r="D2" s="102"/>
      <c r="E2" s="103">
        <f>IFERROR(SUMIF(R5:R304,"Closed",P5:P304),0)</f>
        <v>0</v>
      </c>
      <c r="F2" s="101"/>
      <c r="G2" s="104"/>
      <c r="H2" s="100" t="s">
        <v>105</v>
      </c>
      <c r="I2" s="101"/>
      <c r="J2" s="102"/>
      <c r="K2" s="127">
        <f>IFERROR(SUMIF(R5:R304,"Open",K5:K304),0)</f>
        <v>0</v>
      </c>
      <c r="L2" s="101"/>
      <c r="M2" s="104"/>
      <c r="N2" s="100" t="s">
        <v>106</v>
      </c>
      <c r="O2" s="101"/>
      <c r="P2" s="102"/>
      <c r="Q2" s="128">
        <f>COUNTIF(R5:R304,"Open")</f>
        <v>0</v>
      </c>
      <c r="R2" s="104"/>
      <c r="S2" s="8" t="s">
        <v>107</v>
      </c>
      <c r="T2" s="9" t="s">
        <v>108</v>
      </c>
      <c r="U2" s="4"/>
      <c r="V2" s="4"/>
      <c r="W2" s="4"/>
      <c r="X2" s="4"/>
      <c r="Y2" s="4"/>
    </row>
    <row r="3" spans="1:27" ht="24" customHeight="1" x14ac:dyDescent="0.25">
      <c r="A3" s="129" t="s">
        <v>109</v>
      </c>
      <c r="B3" s="155"/>
      <c r="C3" s="155"/>
      <c r="D3" s="130">
        <f>COUNTA(B5:B304)</f>
        <v>0</v>
      </c>
      <c r="E3" s="104"/>
      <c r="F3" s="129" t="s">
        <v>110</v>
      </c>
      <c r="G3" s="102"/>
      <c r="H3" s="130">
        <f>COUNTIF(R5:R304,"Closed")</f>
        <v>0</v>
      </c>
      <c r="I3" s="104"/>
      <c r="J3" s="129" t="s">
        <v>111</v>
      </c>
      <c r="K3" s="102"/>
      <c r="L3" s="131">
        <f>IFERROR(SUMIF(R5:R304,"Open",J5:J304),0)</f>
        <v>0</v>
      </c>
      <c r="M3" s="101"/>
      <c r="N3" s="104"/>
      <c r="O3" s="129" t="s">
        <v>112</v>
      </c>
      <c r="P3" s="101"/>
      <c r="Q3" s="131">
        <f>IFERROR(SUMIF(R5:R304,"Open",H5:H304),0)</f>
        <v>0</v>
      </c>
      <c r="R3" s="104"/>
      <c r="S3" s="94" t="s">
        <v>113</v>
      </c>
      <c r="T3" s="95"/>
      <c r="U3" s="58"/>
      <c r="V3" s="58"/>
      <c r="W3" s="58"/>
      <c r="X3" s="58"/>
      <c r="Y3" s="58"/>
      <c r="Z3" s="59"/>
      <c r="AA3" s="59"/>
    </row>
    <row r="4" spans="1:27" ht="33.75" customHeight="1" x14ac:dyDescent="0.25">
      <c r="A4" s="16" t="s">
        <v>90</v>
      </c>
      <c r="B4" s="16" t="s">
        <v>53</v>
      </c>
      <c r="C4" s="145" t="s">
        <v>130</v>
      </c>
      <c r="D4" s="16" t="s">
        <v>114</v>
      </c>
      <c r="E4" s="16" t="s">
        <v>91</v>
      </c>
      <c r="F4" s="16" t="s">
        <v>115</v>
      </c>
      <c r="G4" s="16" t="s">
        <v>116</v>
      </c>
      <c r="H4" s="17" t="s">
        <v>117</v>
      </c>
      <c r="I4" s="17" t="s">
        <v>118</v>
      </c>
      <c r="J4" s="17" t="s">
        <v>119</v>
      </c>
      <c r="K4" s="17" t="s">
        <v>120</v>
      </c>
      <c r="L4" s="17" t="s">
        <v>121</v>
      </c>
      <c r="M4" s="16" t="s">
        <v>122</v>
      </c>
      <c r="N4" s="16" t="s">
        <v>123</v>
      </c>
      <c r="O4" s="17" t="s">
        <v>124</v>
      </c>
      <c r="P4" s="17" t="s">
        <v>125</v>
      </c>
      <c r="Q4" s="17" t="s">
        <v>126</v>
      </c>
      <c r="R4" s="17" t="s">
        <v>102</v>
      </c>
      <c r="S4" s="96" t="s">
        <v>68</v>
      </c>
      <c r="T4" s="97"/>
      <c r="U4" s="97"/>
      <c r="V4" s="98"/>
      <c r="W4" s="18"/>
      <c r="X4" s="18"/>
      <c r="Y4" s="18"/>
    </row>
    <row r="5" spans="1:27" ht="18" customHeight="1" x14ac:dyDescent="0.25">
      <c r="A5" s="22">
        <v>1</v>
      </c>
      <c r="B5" s="19"/>
      <c r="C5" s="146"/>
      <c r="D5" s="20"/>
      <c r="E5" s="22"/>
      <c r="F5" s="21"/>
      <c r="G5" s="21"/>
      <c r="H5" s="21" t="str">
        <f t="shared" ref="H5:H259" si="0">IF(OR(E5="",F5=""),"",E5*F5+IF(G5="",0,G5))</f>
        <v/>
      </c>
      <c r="I5" s="21" t="str">
        <f ca="1">IFERROR(__xludf.DUMMYFUNCTION("IF(B5="""","""",IFERROR(GOOGLEFINANCE(UPPER(B5),""price""),""""))"),"")</f>
        <v/>
      </c>
      <c r="J5" s="21" t="str">
        <f t="shared" ref="J5:J259" ca="1" si="1">IF(OR(E5="",I5="",R5="Closed"),"",E5*I5)</f>
        <v/>
      </c>
      <c r="K5" s="21" t="str">
        <f t="shared" ref="K5:K259" ca="1" si="2">IF(OR(J5="",H5="",R5="Closed"),"",J5-H5)</f>
        <v/>
      </c>
      <c r="L5" s="25" t="str">
        <f t="shared" ref="L5:L259" ca="1" si="3">IF(OR(J5="",H5="",H5=0,R5="Closed"),"",(J5-H5)/H5)</f>
        <v/>
      </c>
      <c r="M5" s="20"/>
      <c r="N5" s="21"/>
      <c r="O5" s="21" t="str">
        <f t="shared" ref="O5:O259" si="4">IF(OR(E5="",N5=""),"",E5*N5)</f>
        <v/>
      </c>
      <c r="P5" s="21" t="str">
        <f t="shared" ref="P5:P259" si="5">IF(OR(O5="",H5=""),"",O5-H5)</f>
        <v/>
      </c>
      <c r="Q5" s="25" t="str">
        <f t="shared" ref="Q5:Q259" si="6">IF(OR(O5="",H5="",H5=0),"",(O5-H5)/H5)</f>
        <v/>
      </c>
      <c r="R5" s="19" t="str">
        <f t="shared" ref="R5:R259" si="7">IF(B5="","",IF(M5="","Open","Closed"))</f>
        <v/>
      </c>
      <c r="S5" s="92"/>
      <c r="T5" s="79"/>
      <c r="U5" s="79"/>
      <c r="V5" s="80"/>
      <c r="W5" s="26"/>
      <c r="X5" s="26"/>
      <c r="Y5" s="26"/>
    </row>
    <row r="6" spans="1:27" ht="18" customHeight="1" x14ac:dyDescent="0.25">
      <c r="A6" s="30">
        <v>2</v>
      </c>
      <c r="B6" s="27"/>
      <c r="C6" s="147"/>
      <c r="D6" s="28"/>
      <c r="E6" s="30"/>
      <c r="F6" s="29"/>
      <c r="G6" s="29"/>
      <c r="H6" s="29" t="str">
        <f t="shared" si="0"/>
        <v/>
      </c>
      <c r="I6" s="29" t="str">
        <f ca="1">IFERROR(__xludf.DUMMYFUNCTION("IF(B6="""","""",IFERROR(GOOGLEFINANCE(UPPER(B6),""price""),""""))"),"")</f>
        <v/>
      </c>
      <c r="J6" s="29" t="str">
        <f t="shared" ca="1" si="1"/>
        <v/>
      </c>
      <c r="K6" s="29" t="str">
        <f t="shared" ca="1" si="2"/>
        <v/>
      </c>
      <c r="L6" s="33" t="str">
        <f t="shared" ca="1" si="3"/>
        <v/>
      </c>
      <c r="M6" s="28"/>
      <c r="N6" s="29"/>
      <c r="O6" s="29" t="str">
        <f t="shared" si="4"/>
        <v/>
      </c>
      <c r="P6" s="29" t="str">
        <f t="shared" si="5"/>
        <v/>
      </c>
      <c r="Q6" s="33" t="str">
        <f t="shared" si="6"/>
        <v/>
      </c>
      <c r="R6" s="27" t="str">
        <f t="shared" si="7"/>
        <v/>
      </c>
      <c r="S6" s="93"/>
      <c r="T6" s="79"/>
      <c r="U6" s="79"/>
      <c r="V6" s="80"/>
      <c r="W6" s="34"/>
      <c r="X6" s="34"/>
      <c r="Y6" s="34"/>
    </row>
    <row r="7" spans="1:27" ht="18" customHeight="1" x14ac:dyDescent="0.25">
      <c r="A7" s="22">
        <v>3</v>
      </c>
      <c r="B7" s="19"/>
      <c r="C7" s="146"/>
      <c r="D7" s="20"/>
      <c r="E7" s="22"/>
      <c r="F7" s="21"/>
      <c r="G7" s="21"/>
      <c r="H7" s="21" t="str">
        <f t="shared" si="0"/>
        <v/>
      </c>
      <c r="I7" s="21" t="str">
        <f ca="1">IFERROR(__xludf.DUMMYFUNCTION("IF(B7="""","""",IFERROR(GOOGLEFINANCE(UPPER(B7),""price""),""""))"),"")</f>
        <v/>
      </c>
      <c r="J7" s="21" t="str">
        <f t="shared" ca="1" si="1"/>
        <v/>
      </c>
      <c r="K7" s="21" t="str">
        <f t="shared" ca="1" si="2"/>
        <v/>
      </c>
      <c r="L7" s="25" t="str">
        <f t="shared" ca="1" si="3"/>
        <v/>
      </c>
      <c r="M7" s="20"/>
      <c r="N7" s="21"/>
      <c r="O7" s="21" t="str">
        <f t="shared" si="4"/>
        <v/>
      </c>
      <c r="P7" s="21" t="str">
        <f t="shared" si="5"/>
        <v/>
      </c>
      <c r="Q7" s="25" t="str">
        <f t="shared" si="6"/>
        <v/>
      </c>
      <c r="R7" s="19" t="str">
        <f t="shared" si="7"/>
        <v/>
      </c>
      <c r="S7" s="92"/>
      <c r="T7" s="79"/>
      <c r="U7" s="79"/>
      <c r="V7" s="80"/>
      <c r="W7" s="26"/>
      <c r="X7" s="26"/>
      <c r="Y7" s="26"/>
    </row>
    <row r="8" spans="1:27" ht="18" customHeight="1" x14ac:dyDescent="0.25">
      <c r="A8" s="30">
        <v>4</v>
      </c>
      <c r="B8" s="27"/>
      <c r="C8" s="147"/>
      <c r="D8" s="28"/>
      <c r="E8" s="30"/>
      <c r="F8" s="29"/>
      <c r="G8" s="29"/>
      <c r="H8" s="29" t="str">
        <f t="shared" si="0"/>
        <v/>
      </c>
      <c r="I8" s="29" t="str">
        <f ca="1">IFERROR(__xludf.DUMMYFUNCTION("IF(B8="""","""",IFERROR(GOOGLEFINANCE(UPPER(B8),""price""),""""))"),"")</f>
        <v/>
      </c>
      <c r="J8" s="29" t="str">
        <f t="shared" ca="1" si="1"/>
        <v/>
      </c>
      <c r="K8" s="29" t="str">
        <f t="shared" ca="1" si="2"/>
        <v/>
      </c>
      <c r="L8" s="33" t="str">
        <f t="shared" ca="1" si="3"/>
        <v/>
      </c>
      <c r="M8" s="28"/>
      <c r="N8" s="29"/>
      <c r="O8" s="29" t="str">
        <f t="shared" si="4"/>
        <v/>
      </c>
      <c r="P8" s="29" t="str">
        <f t="shared" si="5"/>
        <v/>
      </c>
      <c r="Q8" s="33" t="str">
        <f t="shared" si="6"/>
        <v/>
      </c>
      <c r="R8" s="27" t="str">
        <f t="shared" si="7"/>
        <v/>
      </c>
      <c r="S8" s="93"/>
      <c r="T8" s="79"/>
      <c r="U8" s="79"/>
      <c r="V8" s="80"/>
      <c r="W8" s="34"/>
      <c r="X8" s="34"/>
      <c r="Y8" s="34"/>
    </row>
    <row r="9" spans="1:27" ht="18" customHeight="1" x14ac:dyDescent="0.25">
      <c r="A9" s="22">
        <v>5</v>
      </c>
      <c r="B9" s="19"/>
      <c r="C9" s="146"/>
      <c r="D9" s="20"/>
      <c r="E9" s="22"/>
      <c r="F9" s="21"/>
      <c r="G9" s="21"/>
      <c r="H9" s="21" t="str">
        <f t="shared" si="0"/>
        <v/>
      </c>
      <c r="I9" s="21" t="str">
        <f ca="1">IFERROR(__xludf.DUMMYFUNCTION("IF(B9="""","""",IFERROR(GOOGLEFINANCE(UPPER(B9),""price""),""""))"),"")</f>
        <v/>
      </c>
      <c r="J9" s="21" t="str">
        <f t="shared" ca="1" si="1"/>
        <v/>
      </c>
      <c r="K9" s="21" t="str">
        <f t="shared" ca="1" si="2"/>
        <v/>
      </c>
      <c r="L9" s="25" t="str">
        <f t="shared" ca="1" si="3"/>
        <v/>
      </c>
      <c r="M9" s="20"/>
      <c r="N9" s="21"/>
      <c r="O9" s="21" t="str">
        <f t="shared" si="4"/>
        <v/>
      </c>
      <c r="P9" s="21" t="str">
        <f t="shared" si="5"/>
        <v/>
      </c>
      <c r="Q9" s="25" t="str">
        <f t="shared" si="6"/>
        <v/>
      </c>
      <c r="R9" s="19" t="str">
        <f t="shared" si="7"/>
        <v/>
      </c>
      <c r="S9" s="92"/>
      <c r="T9" s="79"/>
      <c r="U9" s="79"/>
      <c r="V9" s="80"/>
      <c r="W9" s="26"/>
      <c r="X9" s="26"/>
      <c r="Y9" s="26"/>
    </row>
    <row r="10" spans="1:27" ht="18" customHeight="1" x14ac:dyDescent="0.25">
      <c r="A10" s="30">
        <v>6</v>
      </c>
      <c r="B10" s="27"/>
      <c r="C10" s="147"/>
      <c r="D10" s="28"/>
      <c r="E10" s="30"/>
      <c r="F10" s="29"/>
      <c r="G10" s="29"/>
      <c r="H10" s="29" t="str">
        <f t="shared" si="0"/>
        <v/>
      </c>
      <c r="I10" s="29" t="str">
        <f ca="1">IFERROR(__xludf.DUMMYFUNCTION("IF(B10="""","""",IFERROR(GOOGLEFINANCE(UPPER(B10),""price""),""""))"),"")</f>
        <v/>
      </c>
      <c r="J10" s="29" t="str">
        <f t="shared" ca="1" si="1"/>
        <v/>
      </c>
      <c r="K10" s="29" t="str">
        <f t="shared" ca="1" si="2"/>
        <v/>
      </c>
      <c r="L10" s="33" t="str">
        <f t="shared" ca="1" si="3"/>
        <v/>
      </c>
      <c r="M10" s="28"/>
      <c r="N10" s="29"/>
      <c r="O10" s="29" t="str">
        <f t="shared" si="4"/>
        <v/>
      </c>
      <c r="P10" s="29" t="str">
        <f t="shared" si="5"/>
        <v/>
      </c>
      <c r="Q10" s="33" t="str">
        <f t="shared" si="6"/>
        <v/>
      </c>
      <c r="R10" s="27" t="str">
        <f t="shared" si="7"/>
        <v/>
      </c>
      <c r="S10" s="93"/>
      <c r="T10" s="79"/>
      <c r="U10" s="79"/>
      <c r="V10" s="80"/>
      <c r="W10" s="34"/>
      <c r="X10" s="34"/>
      <c r="Y10" s="34"/>
    </row>
    <row r="11" spans="1:27" ht="18" customHeight="1" x14ac:dyDescent="0.25">
      <c r="A11" s="22">
        <v>7</v>
      </c>
      <c r="B11" s="19"/>
      <c r="C11" s="146"/>
      <c r="D11" s="20"/>
      <c r="E11" s="22"/>
      <c r="F11" s="21"/>
      <c r="G11" s="21"/>
      <c r="H11" s="21" t="str">
        <f t="shared" si="0"/>
        <v/>
      </c>
      <c r="I11" s="21" t="str">
        <f ca="1">IFERROR(__xludf.DUMMYFUNCTION("IF(B11="""","""",IFERROR(GOOGLEFINANCE(UPPER(B11),""price""),""""))"),"")</f>
        <v/>
      </c>
      <c r="J11" s="21" t="str">
        <f t="shared" ca="1" si="1"/>
        <v/>
      </c>
      <c r="K11" s="21" t="str">
        <f t="shared" ca="1" si="2"/>
        <v/>
      </c>
      <c r="L11" s="25" t="str">
        <f t="shared" ca="1" si="3"/>
        <v/>
      </c>
      <c r="M11" s="20"/>
      <c r="N11" s="21"/>
      <c r="O11" s="21" t="str">
        <f t="shared" si="4"/>
        <v/>
      </c>
      <c r="P11" s="21" t="str">
        <f t="shared" si="5"/>
        <v/>
      </c>
      <c r="Q11" s="25" t="str">
        <f t="shared" si="6"/>
        <v/>
      </c>
      <c r="R11" s="19" t="str">
        <f t="shared" si="7"/>
        <v/>
      </c>
      <c r="S11" s="92"/>
      <c r="T11" s="79"/>
      <c r="U11" s="79"/>
      <c r="V11" s="80"/>
      <c r="W11" s="26"/>
      <c r="X11" s="26"/>
      <c r="Y11" s="26"/>
    </row>
    <row r="12" spans="1:27" ht="18" customHeight="1" x14ac:dyDescent="0.25">
      <c r="A12" s="30">
        <v>8</v>
      </c>
      <c r="B12" s="27"/>
      <c r="C12" s="147"/>
      <c r="D12" s="28"/>
      <c r="E12" s="30"/>
      <c r="F12" s="29"/>
      <c r="G12" s="29"/>
      <c r="H12" s="29" t="str">
        <f t="shared" si="0"/>
        <v/>
      </c>
      <c r="I12" s="29" t="str">
        <f ca="1">IFERROR(__xludf.DUMMYFUNCTION("IF(B12="""","""",IFERROR(GOOGLEFINANCE(UPPER(B12),""price""),""""))"),"")</f>
        <v/>
      </c>
      <c r="J12" s="29" t="str">
        <f t="shared" ca="1" si="1"/>
        <v/>
      </c>
      <c r="K12" s="29" t="str">
        <f t="shared" ca="1" si="2"/>
        <v/>
      </c>
      <c r="L12" s="33" t="str">
        <f t="shared" ca="1" si="3"/>
        <v/>
      </c>
      <c r="M12" s="28"/>
      <c r="N12" s="29"/>
      <c r="O12" s="29" t="str">
        <f t="shared" si="4"/>
        <v/>
      </c>
      <c r="P12" s="29" t="str">
        <f t="shared" si="5"/>
        <v/>
      </c>
      <c r="Q12" s="33" t="str">
        <f t="shared" si="6"/>
        <v/>
      </c>
      <c r="R12" s="27" t="str">
        <f t="shared" si="7"/>
        <v/>
      </c>
      <c r="S12" s="93"/>
      <c r="T12" s="79"/>
      <c r="U12" s="79"/>
      <c r="V12" s="80"/>
      <c r="W12" s="34"/>
      <c r="X12" s="34"/>
      <c r="Y12" s="34"/>
    </row>
    <row r="13" spans="1:27" ht="18" customHeight="1" x14ac:dyDescent="0.25">
      <c r="A13" s="22">
        <v>9</v>
      </c>
      <c r="B13" s="19"/>
      <c r="C13" s="146"/>
      <c r="D13" s="20"/>
      <c r="E13" s="22"/>
      <c r="F13" s="21"/>
      <c r="G13" s="21"/>
      <c r="H13" s="21" t="str">
        <f t="shared" si="0"/>
        <v/>
      </c>
      <c r="I13" s="21" t="str">
        <f ca="1">IFERROR(__xludf.DUMMYFUNCTION("IF(B13="""","""",IFERROR(GOOGLEFINANCE(UPPER(B13),""price""),""""))"),"")</f>
        <v/>
      </c>
      <c r="J13" s="21" t="str">
        <f t="shared" ca="1" si="1"/>
        <v/>
      </c>
      <c r="K13" s="21" t="str">
        <f t="shared" ca="1" si="2"/>
        <v/>
      </c>
      <c r="L13" s="25" t="str">
        <f t="shared" ca="1" si="3"/>
        <v/>
      </c>
      <c r="M13" s="20"/>
      <c r="N13" s="21"/>
      <c r="O13" s="21" t="str">
        <f t="shared" si="4"/>
        <v/>
      </c>
      <c r="P13" s="21" t="str">
        <f t="shared" si="5"/>
        <v/>
      </c>
      <c r="Q13" s="25" t="str">
        <f t="shared" si="6"/>
        <v/>
      </c>
      <c r="R13" s="19" t="str">
        <f t="shared" si="7"/>
        <v/>
      </c>
      <c r="S13" s="92"/>
      <c r="T13" s="79"/>
      <c r="U13" s="79"/>
      <c r="V13" s="80"/>
      <c r="W13" s="26"/>
      <c r="X13" s="26"/>
      <c r="Y13" s="26"/>
    </row>
    <row r="14" spans="1:27" ht="18" customHeight="1" x14ac:dyDescent="0.25">
      <c r="A14" s="30">
        <v>10</v>
      </c>
      <c r="B14" s="27"/>
      <c r="C14" s="147"/>
      <c r="D14" s="28"/>
      <c r="E14" s="30"/>
      <c r="F14" s="29"/>
      <c r="G14" s="29"/>
      <c r="H14" s="29" t="str">
        <f t="shared" si="0"/>
        <v/>
      </c>
      <c r="I14" s="29" t="str">
        <f ca="1">IFERROR(__xludf.DUMMYFUNCTION("IF(B14="""","""",IFERROR(GOOGLEFINANCE(UPPER(B14),""price""),""""))"),"")</f>
        <v/>
      </c>
      <c r="J14" s="29" t="str">
        <f t="shared" ca="1" si="1"/>
        <v/>
      </c>
      <c r="K14" s="29" t="str">
        <f t="shared" ca="1" si="2"/>
        <v/>
      </c>
      <c r="L14" s="33" t="str">
        <f t="shared" ca="1" si="3"/>
        <v/>
      </c>
      <c r="M14" s="28"/>
      <c r="N14" s="29"/>
      <c r="O14" s="29" t="str">
        <f t="shared" si="4"/>
        <v/>
      </c>
      <c r="P14" s="29" t="str">
        <f t="shared" si="5"/>
        <v/>
      </c>
      <c r="Q14" s="33" t="str">
        <f t="shared" si="6"/>
        <v/>
      </c>
      <c r="R14" s="27" t="str">
        <f t="shared" si="7"/>
        <v/>
      </c>
      <c r="S14" s="93"/>
      <c r="T14" s="79"/>
      <c r="U14" s="79"/>
      <c r="V14" s="80"/>
      <c r="W14" s="34"/>
      <c r="X14" s="34"/>
      <c r="Y14" s="34"/>
    </row>
    <row r="15" spans="1:27" ht="18" customHeight="1" x14ac:dyDescent="0.25">
      <c r="A15" s="22">
        <v>11</v>
      </c>
      <c r="B15" s="19"/>
      <c r="C15" s="146"/>
      <c r="D15" s="20"/>
      <c r="E15" s="22"/>
      <c r="F15" s="21"/>
      <c r="G15" s="21"/>
      <c r="H15" s="21" t="str">
        <f t="shared" si="0"/>
        <v/>
      </c>
      <c r="I15" s="21" t="str">
        <f ca="1">IFERROR(__xludf.DUMMYFUNCTION("IF(B15="""","""",IFERROR(GOOGLEFINANCE(UPPER(B15),""price""),""""))"),"")</f>
        <v/>
      </c>
      <c r="J15" s="21" t="str">
        <f t="shared" ca="1" si="1"/>
        <v/>
      </c>
      <c r="K15" s="21" t="str">
        <f t="shared" ca="1" si="2"/>
        <v/>
      </c>
      <c r="L15" s="25" t="str">
        <f t="shared" ca="1" si="3"/>
        <v/>
      </c>
      <c r="M15" s="20"/>
      <c r="N15" s="21"/>
      <c r="O15" s="21" t="str">
        <f t="shared" si="4"/>
        <v/>
      </c>
      <c r="P15" s="21" t="str">
        <f t="shared" si="5"/>
        <v/>
      </c>
      <c r="Q15" s="25" t="str">
        <f t="shared" si="6"/>
        <v/>
      </c>
      <c r="R15" s="19" t="str">
        <f t="shared" si="7"/>
        <v/>
      </c>
      <c r="S15" s="92"/>
      <c r="T15" s="79"/>
      <c r="U15" s="79"/>
      <c r="V15" s="80"/>
      <c r="W15" s="26"/>
      <c r="X15" s="26"/>
      <c r="Y15" s="26"/>
    </row>
    <row r="16" spans="1:27" ht="18" customHeight="1" x14ac:dyDescent="0.25">
      <c r="A16" s="30">
        <v>12</v>
      </c>
      <c r="B16" s="27"/>
      <c r="C16" s="147"/>
      <c r="D16" s="28"/>
      <c r="E16" s="30"/>
      <c r="F16" s="29"/>
      <c r="G16" s="29"/>
      <c r="H16" s="29" t="str">
        <f t="shared" si="0"/>
        <v/>
      </c>
      <c r="I16" s="29" t="str">
        <f ca="1">IFERROR(__xludf.DUMMYFUNCTION("IF(B16="""","""",IFERROR(GOOGLEFINANCE(UPPER(B16),""price""),""""))"),"")</f>
        <v/>
      </c>
      <c r="J16" s="29" t="str">
        <f t="shared" ca="1" si="1"/>
        <v/>
      </c>
      <c r="K16" s="29" t="str">
        <f t="shared" ca="1" si="2"/>
        <v/>
      </c>
      <c r="L16" s="33" t="str">
        <f t="shared" ca="1" si="3"/>
        <v/>
      </c>
      <c r="M16" s="28"/>
      <c r="N16" s="29"/>
      <c r="O16" s="29" t="str">
        <f t="shared" si="4"/>
        <v/>
      </c>
      <c r="P16" s="29" t="str">
        <f t="shared" si="5"/>
        <v/>
      </c>
      <c r="Q16" s="33" t="str">
        <f t="shared" si="6"/>
        <v/>
      </c>
      <c r="R16" s="27" t="str">
        <f t="shared" si="7"/>
        <v/>
      </c>
      <c r="S16" s="93"/>
      <c r="T16" s="79"/>
      <c r="U16" s="79"/>
      <c r="V16" s="80"/>
      <c r="W16" s="34"/>
      <c r="X16" s="34"/>
      <c r="Y16" s="34"/>
    </row>
    <row r="17" spans="1:25" ht="18" customHeight="1" x14ac:dyDescent="0.25">
      <c r="A17" s="22">
        <v>13</v>
      </c>
      <c r="B17" s="19"/>
      <c r="C17" s="146"/>
      <c r="D17" s="20"/>
      <c r="E17" s="22"/>
      <c r="F17" s="21"/>
      <c r="G17" s="21"/>
      <c r="H17" s="21" t="str">
        <f t="shared" si="0"/>
        <v/>
      </c>
      <c r="I17" s="21" t="str">
        <f ca="1">IFERROR(__xludf.DUMMYFUNCTION("IF(B17="""","""",IFERROR(GOOGLEFINANCE(UPPER(B17),""price""),""""))"),"")</f>
        <v/>
      </c>
      <c r="J17" s="21" t="str">
        <f t="shared" ca="1" si="1"/>
        <v/>
      </c>
      <c r="K17" s="21" t="str">
        <f t="shared" ca="1" si="2"/>
        <v/>
      </c>
      <c r="L17" s="25" t="str">
        <f t="shared" ca="1" si="3"/>
        <v/>
      </c>
      <c r="M17" s="20"/>
      <c r="N17" s="21"/>
      <c r="O17" s="21" t="str">
        <f t="shared" si="4"/>
        <v/>
      </c>
      <c r="P17" s="21" t="str">
        <f t="shared" si="5"/>
        <v/>
      </c>
      <c r="Q17" s="25" t="str">
        <f t="shared" si="6"/>
        <v/>
      </c>
      <c r="R17" s="19" t="str">
        <f t="shared" si="7"/>
        <v/>
      </c>
      <c r="S17" s="92"/>
      <c r="T17" s="79"/>
      <c r="U17" s="79"/>
      <c r="V17" s="80"/>
      <c r="W17" s="26"/>
      <c r="X17" s="26"/>
      <c r="Y17" s="26"/>
    </row>
    <row r="18" spans="1:25" ht="18" customHeight="1" x14ac:dyDescent="0.25">
      <c r="A18" s="30">
        <v>14</v>
      </c>
      <c r="B18" s="27"/>
      <c r="C18" s="147"/>
      <c r="D18" s="28"/>
      <c r="E18" s="30"/>
      <c r="F18" s="29"/>
      <c r="G18" s="29"/>
      <c r="H18" s="29" t="str">
        <f t="shared" si="0"/>
        <v/>
      </c>
      <c r="I18" s="29" t="str">
        <f ca="1">IFERROR(__xludf.DUMMYFUNCTION("IF(B18="""","""",IFERROR(GOOGLEFINANCE(UPPER(B18),""price""),""""))"),"")</f>
        <v/>
      </c>
      <c r="J18" s="29" t="str">
        <f t="shared" ca="1" si="1"/>
        <v/>
      </c>
      <c r="K18" s="29" t="str">
        <f t="shared" ca="1" si="2"/>
        <v/>
      </c>
      <c r="L18" s="33" t="str">
        <f t="shared" ca="1" si="3"/>
        <v/>
      </c>
      <c r="M18" s="28"/>
      <c r="N18" s="29"/>
      <c r="O18" s="29" t="str">
        <f t="shared" si="4"/>
        <v/>
      </c>
      <c r="P18" s="29" t="str">
        <f t="shared" si="5"/>
        <v/>
      </c>
      <c r="Q18" s="33" t="str">
        <f t="shared" si="6"/>
        <v/>
      </c>
      <c r="R18" s="27" t="str">
        <f t="shared" si="7"/>
        <v/>
      </c>
      <c r="S18" s="93"/>
      <c r="T18" s="79"/>
      <c r="U18" s="79"/>
      <c r="V18" s="80"/>
      <c r="W18" s="34"/>
      <c r="X18" s="34"/>
      <c r="Y18" s="34"/>
    </row>
    <row r="19" spans="1:25" ht="18" customHeight="1" x14ac:dyDescent="0.25">
      <c r="A19" s="22">
        <v>15</v>
      </c>
      <c r="B19" s="19"/>
      <c r="C19" s="146"/>
      <c r="D19" s="20"/>
      <c r="E19" s="22"/>
      <c r="F19" s="21"/>
      <c r="G19" s="21"/>
      <c r="H19" s="21" t="str">
        <f t="shared" si="0"/>
        <v/>
      </c>
      <c r="I19" s="21" t="str">
        <f ca="1">IFERROR(__xludf.DUMMYFUNCTION("IF(B19="""","""",IFERROR(GOOGLEFINANCE(UPPER(B19),""price""),""""))"),"")</f>
        <v/>
      </c>
      <c r="J19" s="21" t="str">
        <f t="shared" ca="1" si="1"/>
        <v/>
      </c>
      <c r="K19" s="21" t="str">
        <f t="shared" ca="1" si="2"/>
        <v/>
      </c>
      <c r="L19" s="25" t="str">
        <f t="shared" ca="1" si="3"/>
        <v/>
      </c>
      <c r="M19" s="20"/>
      <c r="N19" s="21"/>
      <c r="O19" s="21" t="str">
        <f t="shared" si="4"/>
        <v/>
      </c>
      <c r="P19" s="21" t="str">
        <f t="shared" si="5"/>
        <v/>
      </c>
      <c r="Q19" s="25" t="str">
        <f t="shared" si="6"/>
        <v/>
      </c>
      <c r="R19" s="19" t="str">
        <f t="shared" si="7"/>
        <v/>
      </c>
      <c r="S19" s="92"/>
      <c r="T19" s="79"/>
      <c r="U19" s="79"/>
      <c r="V19" s="80"/>
      <c r="W19" s="26"/>
      <c r="X19" s="26"/>
      <c r="Y19" s="26"/>
    </row>
    <row r="20" spans="1:25" ht="18" customHeight="1" x14ac:dyDescent="0.25">
      <c r="A20" s="30">
        <v>16</v>
      </c>
      <c r="B20" s="27"/>
      <c r="C20" s="147"/>
      <c r="D20" s="28"/>
      <c r="E20" s="30"/>
      <c r="F20" s="29"/>
      <c r="G20" s="29"/>
      <c r="H20" s="29" t="str">
        <f t="shared" si="0"/>
        <v/>
      </c>
      <c r="I20" s="29" t="str">
        <f ca="1">IFERROR(__xludf.DUMMYFUNCTION("IF(B20="""","""",IFERROR(GOOGLEFINANCE(UPPER(B20),""price""),""""))"),"")</f>
        <v/>
      </c>
      <c r="J20" s="29" t="str">
        <f t="shared" ca="1" si="1"/>
        <v/>
      </c>
      <c r="K20" s="29" t="str">
        <f t="shared" ca="1" si="2"/>
        <v/>
      </c>
      <c r="L20" s="33" t="str">
        <f t="shared" ca="1" si="3"/>
        <v/>
      </c>
      <c r="M20" s="28"/>
      <c r="N20" s="29"/>
      <c r="O20" s="29" t="str">
        <f t="shared" si="4"/>
        <v/>
      </c>
      <c r="P20" s="29" t="str">
        <f t="shared" si="5"/>
        <v/>
      </c>
      <c r="Q20" s="33" t="str">
        <f t="shared" si="6"/>
        <v/>
      </c>
      <c r="R20" s="27" t="str">
        <f t="shared" si="7"/>
        <v/>
      </c>
      <c r="S20" s="93"/>
      <c r="T20" s="79"/>
      <c r="U20" s="79"/>
      <c r="V20" s="80"/>
      <c r="W20" s="34"/>
      <c r="X20" s="34"/>
      <c r="Y20" s="34"/>
    </row>
    <row r="21" spans="1:25" ht="18" customHeight="1" x14ac:dyDescent="0.25">
      <c r="A21" s="22">
        <v>17</v>
      </c>
      <c r="B21" s="19"/>
      <c r="C21" s="146"/>
      <c r="D21" s="20"/>
      <c r="E21" s="22"/>
      <c r="F21" s="21"/>
      <c r="G21" s="21"/>
      <c r="H21" s="21" t="str">
        <f t="shared" si="0"/>
        <v/>
      </c>
      <c r="I21" s="21" t="str">
        <f ca="1">IFERROR(__xludf.DUMMYFUNCTION("IF(B21="""","""",IFERROR(GOOGLEFINANCE(UPPER(B21),""price""),""""))"),"")</f>
        <v/>
      </c>
      <c r="J21" s="21" t="str">
        <f t="shared" ca="1" si="1"/>
        <v/>
      </c>
      <c r="K21" s="21" t="str">
        <f t="shared" ca="1" si="2"/>
        <v/>
      </c>
      <c r="L21" s="25" t="str">
        <f t="shared" ca="1" si="3"/>
        <v/>
      </c>
      <c r="M21" s="20"/>
      <c r="N21" s="21"/>
      <c r="O21" s="21" t="str">
        <f t="shared" si="4"/>
        <v/>
      </c>
      <c r="P21" s="21" t="str">
        <f t="shared" si="5"/>
        <v/>
      </c>
      <c r="Q21" s="25" t="str">
        <f t="shared" si="6"/>
        <v/>
      </c>
      <c r="R21" s="19" t="str">
        <f t="shared" si="7"/>
        <v/>
      </c>
      <c r="S21" s="92"/>
      <c r="T21" s="79"/>
      <c r="U21" s="79"/>
      <c r="V21" s="80"/>
      <c r="W21" s="26"/>
      <c r="X21" s="26"/>
      <c r="Y21" s="26"/>
    </row>
    <row r="22" spans="1:25" ht="18" customHeight="1" x14ac:dyDescent="0.25">
      <c r="A22" s="30">
        <v>18</v>
      </c>
      <c r="B22" s="27"/>
      <c r="C22" s="147"/>
      <c r="D22" s="28"/>
      <c r="E22" s="30"/>
      <c r="F22" s="29"/>
      <c r="G22" s="29"/>
      <c r="H22" s="29" t="str">
        <f t="shared" si="0"/>
        <v/>
      </c>
      <c r="I22" s="29" t="str">
        <f ca="1">IFERROR(__xludf.DUMMYFUNCTION("IF(B22="""","""",IFERROR(GOOGLEFINANCE(UPPER(B22),""price""),""""))"),"")</f>
        <v/>
      </c>
      <c r="J22" s="29" t="str">
        <f t="shared" ca="1" si="1"/>
        <v/>
      </c>
      <c r="K22" s="29" t="str">
        <f t="shared" ca="1" si="2"/>
        <v/>
      </c>
      <c r="L22" s="33" t="str">
        <f t="shared" ca="1" si="3"/>
        <v/>
      </c>
      <c r="M22" s="28"/>
      <c r="N22" s="29"/>
      <c r="O22" s="29" t="str">
        <f t="shared" si="4"/>
        <v/>
      </c>
      <c r="P22" s="29" t="str">
        <f t="shared" si="5"/>
        <v/>
      </c>
      <c r="Q22" s="33" t="str">
        <f t="shared" si="6"/>
        <v/>
      </c>
      <c r="R22" s="27" t="str">
        <f t="shared" si="7"/>
        <v/>
      </c>
      <c r="S22" s="93"/>
      <c r="T22" s="79"/>
      <c r="U22" s="79"/>
      <c r="V22" s="80"/>
      <c r="W22" s="34"/>
      <c r="X22" s="34"/>
      <c r="Y22" s="34"/>
    </row>
    <row r="23" spans="1:25" ht="18" customHeight="1" x14ac:dyDescent="0.25">
      <c r="A23" s="22">
        <v>19</v>
      </c>
      <c r="B23" s="19"/>
      <c r="C23" s="146"/>
      <c r="D23" s="20"/>
      <c r="E23" s="22"/>
      <c r="F23" s="21"/>
      <c r="G23" s="21"/>
      <c r="H23" s="21" t="str">
        <f t="shared" si="0"/>
        <v/>
      </c>
      <c r="I23" s="21" t="str">
        <f ca="1">IFERROR(__xludf.DUMMYFUNCTION("IF(B23="""","""",IFERROR(GOOGLEFINANCE(UPPER(B23),""price""),""""))"),"")</f>
        <v/>
      </c>
      <c r="J23" s="21" t="str">
        <f t="shared" ca="1" si="1"/>
        <v/>
      </c>
      <c r="K23" s="21" t="str">
        <f t="shared" ca="1" si="2"/>
        <v/>
      </c>
      <c r="L23" s="25" t="str">
        <f t="shared" ca="1" si="3"/>
        <v/>
      </c>
      <c r="M23" s="20"/>
      <c r="N23" s="21"/>
      <c r="O23" s="21" t="str">
        <f t="shared" si="4"/>
        <v/>
      </c>
      <c r="P23" s="21" t="str">
        <f t="shared" si="5"/>
        <v/>
      </c>
      <c r="Q23" s="25" t="str">
        <f t="shared" si="6"/>
        <v/>
      </c>
      <c r="R23" s="19" t="str">
        <f t="shared" si="7"/>
        <v/>
      </c>
      <c r="S23" s="92"/>
      <c r="T23" s="79"/>
      <c r="U23" s="79"/>
      <c r="V23" s="80"/>
      <c r="W23" s="26"/>
      <c r="X23" s="26"/>
      <c r="Y23" s="26"/>
    </row>
    <row r="24" spans="1:25" ht="18" customHeight="1" x14ac:dyDescent="0.25">
      <c r="A24" s="30">
        <v>20</v>
      </c>
      <c r="B24" s="27"/>
      <c r="C24" s="147"/>
      <c r="D24" s="28"/>
      <c r="E24" s="30"/>
      <c r="F24" s="29"/>
      <c r="G24" s="29"/>
      <c r="H24" s="29" t="str">
        <f t="shared" si="0"/>
        <v/>
      </c>
      <c r="I24" s="29" t="str">
        <f ca="1">IFERROR(__xludf.DUMMYFUNCTION("IF(B24="""","""",IFERROR(GOOGLEFINANCE(UPPER(B24),""price""),""""))"),"")</f>
        <v/>
      </c>
      <c r="J24" s="29" t="str">
        <f t="shared" ca="1" si="1"/>
        <v/>
      </c>
      <c r="K24" s="29" t="str">
        <f t="shared" ca="1" si="2"/>
        <v/>
      </c>
      <c r="L24" s="33" t="str">
        <f t="shared" ca="1" si="3"/>
        <v/>
      </c>
      <c r="M24" s="28"/>
      <c r="N24" s="29"/>
      <c r="O24" s="29" t="str">
        <f t="shared" si="4"/>
        <v/>
      </c>
      <c r="P24" s="29" t="str">
        <f t="shared" si="5"/>
        <v/>
      </c>
      <c r="Q24" s="33" t="str">
        <f t="shared" si="6"/>
        <v/>
      </c>
      <c r="R24" s="27" t="str">
        <f t="shared" si="7"/>
        <v/>
      </c>
      <c r="S24" s="93"/>
      <c r="T24" s="79"/>
      <c r="U24" s="79"/>
      <c r="V24" s="80"/>
      <c r="W24" s="34"/>
      <c r="X24" s="34"/>
      <c r="Y24" s="34"/>
    </row>
    <row r="25" spans="1:25" ht="18" customHeight="1" x14ac:dyDescent="0.25">
      <c r="A25" s="22">
        <v>21</v>
      </c>
      <c r="B25" s="19"/>
      <c r="C25" s="146"/>
      <c r="D25" s="20"/>
      <c r="E25" s="22"/>
      <c r="F25" s="21"/>
      <c r="G25" s="21"/>
      <c r="H25" s="21" t="str">
        <f t="shared" si="0"/>
        <v/>
      </c>
      <c r="I25" s="21" t="str">
        <f ca="1">IFERROR(__xludf.DUMMYFUNCTION("IF(B25="""","""",IFERROR(GOOGLEFINANCE(UPPER(B25),""price""),""""))"),"")</f>
        <v/>
      </c>
      <c r="J25" s="21" t="str">
        <f t="shared" ca="1" si="1"/>
        <v/>
      </c>
      <c r="K25" s="21" t="str">
        <f t="shared" ca="1" si="2"/>
        <v/>
      </c>
      <c r="L25" s="25" t="str">
        <f t="shared" ca="1" si="3"/>
        <v/>
      </c>
      <c r="M25" s="20"/>
      <c r="N25" s="21"/>
      <c r="O25" s="21" t="str">
        <f t="shared" si="4"/>
        <v/>
      </c>
      <c r="P25" s="21" t="str">
        <f t="shared" si="5"/>
        <v/>
      </c>
      <c r="Q25" s="25" t="str">
        <f t="shared" si="6"/>
        <v/>
      </c>
      <c r="R25" s="19" t="str">
        <f t="shared" si="7"/>
        <v/>
      </c>
      <c r="S25" s="92"/>
      <c r="T25" s="79"/>
      <c r="U25" s="79"/>
      <c r="V25" s="80"/>
      <c r="W25" s="26"/>
      <c r="X25" s="26"/>
      <c r="Y25" s="26"/>
    </row>
    <row r="26" spans="1:25" ht="18" customHeight="1" x14ac:dyDescent="0.25">
      <c r="A26" s="30">
        <v>22</v>
      </c>
      <c r="B26" s="27"/>
      <c r="C26" s="147"/>
      <c r="D26" s="28"/>
      <c r="E26" s="30"/>
      <c r="F26" s="29"/>
      <c r="G26" s="29"/>
      <c r="H26" s="29" t="str">
        <f t="shared" si="0"/>
        <v/>
      </c>
      <c r="I26" s="29" t="str">
        <f ca="1">IFERROR(__xludf.DUMMYFUNCTION("IF(B26="""","""",IFERROR(GOOGLEFINANCE(UPPER(B26),""price""),""""))"),"")</f>
        <v/>
      </c>
      <c r="J26" s="29" t="str">
        <f t="shared" ca="1" si="1"/>
        <v/>
      </c>
      <c r="K26" s="29" t="str">
        <f t="shared" ca="1" si="2"/>
        <v/>
      </c>
      <c r="L26" s="33" t="str">
        <f t="shared" ca="1" si="3"/>
        <v/>
      </c>
      <c r="M26" s="28"/>
      <c r="N26" s="29"/>
      <c r="O26" s="29" t="str">
        <f t="shared" si="4"/>
        <v/>
      </c>
      <c r="P26" s="29" t="str">
        <f t="shared" si="5"/>
        <v/>
      </c>
      <c r="Q26" s="33" t="str">
        <f t="shared" si="6"/>
        <v/>
      </c>
      <c r="R26" s="27" t="str">
        <f t="shared" si="7"/>
        <v/>
      </c>
      <c r="S26" s="93"/>
      <c r="T26" s="79"/>
      <c r="U26" s="79"/>
      <c r="V26" s="80"/>
      <c r="W26" s="34"/>
      <c r="X26" s="34"/>
      <c r="Y26" s="34"/>
    </row>
    <row r="27" spans="1:25" ht="18" customHeight="1" x14ac:dyDescent="0.25">
      <c r="A27" s="22">
        <v>23</v>
      </c>
      <c r="B27" s="19"/>
      <c r="C27" s="146"/>
      <c r="D27" s="20"/>
      <c r="E27" s="22"/>
      <c r="F27" s="21"/>
      <c r="G27" s="21"/>
      <c r="H27" s="21" t="str">
        <f t="shared" si="0"/>
        <v/>
      </c>
      <c r="I27" s="21" t="str">
        <f ca="1">IFERROR(__xludf.DUMMYFUNCTION("IF(B27="""","""",IFERROR(GOOGLEFINANCE(UPPER(B27),""price""),""""))"),"")</f>
        <v/>
      </c>
      <c r="J27" s="21" t="str">
        <f t="shared" ca="1" si="1"/>
        <v/>
      </c>
      <c r="K27" s="21" t="str">
        <f t="shared" ca="1" si="2"/>
        <v/>
      </c>
      <c r="L27" s="25" t="str">
        <f t="shared" ca="1" si="3"/>
        <v/>
      </c>
      <c r="M27" s="20"/>
      <c r="N27" s="21"/>
      <c r="O27" s="21" t="str">
        <f t="shared" si="4"/>
        <v/>
      </c>
      <c r="P27" s="21" t="str">
        <f t="shared" si="5"/>
        <v/>
      </c>
      <c r="Q27" s="25" t="str">
        <f t="shared" si="6"/>
        <v/>
      </c>
      <c r="R27" s="19" t="str">
        <f t="shared" si="7"/>
        <v/>
      </c>
      <c r="S27" s="92"/>
      <c r="T27" s="79"/>
      <c r="U27" s="79"/>
      <c r="V27" s="80"/>
      <c r="W27" s="26"/>
      <c r="X27" s="26"/>
      <c r="Y27" s="26"/>
    </row>
    <row r="28" spans="1:25" ht="18" customHeight="1" x14ac:dyDescent="0.25">
      <c r="A28" s="30">
        <v>24</v>
      </c>
      <c r="B28" s="27"/>
      <c r="C28" s="147"/>
      <c r="D28" s="28"/>
      <c r="E28" s="30"/>
      <c r="F28" s="29"/>
      <c r="G28" s="29"/>
      <c r="H28" s="29" t="str">
        <f t="shared" si="0"/>
        <v/>
      </c>
      <c r="I28" s="29" t="str">
        <f ca="1">IFERROR(__xludf.DUMMYFUNCTION("IF(B28="""","""",IFERROR(GOOGLEFINANCE(UPPER(B28),""price""),""""))"),"")</f>
        <v/>
      </c>
      <c r="J28" s="29" t="str">
        <f t="shared" ca="1" si="1"/>
        <v/>
      </c>
      <c r="K28" s="29" t="str">
        <f t="shared" ca="1" si="2"/>
        <v/>
      </c>
      <c r="L28" s="33" t="str">
        <f t="shared" ca="1" si="3"/>
        <v/>
      </c>
      <c r="M28" s="28"/>
      <c r="N28" s="29"/>
      <c r="O28" s="29" t="str">
        <f t="shared" si="4"/>
        <v/>
      </c>
      <c r="P28" s="29" t="str">
        <f t="shared" si="5"/>
        <v/>
      </c>
      <c r="Q28" s="33" t="str">
        <f t="shared" si="6"/>
        <v/>
      </c>
      <c r="R28" s="27" t="str">
        <f t="shared" si="7"/>
        <v/>
      </c>
      <c r="S28" s="93"/>
      <c r="T28" s="79"/>
      <c r="U28" s="79"/>
      <c r="V28" s="80"/>
      <c r="W28" s="34"/>
      <c r="X28" s="34"/>
      <c r="Y28" s="34"/>
    </row>
    <row r="29" spans="1:25" ht="18" customHeight="1" x14ac:dyDescent="0.25">
      <c r="A29" s="22">
        <v>25</v>
      </c>
      <c r="B29" s="19"/>
      <c r="C29" s="146"/>
      <c r="D29" s="20"/>
      <c r="E29" s="22"/>
      <c r="F29" s="21"/>
      <c r="G29" s="21"/>
      <c r="H29" s="21" t="str">
        <f t="shared" si="0"/>
        <v/>
      </c>
      <c r="I29" s="21" t="str">
        <f ca="1">IFERROR(__xludf.DUMMYFUNCTION("IF(B29="""","""",IFERROR(GOOGLEFINANCE(UPPER(B29),""price""),""""))"),"")</f>
        <v/>
      </c>
      <c r="J29" s="21" t="str">
        <f t="shared" ca="1" si="1"/>
        <v/>
      </c>
      <c r="K29" s="21" t="str">
        <f t="shared" ca="1" si="2"/>
        <v/>
      </c>
      <c r="L29" s="25" t="str">
        <f t="shared" ca="1" si="3"/>
        <v/>
      </c>
      <c r="M29" s="20"/>
      <c r="N29" s="21"/>
      <c r="O29" s="21" t="str">
        <f t="shared" si="4"/>
        <v/>
      </c>
      <c r="P29" s="21" t="str">
        <f t="shared" si="5"/>
        <v/>
      </c>
      <c r="Q29" s="25" t="str">
        <f t="shared" si="6"/>
        <v/>
      </c>
      <c r="R29" s="19" t="str">
        <f t="shared" si="7"/>
        <v/>
      </c>
      <c r="S29" s="92"/>
      <c r="T29" s="79"/>
      <c r="U29" s="79"/>
      <c r="V29" s="80"/>
      <c r="W29" s="26"/>
      <c r="X29" s="26"/>
      <c r="Y29" s="26"/>
    </row>
    <row r="30" spans="1:25" ht="18" customHeight="1" x14ac:dyDescent="0.25">
      <c r="A30" s="30">
        <v>26</v>
      </c>
      <c r="B30" s="27"/>
      <c r="C30" s="147"/>
      <c r="D30" s="28"/>
      <c r="E30" s="30"/>
      <c r="F30" s="29"/>
      <c r="G30" s="29"/>
      <c r="H30" s="29" t="str">
        <f t="shared" si="0"/>
        <v/>
      </c>
      <c r="I30" s="29" t="str">
        <f ca="1">IFERROR(__xludf.DUMMYFUNCTION("IF(B30="""","""",IFERROR(GOOGLEFINANCE(UPPER(B30),""price""),""""))"),"")</f>
        <v/>
      </c>
      <c r="J30" s="29" t="str">
        <f t="shared" ca="1" si="1"/>
        <v/>
      </c>
      <c r="K30" s="29" t="str">
        <f t="shared" ca="1" si="2"/>
        <v/>
      </c>
      <c r="L30" s="33" t="str">
        <f t="shared" ca="1" si="3"/>
        <v/>
      </c>
      <c r="M30" s="28"/>
      <c r="N30" s="29"/>
      <c r="O30" s="29" t="str">
        <f t="shared" si="4"/>
        <v/>
      </c>
      <c r="P30" s="29" t="str">
        <f t="shared" si="5"/>
        <v/>
      </c>
      <c r="Q30" s="33" t="str">
        <f t="shared" si="6"/>
        <v/>
      </c>
      <c r="R30" s="27" t="str">
        <f t="shared" si="7"/>
        <v/>
      </c>
      <c r="S30" s="93"/>
      <c r="T30" s="79"/>
      <c r="U30" s="79"/>
      <c r="V30" s="80"/>
      <c r="W30" s="34"/>
      <c r="X30" s="34"/>
      <c r="Y30" s="34"/>
    </row>
    <row r="31" spans="1:25" ht="18" customHeight="1" x14ac:dyDescent="0.25">
      <c r="A31" s="22">
        <v>27</v>
      </c>
      <c r="B31" s="19"/>
      <c r="C31" s="146"/>
      <c r="D31" s="20"/>
      <c r="E31" s="22"/>
      <c r="F31" s="21"/>
      <c r="G31" s="21"/>
      <c r="H31" s="21" t="str">
        <f t="shared" si="0"/>
        <v/>
      </c>
      <c r="I31" s="21" t="str">
        <f ca="1">IFERROR(__xludf.DUMMYFUNCTION("IF(B31="""","""",IFERROR(GOOGLEFINANCE(UPPER(B31),""price""),""""))"),"")</f>
        <v/>
      </c>
      <c r="J31" s="21" t="str">
        <f t="shared" ca="1" si="1"/>
        <v/>
      </c>
      <c r="K31" s="21" t="str">
        <f t="shared" ca="1" si="2"/>
        <v/>
      </c>
      <c r="L31" s="25" t="str">
        <f t="shared" ca="1" si="3"/>
        <v/>
      </c>
      <c r="M31" s="20"/>
      <c r="N31" s="21"/>
      <c r="O31" s="21" t="str">
        <f t="shared" si="4"/>
        <v/>
      </c>
      <c r="P31" s="21" t="str">
        <f t="shared" si="5"/>
        <v/>
      </c>
      <c r="Q31" s="25" t="str">
        <f t="shared" si="6"/>
        <v/>
      </c>
      <c r="R31" s="19" t="str">
        <f t="shared" si="7"/>
        <v/>
      </c>
      <c r="S31" s="92"/>
      <c r="T31" s="79"/>
      <c r="U31" s="79"/>
      <c r="V31" s="80"/>
      <c r="W31" s="26"/>
      <c r="X31" s="26"/>
      <c r="Y31" s="26"/>
    </row>
    <row r="32" spans="1:25" ht="18" customHeight="1" x14ac:dyDescent="0.25">
      <c r="A32" s="30">
        <v>28</v>
      </c>
      <c r="B32" s="27"/>
      <c r="C32" s="147"/>
      <c r="D32" s="28"/>
      <c r="E32" s="30"/>
      <c r="F32" s="29"/>
      <c r="G32" s="29"/>
      <c r="H32" s="29" t="str">
        <f t="shared" si="0"/>
        <v/>
      </c>
      <c r="I32" s="29" t="str">
        <f ca="1">IFERROR(__xludf.DUMMYFUNCTION("IF(B32="""","""",IFERROR(GOOGLEFINANCE(UPPER(B32),""price""),""""))"),"")</f>
        <v/>
      </c>
      <c r="J32" s="29" t="str">
        <f t="shared" ca="1" si="1"/>
        <v/>
      </c>
      <c r="K32" s="29" t="str">
        <f t="shared" ca="1" si="2"/>
        <v/>
      </c>
      <c r="L32" s="33" t="str">
        <f t="shared" ca="1" si="3"/>
        <v/>
      </c>
      <c r="M32" s="28"/>
      <c r="N32" s="29"/>
      <c r="O32" s="29" t="str">
        <f t="shared" si="4"/>
        <v/>
      </c>
      <c r="P32" s="29" t="str">
        <f t="shared" si="5"/>
        <v/>
      </c>
      <c r="Q32" s="33" t="str">
        <f t="shared" si="6"/>
        <v/>
      </c>
      <c r="R32" s="27" t="str">
        <f t="shared" si="7"/>
        <v/>
      </c>
      <c r="S32" s="93"/>
      <c r="T32" s="79"/>
      <c r="U32" s="79"/>
      <c r="V32" s="80"/>
      <c r="W32" s="34"/>
      <c r="X32" s="34"/>
      <c r="Y32" s="34"/>
    </row>
    <row r="33" spans="1:25" ht="18" customHeight="1" x14ac:dyDescent="0.25">
      <c r="A33" s="22">
        <v>29</v>
      </c>
      <c r="B33" s="19"/>
      <c r="C33" s="146"/>
      <c r="D33" s="20"/>
      <c r="E33" s="22"/>
      <c r="F33" s="21"/>
      <c r="G33" s="21"/>
      <c r="H33" s="21" t="str">
        <f t="shared" si="0"/>
        <v/>
      </c>
      <c r="I33" s="21" t="str">
        <f ca="1">IFERROR(__xludf.DUMMYFUNCTION("IF(B33="""","""",IFERROR(GOOGLEFINANCE(UPPER(B33),""price""),""""))"),"")</f>
        <v/>
      </c>
      <c r="J33" s="21" t="str">
        <f t="shared" ca="1" si="1"/>
        <v/>
      </c>
      <c r="K33" s="21" t="str">
        <f t="shared" ca="1" si="2"/>
        <v/>
      </c>
      <c r="L33" s="25" t="str">
        <f t="shared" ca="1" si="3"/>
        <v/>
      </c>
      <c r="M33" s="20"/>
      <c r="N33" s="21"/>
      <c r="O33" s="21" t="str">
        <f t="shared" si="4"/>
        <v/>
      </c>
      <c r="P33" s="21" t="str">
        <f t="shared" si="5"/>
        <v/>
      </c>
      <c r="Q33" s="25" t="str">
        <f t="shared" si="6"/>
        <v/>
      </c>
      <c r="R33" s="19" t="str">
        <f t="shared" si="7"/>
        <v/>
      </c>
      <c r="S33" s="92"/>
      <c r="T33" s="79"/>
      <c r="U33" s="79"/>
      <c r="V33" s="80"/>
      <c r="W33" s="26"/>
      <c r="X33" s="26"/>
      <c r="Y33" s="26"/>
    </row>
    <row r="34" spans="1:25" ht="18" customHeight="1" x14ac:dyDescent="0.25">
      <c r="A34" s="30">
        <v>30</v>
      </c>
      <c r="B34" s="27"/>
      <c r="C34" s="147"/>
      <c r="D34" s="28"/>
      <c r="E34" s="30"/>
      <c r="F34" s="29"/>
      <c r="G34" s="29"/>
      <c r="H34" s="29" t="str">
        <f t="shared" si="0"/>
        <v/>
      </c>
      <c r="I34" s="29" t="str">
        <f ca="1">IFERROR(__xludf.DUMMYFUNCTION("IF(B34="""","""",IFERROR(GOOGLEFINANCE(UPPER(B34),""price""),""""))"),"")</f>
        <v/>
      </c>
      <c r="J34" s="29" t="str">
        <f t="shared" ca="1" si="1"/>
        <v/>
      </c>
      <c r="K34" s="29" t="str">
        <f t="shared" ca="1" si="2"/>
        <v/>
      </c>
      <c r="L34" s="33" t="str">
        <f t="shared" ca="1" si="3"/>
        <v/>
      </c>
      <c r="M34" s="28"/>
      <c r="N34" s="29"/>
      <c r="O34" s="29" t="str">
        <f t="shared" si="4"/>
        <v/>
      </c>
      <c r="P34" s="29" t="str">
        <f t="shared" si="5"/>
        <v/>
      </c>
      <c r="Q34" s="33" t="str">
        <f t="shared" si="6"/>
        <v/>
      </c>
      <c r="R34" s="27" t="str">
        <f t="shared" si="7"/>
        <v/>
      </c>
      <c r="S34" s="93"/>
      <c r="T34" s="79"/>
      <c r="U34" s="79"/>
      <c r="V34" s="80"/>
      <c r="W34" s="34"/>
      <c r="X34" s="34"/>
      <c r="Y34" s="34"/>
    </row>
    <row r="35" spans="1:25" ht="18" customHeight="1" x14ac:dyDescent="0.25">
      <c r="A35" s="22">
        <v>31</v>
      </c>
      <c r="B35" s="19"/>
      <c r="C35" s="146"/>
      <c r="D35" s="20"/>
      <c r="E35" s="22"/>
      <c r="F35" s="21"/>
      <c r="G35" s="21"/>
      <c r="H35" s="21" t="str">
        <f t="shared" si="0"/>
        <v/>
      </c>
      <c r="I35" s="21" t="str">
        <f ca="1">IFERROR(__xludf.DUMMYFUNCTION("IF(B35="""","""",IFERROR(GOOGLEFINANCE(UPPER(B35),""price""),""""))"),"")</f>
        <v/>
      </c>
      <c r="J35" s="21" t="str">
        <f t="shared" ca="1" si="1"/>
        <v/>
      </c>
      <c r="K35" s="21" t="str">
        <f t="shared" ca="1" si="2"/>
        <v/>
      </c>
      <c r="L35" s="25" t="str">
        <f t="shared" ca="1" si="3"/>
        <v/>
      </c>
      <c r="M35" s="20"/>
      <c r="N35" s="21"/>
      <c r="O35" s="21" t="str">
        <f t="shared" si="4"/>
        <v/>
      </c>
      <c r="P35" s="21" t="str">
        <f t="shared" si="5"/>
        <v/>
      </c>
      <c r="Q35" s="25" t="str">
        <f t="shared" si="6"/>
        <v/>
      </c>
      <c r="R35" s="19" t="str">
        <f t="shared" si="7"/>
        <v/>
      </c>
      <c r="S35" s="92"/>
      <c r="T35" s="79"/>
      <c r="U35" s="79"/>
      <c r="V35" s="80"/>
      <c r="W35" s="26"/>
      <c r="X35" s="26"/>
      <c r="Y35" s="26"/>
    </row>
    <row r="36" spans="1:25" ht="18" customHeight="1" x14ac:dyDescent="0.25">
      <c r="A36" s="30">
        <v>32</v>
      </c>
      <c r="B36" s="27"/>
      <c r="C36" s="147"/>
      <c r="D36" s="28"/>
      <c r="E36" s="30"/>
      <c r="F36" s="29"/>
      <c r="G36" s="29"/>
      <c r="H36" s="29" t="str">
        <f t="shared" si="0"/>
        <v/>
      </c>
      <c r="I36" s="29" t="str">
        <f ca="1">IFERROR(__xludf.DUMMYFUNCTION("IF(B36="""","""",IFERROR(GOOGLEFINANCE(UPPER(B36),""price""),""""))"),"")</f>
        <v/>
      </c>
      <c r="J36" s="29" t="str">
        <f t="shared" ca="1" si="1"/>
        <v/>
      </c>
      <c r="K36" s="29" t="str">
        <f t="shared" ca="1" si="2"/>
        <v/>
      </c>
      <c r="L36" s="33" t="str">
        <f t="shared" ca="1" si="3"/>
        <v/>
      </c>
      <c r="M36" s="28"/>
      <c r="N36" s="29"/>
      <c r="O36" s="29" t="str">
        <f t="shared" si="4"/>
        <v/>
      </c>
      <c r="P36" s="29" t="str">
        <f t="shared" si="5"/>
        <v/>
      </c>
      <c r="Q36" s="33" t="str">
        <f t="shared" si="6"/>
        <v/>
      </c>
      <c r="R36" s="27" t="str">
        <f t="shared" si="7"/>
        <v/>
      </c>
      <c r="S36" s="93"/>
      <c r="T36" s="79"/>
      <c r="U36" s="79"/>
      <c r="V36" s="80"/>
      <c r="W36" s="34"/>
      <c r="X36" s="34"/>
      <c r="Y36" s="34"/>
    </row>
    <row r="37" spans="1:25" ht="18" customHeight="1" x14ac:dyDescent="0.25">
      <c r="A37" s="22">
        <v>33</v>
      </c>
      <c r="B37" s="19"/>
      <c r="C37" s="146"/>
      <c r="D37" s="20"/>
      <c r="E37" s="22"/>
      <c r="F37" s="21"/>
      <c r="G37" s="21"/>
      <c r="H37" s="21" t="str">
        <f t="shared" si="0"/>
        <v/>
      </c>
      <c r="I37" s="21" t="str">
        <f ca="1">IFERROR(__xludf.DUMMYFUNCTION("IF(B37="""","""",IFERROR(GOOGLEFINANCE(UPPER(B37),""price""),""""))"),"")</f>
        <v/>
      </c>
      <c r="J37" s="21" t="str">
        <f t="shared" ca="1" si="1"/>
        <v/>
      </c>
      <c r="K37" s="21" t="str">
        <f t="shared" ca="1" si="2"/>
        <v/>
      </c>
      <c r="L37" s="25" t="str">
        <f t="shared" ca="1" si="3"/>
        <v/>
      </c>
      <c r="M37" s="20"/>
      <c r="N37" s="21"/>
      <c r="O37" s="21" t="str">
        <f t="shared" si="4"/>
        <v/>
      </c>
      <c r="P37" s="21" t="str">
        <f t="shared" si="5"/>
        <v/>
      </c>
      <c r="Q37" s="25" t="str">
        <f t="shared" si="6"/>
        <v/>
      </c>
      <c r="R37" s="19" t="str">
        <f t="shared" si="7"/>
        <v/>
      </c>
      <c r="S37" s="92"/>
      <c r="T37" s="79"/>
      <c r="U37" s="79"/>
      <c r="V37" s="80"/>
      <c r="W37" s="26"/>
      <c r="X37" s="26"/>
      <c r="Y37" s="26"/>
    </row>
    <row r="38" spans="1:25" ht="18" customHeight="1" x14ac:dyDescent="0.25">
      <c r="A38" s="30">
        <v>34</v>
      </c>
      <c r="B38" s="27"/>
      <c r="C38" s="147"/>
      <c r="D38" s="28"/>
      <c r="E38" s="30"/>
      <c r="F38" s="29"/>
      <c r="G38" s="29"/>
      <c r="H38" s="29" t="str">
        <f t="shared" si="0"/>
        <v/>
      </c>
      <c r="I38" s="29" t="str">
        <f ca="1">IFERROR(__xludf.DUMMYFUNCTION("IF(B38="""","""",IFERROR(GOOGLEFINANCE(UPPER(B38),""price""),""""))"),"")</f>
        <v/>
      </c>
      <c r="J38" s="29" t="str">
        <f t="shared" ca="1" si="1"/>
        <v/>
      </c>
      <c r="K38" s="29" t="str">
        <f t="shared" ca="1" si="2"/>
        <v/>
      </c>
      <c r="L38" s="33" t="str">
        <f t="shared" ca="1" si="3"/>
        <v/>
      </c>
      <c r="M38" s="28"/>
      <c r="N38" s="29"/>
      <c r="O38" s="29" t="str">
        <f t="shared" si="4"/>
        <v/>
      </c>
      <c r="P38" s="29" t="str">
        <f t="shared" si="5"/>
        <v/>
      </c>
      <c r="Q38" s="33" t="str">
        <f t="shared" si="6"/>
        <v/>
      </c>
      <c r="R38" s="27" t="str">
        <f t="shared" si="7"/>
        <v/>
      </c>
      <c r="S38" s="93"/>
      <c r="T38" s="79"/>
      <c r="U38" s="79"/>
      <c r="V38" s="80"/>
      <c r="W38" s="34"/>
      <c r="X38" s="34"/>
      <c r="Y38" s="34"/>
    </row>
    <row r="39" spans="1:25" ht="18" customHeight="1" x14ac:dyDescent="0.25">
      <c r="A39" s="22">
        <v>35</v>
      </c>
      <c r="B39" s="19"/>
      <c r="C39" s="146"/>
      <c r="D39" s="20"/>
      <c r="E39" s="22"/>
      <c r="F39" s="21"/>
      <c r="G39" s="21"/>
      <c r="H39" s="21" t="str">
        <f t="shared" si="0"/>
        <v/>
      </c>
      <c r="I39" s="21" t="str">
        <f ca="1">IFERROR(__xludf.DUMMYFUNCTION("IF(B39="""","""",IFERROR(GOOGLEFINANCE(UPPER(B39),""price""),""""))"),"")</f>
        <v/>
      </c>
      <c r="J39" s="21" t="str">
        <f t="shared" ca="1" si="1"/>
        <v/>
      </c>
      <c r="K39" s="21" t="str">
        <f t="shared" ca="1" si="2"/>
        <v/>
      </c>
      <c r="L39" s="25" t="str">
        <f t="shared" ca="1" si="3"/>
        <v/>
      </c>
      <c r="M39" s="20"/>
      <c r="N39" s="21"/>
      <c r="O39" s="21" t="str">
        <f t="shared" si="4"/>
        <v/>
      </c>
      <c r="P39" s="21" t="str">
        <f t="shared" si="5"/>
        <v/>
      </c>
      <c r="Q39" s="25" t="str">
        <f t="shared" si="6"/>
        <v/>
      </c>
      <c r="R39" s="19" t="str">
        <f t="shared" si="7"/>
        <v/>
      </c>
      <c r="S39" s="92"/>
      <c r="T39" s="79"/>
      <c r="U39" s="79"/>
      <c r="V39" s="80"/>
      <c r="W39" s="26"/>
      <c r="X39" s="26"/>
      <c r="Y39" s="26"/>
    </row>
    <row r="40" spans="1:25" ht="18" customHeight="1" x14ac:dyDescent="0.25">
      <c r="A40" s="30">
        <v>36</v>
      </c>
      <c r="B40" s="27"/>
      <c r="C40" s="147"/>
      <c r="D40" s="28"/>
      <c r="E40" s="30"/>
      <c r="F40" s="29"/>
      <c r="G40" s="29"/>
      <c r="H40" s="29" t="str">
        <f t="shared" si="0"/>
        <v/>
      </c>
      <c r="I40" s="29" t="str">
        <f ca="1">IFERROR(__xludf.DUMMYFUNCTION("IF(B40="""","""",IFERROR(GOOGLEFINANCE(UPPER(B40),""price""),""""))"),"")</f>
        <v/>
      </c>
      <c r="J40" s="29" t="str">
        <f t="shared" ca="1" si="1"/>
        <v/>
      </c>
      <c r="K40" s="29" t="str">
        <f t="shared" ca="1" si="2"/>
        <v/>
      </c>
      <c r="L40" s="33" t="str">
        <f t="shared" ca="1" si="3"/>
        <v/>
      </c>
      <c r="M40" s="28"/>
      <c r="N40" s="29"/>
      <c r="O40" s="29" t="str">
        <f t="shared" si="4"/>
        <v/>
      </c>
      <c r="P40" s="29" t="str">
        <f t="shared" si="5"/>
        <v/>
      </c>
      <c r="Q40" s="33" t="str">
        <f t="shared" si="6"/>
        <v/>
      </c>
      <c r="R40" s="27" t="str">
        <f t="shared" si="7"/>
        <v/>
      </c>
      <c r="S40" s="93"/>
      <c r="T40" s="79"/>
      <c r="U40" s="79"/>
      <c r="V40" s="80"/>
      <c r="W40" s="34"/>
      <c r="X40" s="34"/>
      <c r="Y40" s="34"/>
    </row>
    <row r="41" spans="1:25" ht="18" customHeight="1" x14ac:dyDescent="0.25">
      <c r="A41" s="22">
        <v>37</v>
      </c>
      <c r="B41" s="19"/>
      <c r="C41" s="146"/>
      <c r="D41" s="20"/>
      <c r="E41" s="22"/>
      <c r="F41" s="21"/>
      <c r="G41" s="21"/>
      <c r="H41" s="21" t="str">
        <f t="shared" si="0"/>
        <v/>
      </c>
      <c r="I41" s="21" t="str">
        <f ca="1">IFERROR(__xludf.DUMMYFUNCTION("IF(B41="""","""",IFERROR(GOOGLEFINANCE(UPPER(B41),""price""),""""))"),"")</f>
        <v/>
      </c>
      <c r="J41" s="21" t="str">
        <f t="shared" ca="1" si="1"/>
        <v/>
      </c>
      <c r="K41" s="21" t="str">
        <f t="shared" ca="1" si="2"/>
        <v/>
      </c>
      <c r="L41" s="25" t="str">
        <f t="shared" ca="1" si="3"/>
        <v/>
      </c>
      <c r="M41" s="20"/>
      <c r="N41" s="21"/>
      <c r="O41" s="21" t="str">
        <f t="shared" si="4"/>
        <v/>
      </c>
      <c r="P41" s="21" t="str">
        <f t="shared" si="5"/>
        <v/>
      </c>
      <c r="Q41" s="25" t="str">
        <f t="shared" si="6"/>
        <v/>
      </c>
      <c r="R41" s="19" t="str">
        <f t="shared" si="7"/>
        <v/>
      </c>
      <c r="S41" s="92"/>
      <c r="T41" s="79"/>
      <c r="U41" s="79"/>
      <c r="V41" s="80"/>
      <c r="W41" s="26"/>
      <c r="X41" s="26"/>
      <c r="Y41" s="26"/>
    </row>
    <row r="42" spans="1:25" ht="18" customHeight="1" x14ac:dyDescent="0.25">
      <c r="A42" s="30">
        <v>38</v>
      </c>
      <c r="B42" s="27"/>
      <c r="C42" s="147"/>
      <c r="D42" s="28"/>
      <c r="E42" s="30"/>
      <c r="F42" s="29"/>
      <c r="G42" s="29"/>
      <c r="H42" s="29" t="str">
        <f t="shared" si="0"/>
        <v/>
      </c>
      <c r="I42" s="29" t="str">
        <f ca="1">IFERROR(__xludf.DUMMYFUNCTION("IF(B42="""","""",IFERROR(GOOGLEFINANCE(UPPER(B42),""price""),""""))"),"")</f>
        <v/>
      </c>
      <c r="J42" s="29" t="str">
        <f t="shared" ca="1" si="1"/>
        <v/>
      </c>
      <c r="K42" s="29" t="str">
        <f t="shared" ca="1" si="2"/>
        <v/>
      </c>
      <c r="L42" s="33" t="str">
        <f t="shared" ca="1" si="3"/>
        <v/>
      </c>
      <c r="M42" s="28"/>
      <c r="N42" s="29"/>
      <c r="O42" s="29" t="str">
        <f t="shared" si="4"/>
        <v/>
      </c>
      <c r="P42" s="29" t="str">
        <f t="shared" si="5"/>
        <v/>
      </c>
      <c r="Q42" s="33" t="str">
        <f t="shared" si="6"/>
        <v/>
      </c>
      <c r="R42" s="27" t="str">
        <f t="shared" si="7"/>
        <v/>
      </c>
      <c r="S42" s="93"/>
      <c r="T42" s="79"/>
      <c r="U42" s="79"/>
      <c r="V42" s="80"/>
      <c r="W42" s="34"/>
      <c r="X42" s="34"/>
      <c r="Y42" s="34"/>
    </row>
    <row r="43" spans="1:25" ht="18" customHeight="1" x14ac:dyDescent="0.25">
      <c r="A43" s="22">
        <v>39</v>
      </c>
      <c r="B43" s="19"/>
      <c r="C43" s="146"/>
      <c r="D43" s="20"/>
      <c r="E43" s="22"/>
      <c r="F43" s="21"/>
      <c r="G43" s="21"/>
      <c r="H43" s="21" t="str">
        <f t="shared" si="0"/>
        <v/>
      </c>
      <c r="I43" s="21" t="str">
        <f ca="1">IFERROR(__xludf.DUMMYFUNCTION("IF(B43="""","""",IFERROR(GOOGLEFINANCE(UPPER(B43),""price""),""""))"),"")</f>
        <v/>
      </c>
      <c r="J43" s="21" t="str">
        <f t="shared" ca="1" si="1"/>
        <v/>
      </c>
      <c r="K43" s="21" t="str">
        <f t="shared" ca="1" si="2"/>
        <v/>
      </c>
      <c r="L43" s="25" t="str">
        <f t="shared" ca="1" si="3"/>
        <v/>
      </c>
      <c r="M43" s="20"/>
      <c r="N43" s="21"/>
      <c r="O43" s="21" t="str">
        <f t="shared" si="4"/>
        <v/>
      </c>
      <c r="P43" s="21" t="str">
        <f t="shared" si="5"/>
        <v/>
      </c>
      <c r="Q43" s="25" t="str">
        <f t="shared" si="6"/>
        <v/>
      </c>
      <c r="R43" s="19" t="str">
        <f t="shared" si="7"/>
        <v/>
      </c>
      <c r="S43" s="92"/>
      <c r="T43" s="79"/>
      <c r="U43" s="79"/>
      <c r="V43" s="80"/>
      <c r="W43" s="26"/>
      <c r="X43" s="26"/>
      <c r="Y43" s="26"/>
    </row>
    <row r="44" spans="1:25" ht="18" customHeight="1" x14ac:dyDescent="0.25">
      <c r="A44" s="30">
        <v>40</v>
      </c>
      <c r="B44" s="27"/>
      <c r="C44" s="147"/>
      <c r="D44" s="28"/>
      <c r="E44" s="30"/>
      <c r="F44" s="29"/>
      <c r="G44" s="29"/>
      <c r="H44" s="29" t="str">
        <f t="shared" si="0"/>
        <v/>
      </c>
      <c r="I44" s="29" t="str">
        <f ca="1">IFERROR(__xludf.DUMMYFUNCTION("IF(B44="""","""",IFERROR(GOOGLEFINANCE(UPPER(B44),""price""),""""))"),"")</f>
        <v/>
      </c>
      <c r="J44" s="29" t="str">
        <f t="shared" ca="1" si="1"/>
        <v/>
      </c>
      <c r="K44" s="29" t="str">
        <f t="shared" ca="1" si="2"/>
        <v/>
      </c>
      <c r="L44" s="33" t="str">
        <f t="shared" ca="1" si="3"/>
        <v/>
      </c>
      <c r="M44" s="28"/>
      <c r="N44" s="29"/>
      <c r="O44" s="29" t="str">
        <f t="shared" si="4"/>
        <v/>
      </c>
      <c r="P44" s="29" t="str">
        <f t="shared" si="5"/>
        <v/>
      </c>
      <c r="Q44" s="33" t="str">
        <f t="shared" si="6"/>
        <v/>
      </c>
      <c r="R44" s="27" t="str">
        <f t="shared" si="7"/>
        <v/>
      </c>
      <c r="S44" s="93"/>
      <c r="T44" s="79"/>
      <c r="U44" s="79"/>
      <c r="V44" s="80"/>
      <c r="W44" s="34"/>
      <c r="X44" s="34"/>
      <c r="Y44" s="34"/>
    </row>
    <row r="45" spans="1:25" ht="18" customHeight="1" x14ac:dyDescent="0.25">
      <c r="A45" s="22">
        <v>41</v>
      </c>
      <c r="B45" s="19"/>
      <c r="C45" s="146"/>
      <c r="D45" s="20"/>
      <c r="E45" s="22"/>
      <c r="F45" s="21"/>
      <c r="G45" s="21"/>
      <c r="H45" s="21" t="str">
        <f t="shared" si="0"/>
        <v/>
      </c>
      <c r="I45" s="21" t="str">
        <f ca="1">IFERROR(__xludf.DUMMYFUNCTION("IF(B45="""","""",IFERROR(GOOGLEFINANCE(UPPER(B45),""price""),""""))"),"")</f>
        <v/>
      </c>
      <c r="J45" s="21" t="str">
        <f t="shared" ca="1" si="1"/>
        <v/>
      </c>
      <c r="K45" s="21" t="str">
        <f t="shared" ca="1" si="2"/>
        <v/>
      </c>
      <c r="L45" s="25" t="str">
        <f t="shared" ca="1" si="3"/>
        <v/>
      </c>
      <c r="M45" s="20"/>
      <c r="N45" s="21"/>
      <c r="O45" s="21" t="str">
        <f t="shared" si="4"/>
        <v/>
      </c>
      <c r="P45" s="21" t="str">
        <f t="shared" si="5"/>
        <v/>
      </c>
      <c r="Q45" s="25" t="str">
        <f t="shared" si="6"/>
        <v/>
      </c>
      <c r="R45" s="19" t="str">
        <f t="shared" si="7"/>
        <v/>
      </c>
      <c r="S45" s="92"/>
      <c r="T45" s="79"/>
      <c r="U45" s="79"/>
      <c r="V45" s="80"/>
      <c r="W45" s="26"/>
      <c r="X45" s="26"/>
      <c r="Y45" s="26"/>
    </row>
    <row r="46" spans="1:25" ht="18" customHeight="1" x14ac:dyDescent="0.25">
      <c r="A46" s="30">
        <v>42</v>
      </c>
      <c r="B46" s="27"/>
      <c r="C46" s="147"/>
      <c r="D46" s="28"/>
      <c r="E46" s="30"/>
      <c r="F46" s="29"/>
      <c r="G46" s="29"/>
      <c r="H46" s="29" t="str">
        <f t="shared" si="0"/>
        <v/>
      </c>
      <c r="I46" s="29" t="str">
        <f ca="1">IFERROR(__xludf.DUMMYFUNCTION("IF(B46="""","""",IFERROR(GOOGLEFINANCE(UPPER(B46),""price""),""""))"),"")</f>
        <v/>
      </c>
      <c r="J46" s="29" t="str">
        <f t="shared" ca="1" si="1"/>
        <v/>
      </c>
      <c r="K46" s="29" t="str">
        <f t="shared" ca="1" si="2"/>
        <v/>
      </c>
      <c r="L46" s="33" t="str">
        <f t="shared" ca="1" si="3"/>
        <v/>
      </c>
      <c r="M46" s="28"/>
      <c r="N46" s="29"/>
      <c r="O46" s="29" t="str">
        <f t="shared" si="4"/>
        <v/>
      </c>
      <c r="P46" s="29" t="str">
        <f t="shared" si="5"/>
        <v/>
      </c>
      <c r="Q46" s="33" t="str">
        <f t="shared" si="6"/>
        <v/>
      </c>
      <c r="R46" s="27" t="str">
        <f t="shared" si="7"/>
        <v/>
      </c>
      <c r="S46" s="93"/>
      <c r="T46" s="79"/>
      <c r="U46" s="79"/>
      <c r="V46" s="80"/>
      <c r="W46" s="34"/>
      <c r="X46" s="34"/>
      <c r="Y46" s="34"/>
    </row>
    <row r="47" spans="1:25" ht="18" customHeight="1" x14ac:dyDescent="0.25">
      <c r="A47" s="22">
        <v>43</v>
      </c>
      <c r="B47" s="19"/>
      <c r="C47" s="146"/>
      <c r="D47" s="20"/>
      <c r="E47" s="22"/>
      <c r="F47" s="21"/>
      <c r="G47" s="21"/>
      <c r="H47" s="21" t="str">
        <f t="shared" si="0"/>
        <v/>
      </c>
      <c r="I47" s="21" t="str">
        <f ca="1">IFERROR(__xludf.DUMMYFUNCTION("IF(B47="""","""",IFERROR(GOOGLEFINANCE(UPPER(B47),""price""),""""))"),"")</f>
        <v/>
      </c>
      <c r="J47" s="21" t="str">
        <f t="shared" ca="1" si="1"/>
        <v/>
      </c>
      <c r="K47" s="21" t="str">
        <f t="shared" ca="1" si="2"/>
        <v/>
      </c>
      <c r="L47" s="25" t="str">
        <f t="shared" ca="1" si="3"/>
        <v/>
      </c>
      <c r="M47" s="20"/>
      <c r="N47" s="21"/>
      <c r="O47" s="21" t="str">
        <f t="shared" si="4"/>
        <v/>
      </c>
      <c r="P47" s="21" t="str">
        <f t="shared" si="5"/>
        <v/>
      </c>
      <c r="Q47" s="25" t="str">
        <f t="shared" si="6"/>
        <v/>
      </c>
      <c r="R47" s="19" t="str">
        <f t="shared" si="7"/>
        <v/>
      </c>
      <c r="S47" s="92"/>
      <c r="T47" s="79"/>
      <c r="U47" s="79"/>
      <c r="V47" s="80"/>
      <c r="W47" s="26"/>
      <c r="X47" s="26"/>
      <c r="Y47" s="26"/>
    </row>
    <row r="48" spans="1:25" ht="18" customHeight="1" x14ac:dyDescent="0.25">
      <c r="A48" s="30">
        <v>44</v>
      </c>
      <c r="B48" s="27"/>
      <c r="C48" s="147"/>
      <c r="D48" s="28"/>
      <c r="E48" s="30"/>
      <c r="F48" s="29"/>
      <c r="G48" s="29"/>
      <c r="H48" s="29" t="str">
        <f t="shared" si="0"/>
        <v/>
      </c>
      <c r="I48" s="29" t="str">
        <f ca="1">IFERROR(__xludf.DUMMYFUNCTION("IF(B48="""","""",IFERROR(GOOGLEFINANCE(UPPER(B48),""price""),""""))"),"")</f>
        <v/>
      </c>
      <c r="J48" s="29" t="str">
        <f t="shared" ca="1" si="1"/>
        <v/>
      </c>
      <c r="K48" s="29" t="str">
        <f t="shared" ca="1" si="2"/>
        <v/>
      </c>
      <c r="L48" s="33" t="str">
        <f t="shared" ca="1" si="3"/>
        <v/>
      </c>
      <c r="M48" s="28"/>
      <c r="N48" s="29"/>
      <c r="O48" s="29" t="str">
        <f t="shared" si="4"/>
        <v/>
      </c>
      <c r="P48" s="29" t="str">
        <f t="shared" si="5"/>
        <v/>
      </c>
      <c r="Q48" s="33" t="str">
        <f t="shared" si="6"/>
        <v/>
      </c>
      <c r="R48" s="27" t="str">
        <f t="shared" si="7"/>
        <v/>
      </c>
      <c r="S48" s="93"/>
      <c r="T48" s="79"/>
      <c r="U48" s="79"/>
      <c r="V48" s="80"/>
      <c r="W48" s="34"/>
      <c r="X48" s="34"/>
      <c r="Y48" s="34"/>
    </row>
    <row r="49" spans="1:25" ht="18" customHeight="1" x14ac:dyDescent="0.25">
      <c r="A49" s="22">
        <v>45</v>
      </c>
      <c r="B49" s="19"/>
      <c r="C49" s="146"/>
      <c r="D49" s="20"/>
      <c r="E49" s="22"/>
      <c r="F49" s="21"/>
      <c r="G49" s="21"/>
      <c r="H49" s="21" t="str">
        <f t="shared" si="0"/>
        <v/>
      </c>
      <c r="I49" s="21" t="str">
        <f ca="1">IFERROR(__xludf.DUMMYFUNCTION("IF(B49="""","""",IFERROR(GOOGLEFINANCE(UPPER(B49),""price""),""""))"),"")</f>
        <v/>
      </c>
      <c r="J49" s="21" t="str">
        <f t="shared" ca="1" si="1"/>
        <v/>
      </c>
      <c r="K49" s="21" t="str">
        <f t="shared" ca="1" si="2"/>
        <v/>
      </c>
      <c r="L49" s="25" t="str">
        <f t="shared" ca="1" si="3"/>
        <v/>
      </c>
      <c r="M49" s="20"/>
      <c r="N49" s="21"/>
      <c r="O49" s="21" t="str">
        <f t="shared" si="4"/>
        <v/>
      </c>
      <c r="P49" s="21" t="str">
        <f t="shared" si="5"/>
        <v/>
      </c>
      <c r="Q49" s="25" t="str">
        <f t="shared" si="6"/>
        <v/>
      </c>
      <c r="R49" s="19" t="str">
        <f t="shared" si="7"/>
        <v/>
      </c>
      <c r="S49" s="92"/>
      <c r="T49" s="79"/>
      <c r="U49" s="79"/>
      <c r="V49" s="80"/>
      <c r="W49" s="26"/>
      <c r="X49" s="26"/>
      <c r="Y49" s="26"/>
    </row>
    <row r="50" spans="1:25" ht="18" customHeight="1" x14ac:dyDescent="0.25">
      <c r="A50" s="30">
        <v>46</v>
      </c>
      <c r="B50" s="27"/>
      <c r="C50" s="147"/>
      <c r="D50" s="28"/>
      <c r="E50" s="30"/>
      <c r="F50" s="29"/>
      <c r="G50" s="29"/>
      <c r="H50" s="29" t="str">
        <f t="shared" si="0"/>
        <v/>
      </c>
      <c r="I50" s="29" t="str">
        <f ca="1">IFERROR(__xludf.DUMMYFUNCTION("IF(B50="""","""",IFERROR(GOOGLEFINANCE(UPPER(B50),""price""),""""))"),"")</f>
        <v/>
      </c>
      <c r="J50" s="29" t="str">
        <f t="shared" ca="1" si="1"/>
        <v/>
      </c>
      <c r="K50" s="29" t="str">
        <f t="shared" ca="1" si="2"/>
        <v/>
      </c>
      <c r="L50" s="33" t="str">
        <f t="shared" ca="1" si="3"/>
        <v/>
      </c>
      <c r="M50" s="28"/>
      <c r="N50" s="29"/>
      <c r="O50" s="29" t="str">
        <f t="shared" si="4"/>
        <v/>
      </c>
      <c r="P50" s="29" t="str">
        <f t="shared" si="5"/>
        <v/>
      </c>
      <c r="Q50" s="33" t="str">
        <f t="shared" si="6"/>
        <v/>
      </c>
      <c r="R50" s="27" t="str">
        <f t="shared" si="7"/>
        <v/>
      </c>
      <c r="S50" s="93"/>
      <c r="T50" s="79"/>
      <c r="U50" s="79"/>
      <c r="V50" s="80"/>
      <c r="W50" s="34"/>
      <c r="X50" s="34"/>
      <c r="Y50" s="34"/>
    </row>
    <row r="51" spans="1:25" ht="18" customHeight="1" x14ac:dyDescent="0.25">
      <c r="A51" s="22">
        <v>47</v>
      </c>
      <c r="B51" s="19"/>
      <c r="C51" s="146"/>
      <c r="D51" s="20"/>
      <c r="E51" s="22"/>
      <c r="F51" s="21"/>
      <c r="G51" s="21"/>
      <c r="H51" s="21" t="str">
        <f t="shared" si="0"/>
        <v/>
      </c>
      <c r="I51" s="21" t="str">
        <f ca="1">IFERROR(__xludf.DUMMYFUNCTION("IF(B51="""","""",IFERROR(GOOGLEFINANCE(UPPER(B51),""price""),""""))"),"")</f>
        <v/>
      </c>
      <c r="J51" s="21" t="str">
        <f t="shared" ca="1" si="1"/>
        <v/>
      </c>
      <c r="K51" s="21" t="str">
        <f t="shared" ca="1" si="2"/>
        <v/>
      </c>
      <c r="L51" s="25" t="str">
        <f t="shared" ca="1" si="3"/>
        <v/>
      </c>
      <c r="M51" s="20"/>
      <c r="N51" s="21"/>
      <c r="O51" s="21" t="str">
        <f t="shared" si="4"/>
        <v/>
      </c>
      <c r="P51" s="21" t="str">
        <f t="shared" si="5"/>
        <v/>
      </c>
      <c r="Q51" s="25" t="str">
        <f t="shared" si="6"/>
        <v/>
      </c>
      <c r="R51" s="19" t="str">
        <f t="shared" si="7"/>
        <v/>
      </c>
      <c r="S51" s="92"/>
      <c r="T51" s="79"/>
      <c r="U51" s="79"/>
      <c r="V51" s="80"/>
      <c r="W51" s="26"/>
      <c r="X51" s="26"/>
      <c r="Y51" s="26"/>
    </row>
    <row r="52" spans="1:25" ht="18" customHeight="1" x14ac:dyDescent="0.25">
      <c r="A52" s="30">
        <v>48</v>
      </c>
      <c r="B52" s="27"/>
      <c r="C52" s="147"/>
      <c r="D52" s="28"/>
      <c r="E52" s="30"/>
      <c r="F52" s="29"/>
      <c r="G52" s="29"/>
      <c r="H52" s="29" t="str">
        <f t="shared" si="0"/>
        <v/>
      </c>
      <c r="I52" s="29" t="str">
        <f ca="1">IFERROR(__xludf.DUMMYFUNCTION("IF(B52="""","""",IFERROR(GOOGLEFINANCE(UPPER(B52),""price""),""""))"),"")</f>
        <v/>
      </c>
      <c r="J52" s="29" t="str">
        <f t="shared" ca="1" si="1"/>
        <v/>
      </c>
      <c r="K52" s="29" t="str">
        <f t="shared" ca="1" si="2"/>
        <v/>
      </c>
      <c r="L52" s="33" t="str">
        <f t="shared" ca="1" si="3"/>
        <v/>
      </c>
      <c r="M52" s="28"/>
      <c r="N52" s="29"/>
      <c r="O52" s="29" t="str">
        <f t="shared" si="4"/>
        <v/>
      </c>
      <c r="P52" s="29" t="str">
        <f t="shared" si="5"/>
        <v/>
      </c>
      <c r="Q52" s="33" t="str">
        <f t="shared" si="6"/>
        <v/>
      </c>
      <c r="R52" s="27" t="str">
        <f t="shared" si="7"/>
        <v/>
      </c>
      <c r="S52" s="93"/>
      <c r="T52" s="79"/>
      <c r="U52" s="79"/>
      <c r="V52" s="80"/>
      <c r="W52" s="34"/>
      <c r="X52" s="34"/>
      <c r="Y52" s="34"/>
    </row>
    <row r="53" spans="1:25" ht="18" customHeight="1" x14ac:dyDescent="0.25">
      <c r="A53" s="22">
        <v>49</v>
      </c>
      <c r="B53" s="19"/>
      <c r="C53" s="146"/>
      <c r="D53" s="20"/>
      <c r="E53" s="22"/>
      <c r="F53" s="21"/>
      <c r="G53" s="21"/>
      <c r="H53" s="21" t="str">
        <f t="shared" si="0"/>
        <v/>
      </c>
      <c r="I53" s="21" t="str">
        <f ca="1">IFERROR(__xludf.DUMMYFUNCTION("IF(B53="""","""",IFERROR(GOOGLEFINANCE(UPPER(B53),""price""),""""))"),"")</f>
        <v/>
      </c>
      <c r="J53" s="21" t="str">
        <f t="shared" ca="1" si="1"/>
        <v/>
      </c>
      <c r="K53" s="21" t="str">
        <f t="shared" ca="1" si="2"/>
        <v/>
      </c>
      <c r="L53" s="25" t="str">
        <f t="shared" ca="1" si="3"/>
        <v/>
      </c>
      <c r="M53" s="20"/>
      <c r="N53" s="21"/>
      <c r="O53" s="21" t="str">
        <f t="shared" si="4"/>
        <v/>
      </c>
      <c r="P53" s="21" t="str">
        <f t="shared" si="5"/>
        <v/>
      </c>
      <c r="Q53" s="25" t="str">
        <f t="shared" si="6"/>
        <v/>
      </c>
      <c r="R53" s="19" t="str">
        <f t="shared" si="7"/>
        <v/>
      </c>
      <c r="S53" s="92"/>
      <c r="T53" s="79"/>
      <c r="U53" s="79"/>
      <c r="V53" s="80"/>
      <c r="W53" s="26"/>
      <c r="X53" s="26"/>
      <c r="Y53" s="26"/>
    </row>
    <row r="54" spans="1:25" ht="18" customHeight="1" x14ac:dyDescent="0.25">
      <c r="A54" s="30">
        <v>50</v>
      </c>
      <c r="B54" s="27"/>
      <c r="C54" s="147"/>
      <c r="D54" s="28"/>
      <c r="E54" s="30"/>
      <c r="F54" s="29"/>
      <c r="G54" s="29"/>
      <c r="H54" s="29" t="str">
        <f t="shared" si="0"/>
        <v/>
      </c>
      <c r="I54" s="29" t="str">
        <f ca="1">IFERROR(__xludf.DUMMYFUNCTION("IF(B54="""","""",IFERROR(GOOGLEFINANCE(UPPER(B54),""price""),""""))"),"")</f>
        <v/>
      </c>
      <c r="J54" s="29" t="str">
        <f t="shared" ca="1" si="1"/>
        <v/>
      </c>
      <c r="K54" s="29" t="str">
        <f t="shared" ca="1" si="2"/>
        <v/>
      </c>
      <c r="L54" s="33" t="str">
        <f t="shared" ca="1" si="3"/>
        <v/>
      </c>
      <c r="M54" s="28"/>
      <c r="N54" s="29"/>
      <c r="O54" s="29" t="str">
        <f t="shared" si="4"/>
        <v/>
      </c>
      <c r="P54" s="29" t="str">
        <f t="shared" si="5"/>
        <v/>
      </c>
      <c r="Q54" s="33" t="str">
        <f t="shared" si="6"/>
        <v/>
      </c>
      <c r="R54" s="27" t="str">
        <f t="shared" si="7"/>
        <v/>
      </c>
      <c r="S54" s="93"/>
      <c r="T54" s="79"/>
      <c r="U54" s="79"/>
      <c r="V54" s="80"/>
      <c r="W54" s="34"/>
      <c r="X54" s="34"/>
      <c r="Y54" s="34"/>
    </row>
    <row r="55" spans="1:25" ht="18" customHeight="1" x14ac:dyDescent="0.25">
      <c r="A55" s="22">
        <v>51</v>
      </c>
      <c r="B55" s="19"/>
      <c r="C55" s="146"/>
      <c r="D55" s="20"/>
      <c r="E55" s="22"/>
      <c r="F55" s="21"/>
      <c r="G55" s="21"/>
      <c r="H55" s="21" t="str">
        <f t="shared" si="0"/>
        <v/>
      </c>
      <c r="I55" s="21" t="str">
        <f ca="1">IFERROR(__xludf.DUMMYFUNCTION("IF(B55="""","""",IFERROR(GOOGLEFINANCE(UPPER(B55),""price""),""""))"),"")</f>
        <v/>
      </c>
      <c r="J55" s="21" t="str">
        <f t="shared" ca="1" si="1"/>
        <v/>
      </c>
      <c r="K55" s="21" t="str">
        <f t="shared" ca="1" si="2"/>
        <v/>
      </c>
      <c r="L55" s="25" t="str">
        <f t="shared" ca="1" si="3"/>
        <v/>
      </c>
      <c r="M55" s="20"/>
      <c r="N55" s="21"/>
      <c r="O55" s="21" t="str">
        <f t="shared" si="4"/>
        <v/>
      </c>
      <c r="P55" s="21" t="str">
        <f t="shared" si="5"/>
        <v/>
      </c>
      <c r="Q55" s="25" t="str">
        <f t="shared" si="6"/>
        <v/>
      </c>
      <c r="R55" s="19" t="str">
        <f t="shared" si="7"/>
        <v/>
      </c>
      <c r="S55" s="92"/>
      <c r="T55" s="79"/>
      <c r="U55" s="79"/>
      <c r="V55" s="80"/>
      <c r="W55" s="26"/>
      <c r="X55" s="26"/>
      <c r="Y55" s="26"/>
    </row>
    <row r="56" spans="1:25" ht="18" customHeight="1" x14ac:dyDescent="0.25">
      <c r="A56" s="30">
        <v>52</v>
      </c>
      <c r="B56" s="27"/>
      <c r="C56" s="147"/>
      <c r="D56" s="28"/>
      <c r="E56" s="30"/>
      <c r="F56" s="29"/>
      <c r="G56" s="29"/>
      <c r="H56" s="29" t="str">
        <f t="shared" si="0"/>
        <v/>
      </c>
      <c r="I56" s="29" t="str">
        <f ca="1">IFERROR(__xludf.DUMMYFUNCTION("IF(B56="""","""",IFERROR(GOOGLEFINANCE(UPPER(B56),""price""),""""))"),"")</f>
        <v/>
      </c>
      <c r="J56" s="29" t="str">
        <f t="shared" ca="1" si="1"/>
        <v/>
      </c>
      <c r="K56" s="29" t="str">
        <f t="shared" ca="1" si="2"/>
        <v/>
      </c>
      <c r="L56" s="33" t="str">
        <f t="shared" ca="1" si="3"/>
        <v/>
      </c>
      <c r="M56" s="28"/>
      <c r="N56" s="29"/>
      <c r="O56" s="29" t="str">
        <f t="shared" si="4"/>
        <v/>
      </c>
      <c r="P56" s="29" t="str">
        <f t="shared" si="5"/>
        <v/>
      </c>
      <c r="Q56" s="33" t="str">
        <f t="shared" si="6"/>
        <v/>
      </c>
      <c r="R56" s="27" t="str">
        <f t="shared" si="7"/>
        <v/>
      </c>
      <c r="S56" s="93"/>
      <c r="T56" s="79"/>
      <c r="U56" s="79"/>
      <c r="V56" s="80"/>
      <c r="W56" s="34"/>
      <c r="X56" s="34"/>
      <c r="Y56" s="34"/>
    </row>
    <row r="57" spans="1:25" ht="18" customHeight="1" x14ac:dyDescent="0.25">
      <c r="A57" s="22">
        <v>53</v>
      </c>
      <c r="B57" s="19"/>
      <c r="C57" s="146"/>
      <c r="D57" s="20"/>
      <c r="E57" s="22"/>
      <c r="F57" s="21"/>
      <c r="G57" s="21"/>
      <c r="H57" s="21" t="str">
        <f t="shared" si="0"/>
        <v/>
      </c>
      <c r="I57" s="21" t="str">
        <f ca="1">IFERROR(__xludf.DUMMYFUNCTION("IF(B57="""","""",IFERROR(GOOGLEFINANCE(UPPER(B57),""price""),""""))"),"")</f>
        <v/>
      </c>
      <c r="J57" s="21" t="str">
        <f t="shared" ca="1" si="1"/>
        <v/>
      </c>
      <c r="K57" s="21" t="str">
        <f t="shared" ca="1" si="2"/>
        <v/>
      </c>
      <c r="L57" s="25" t="str">
        <f t="shared" ca="1" si="3"/>
        <v/>
      </c>
      <c r="M57" s="20"/>
      <c r="N57" s="21"/>
      <c r="O57" s="21" t="str">
        <f t="shared" si="4"/>
        <v/>
      </c>
      <c r="P57" s="21" t="str">
        <f t="shared" si="5"/>
        <v/>
      </c>
      <c r="Q57" s="25" t="str">
        <f t="shared" si="6"/>
        <v/>
      </c>
      <c r="R57" s="19" t="str">
        <f t="shared" si="7"/>
        <v/>
      </c>
      <c r="S57" s="92"/>
      <c r="T57" s="79"/>
      <c r="U57" s="79"/>
      <c r="V57" s="80"/>
      <c r="W57" s="26"/>
      <c r="X57" s="26"/>
      <c r="Y57" s="26"/>
    </row>
    <row r="58" spans="1:25" ht="18" customHeight="1" x14ac:dyDescent="0.25">
      <c r="A58" s="30">
        <v>54</v>
      </c>
      <c r="B58" s="27"/>
      <c r="C58" s="147"/>
      <c r="D58" s="28"/>
      <c r="E58" s="30"/>
      <c r="F58" s="29"/>
      <c r="G58" s="29"/>
      <c r="H58" s="29" t="str">
        <f t="shared" si="0"/>
        <v/>
      </c>
      <c r="I58" s="29" t="str">
        <f ca="1">IFERROR(__xludf.DUMMYFUNCTION("IF(B58="""","""",IFERROR(GOOGLEFINANCE(UPPER(B58),""price""),""""))"),"")</f>
        <v/>
      </c>
      <c r="J58" s="29" t="str">
        <f t="shared" ca="1" si="1"/>
        <v/>
      </c>
      <c r="K58" s="29" t="str">
        <f t="shared" ca="1" si="2"/>
        <v/>
      </c>
      <c r="L58" s="33" t="str">
        <f t="shared" ca="1" si="3"/>
        <v/>
      </c>
      <c r="M58" s="28"/>
      <c r="N58" s="29"/>
      <c r="O58" s="29" t="str">
        <f t="shared" si="4"/>
        <v/>
      </c>
      <c r="P58" s="29" t="str">
        <f t="shared" si="5"/>
        <v/>
      </c>
      <c r="Q58" s="33" t="str">
        <f t="shared" si="6"/>
        <v/>
      </c>
      <c r="R58" s="27" t="str">
        <f t="shared" si="7"/>
        <v/>
      </c>
      <c r="S58" s="93"/>
      <c r="T58" s="79"/>
      <c r="U58" s="79"/>
      <c r="V58" s="80"/>
      <c r="W58" s="34"/>
      <c r="X58" s="34"/>
      <c r="Y58" s="34"/>
    </row>
    <row r="59" spans="1:25" ht="18" customHeight="1" x14ac:dyDescent="0.25">
      <c r="A59" s="22">
        <v>55</v>
      </c>
      <c r="B59" s="19"/>
      <c r="C59" s="146"/>
      <c r="D59" s="20"/>
      <c r="E59" s="22"/>
      <c r="F59" s="21"/>
      <c r="G59" s="21"/>
      <c r="H59" s="21" t="str">
        <f t="shared" si="0"/>
        <v/>
      </c>
      <c r="I59" s="21" t="str">
        <f ca="1">IFERROR(__xludf.DUMMYFUNCTION("IF(B59="""","""",IFERROR(GOOGLEFINANCE(UPPER(B59),""price""),""""))"),"")</f>
        <v/>
      </c>
      <c r="J59" s="21" t="str">
        <f t="shared" ca="1" si="1"/>
        <v/>
      </c>
      <c r="K59" s="21" t="str">
        <f t="shared" ca="1" si="2"/>
        <v/>
      </c>
      <c r="L59" s="25" t="str">
        <f t="shared" ca="1" si="3"/>
        <v/>
      </c>
      <c r="M59" s="20"/>
      <c r="N59" s="21"/>
      <c r="O59" s="21" t="str">
        <f t="shared" si="4"/>
        <v/>
      </c>
      <c r="P59" s="21" t="str">
        <f t="shared" si="5"/>
        <v/>
      </c>
      <c r="Q59" s="25" t="str">
        <f t="shared" si="6"/>
        <v/>
      </c>
      <c r="R59" s="19" t="str">
        <f t="shared" si="7"/>
        <v/>
      </c>
      <c r="S59" s="92"/>
      <c r="T59" s="79"/>
      <c r="U59" s="79"/>
      <c r="V59" s="80"/>
      <c r="W59" s="26"/>
      <c r="X59" s="26"/>
      <c r="Y59" s="26"/>
    </row>
    <row r="60" spans="1:25" ht="18" customHeight="1" x14ac:dyDescent="0.25">
      <c r="A60" s="30">
        <v>56</v>
      </c>
      <c r="B60" s="27"/>
      <c r="C60" s="147"/>
      <c r="D60" s="28"/>
      <c r="E60" s="30"/>
      <c r="F60" s="29"/>
      <c r="G60" s="29"/>
      <c r="H60" s="29" t="str">
        <f t="shared" si="0"/>
        <v/>
      </c>
      <c r="I60" s="29" t="str">
        <f ca="1">IFERROR(__xludf.DUMMYFUNCTION("IF(B60="""","""",IFERROR(GOOGLEFINANCE(UPPER(B60),""price""),""""))"),"")</f>
        <v/>
      </c>
      <c r="J60" s="29" t="str">
        <f t="shared" ca="1" si="1"/>
        <v/>
      </c>
      <c r="K60" s="29" t="str">
        <f t="shared" ca="1" si="2"/>
        <v/>
      </c>
      <c r="L60" s="33" t="str">
        <f t="shared" ca="1" si="3"/>
        <v/>
      </c>
      <c r="M60" s="28"/>
      <c r="N60" s="29"/>
      <c r="O60" s="29" t="str">
        <f t="shared" si="4"/>
        <v/>
      </c>
      <c r="P60" s="29" t="str">
        <f t="shared" si="5"/>
        <v/>
      </c>
      <c r="Q60" s="33" t="str">
        <f t="shared" si="6"/>
        <v/>
      </c>
      <c r="R60" s="27" t="str">
        <f t="shared" si="7"/>
        <v/>
      </c>
      <c r="S60" s="93"/>
      <c r="T60" s="79"/>
      <c r="U60" s="79"/>
      <c r="V60" s="80"/>
      <c r="W60" s="34"/>
      <c r="X60" s="34"/>
      <c r="Y60" s="34"/>
    </row>
    <row r="61" spans="1:25" ht="18" customHeight="1" x14ac:dyDescent="0.25">
      <c r="A61" s="22">
        <v>57</v>
      </c>
      <c r="B61" s="19"/>
      <c r="C61" s="146"/>
      <c r="D61" s="20"/>
      <c r="E61" s="22"/>
      <c r="F61" s="21"/>
      <c r="G61" s="21"/>
      <c r="H61" s="21" t="str">
        <f t="shared" si="0"/>
        <v/>
      </c>
      <c r="I61" s="21" t="str">
        <f ca="1">IFERROR(__xludf.DUMMYFUNCTION("IF(B61="""","""",IFERROR(GOOGLEFINANCE(UPPER(B61),""price""),""""))"),"")</f>
        <v/>
      </c>
      <c r="J61" s="21" t="str">
        <f t="shared" ca="1" si="1"/>
        <v/>
      </c>
      <c r="K61" s="21" t="str">
        <f t="shared" ca="1" si="2"/>
        <v/>
      </c>
      <c r="L61" s="25" t="str">
        <f t="shared" ca="1" si="3"/>
        <v/>
      </c>
      <c r="M61" s="20"/>
      <c r="N61" s="21"/>
      <c r="O61" s="21" t="str">
        <f t="shared" si="4"/>
        <v/>
      </c>
      <c r="P61" s="21" t="str">
        <f t="shared" si="5"/>
        <v/>
      </c>
      <c r="Q61" s="25" t="str">
        <f t="shared" si="6"/>
        <v/>
      </c>
      <c r="R61" s="19" t="str">
        <f t="shared" si="7"/>
        <v/>
      </c>
      <c r="S61" s="92"/>
      <c r="T61" s="79"/>
      <c r="U61" s="79"/>
      <c r="V61" s="80"/>
      <c r="W61" s="26"/>
      <c r="X61" s="26"/>
      <c r="Y61" s="26"/>
    </row>
    <row r="62" spans="1:25" ht="18" customHeight="1" x14ac:dyDescent="0.25">
      <c r="A62" s="30">
        <v>58</v>
      </c>
      <c r="B62" s="27"/>
      <c r="C62" s="147"/>
      <c r="D62" s="28"/>
      <c r="E62" s="30"/>
      <c r="F62" s="29"/>
      <c r="G62" s="29"/>
      <c r="H62" s="29" t="str">
        <f t="shared" si="0"/>
        <v/>
      </c>
      <c r="I62" s="29" t="str">
        <f ca="1">IFERROR(__xludf.DUMMYFUNCTION("IF(B62="""","""",IFERROR(GOOGLEFINANCE(UPPER(B62),""price""),""""))"),"")</f>
        <v/>
      </c>
      <c r="J62" s="29" t="str">
        <f t="shared" ca="1" si="1"/>
        <v/>
      </c>
      <c r="K62" s="29" t="str">
        <f t="shared" ca="1" si="2"/>
        <v/>
      </c>
      <c r="L62" s="33" t="str">
        <f t="shared" ca="1" si="3"/>
        <v/>
      </c>
      <c r="M62" s="28"/>
      <c r="N62" s="29"/>
      <c r="O62" s="29" t="str">
        <f t="shared" si="4"/>
        <v/>
      </c>
      <c r="P62" s="29" t="str">
        <f t="shared" si="5"/>
        <v/>
      </c>
      <c r="Q62" s="33" t="str">
        <f t="shared" si="6"/>
        <v/>
      </c>
      <c r="R62" s="27" t="str">
        <f t="shared" si="7"/>
        <v/>
      </c>
      <c r="S62" s="93"/>
      <c r="T62" s="79"/>
      <c r="U62" s="79"/>
      <c r="V62" s="80"/>
      <c r="W62" s="34"/>
      <c r="X62" s="34"/>
      <c r="Y62" s="34"/>
    </row>
    <row r="63" spans="1:25" ht="18" customHeight="1" x14ac:dyDescent="0.25">
      <c r="A63" s="22">
        <v>59</v>
      </c>
      <c r="B63" s="19"/>
      <c r="C63" s="146"/>
      <c r="D63" s="20"/>
      <c r="E63" s="22"/>
      <c r="F63" s="21"/>
      <c r="G63" s="21"/>
      <c r="H63" s="21" t="str">
        <f t="shared" si="0"/>
        <v/>
      </c>
      <c r="I63" s="21" t="str">
        <f ca="1">IFERROR(__xludf.DUMMYFUNCTION("IF(B63="""","""",IFERROR(GOOGLEFINANCE(UPPER(B63),""price""),""""))"),"")</f>
        <v/>
      </c>
      <c r="J63" s="21" t="str">
        <f t="shared" ca="1" si="1"/>
        <v/>
      </c>
      <c r="K63" s="21" t="str">
        <f t="shared" ca="1" si="2"/>
        <v/>
      </c>
      <c r="L63" s="25" t="str">
        <f t="shared" ca="1" si="3"/>
        <v/>
      </c>
      <c r="M63" s="20"/>
      <c r="N63" s="21"/>
      <c r="O63" s="21" t="str">
        <f t="shared" si="4"/>
        <v/>
      </c>
      <c r="P63" s="21" t="str">
        <f t="shared" si="5"/>
        <v/>
      </c>
      <c r="Q63" s="25" t="str">
        <f t="shared" si="6"/>
        <v/>
      </c>
      <c r="R63" s="19" t="str">
        <f t="shared" si="7"/>
        <v/>
      </c>
      <c r="S63" s="92"/>
      <c r="T63" s="79"/>
      <c r="U63" s="79"/>
      <c r="V63" s="80"/>
      <c r="W63" s="26"/>
      <c r="X63" s="26"/>
      <c r="Y63" s="26"/>
    </row>
    <row r="64" spans="1:25" ht="18" customHeight="1" x14ac:dyDescent="0.25">
      <c r="A64" s="30">
        <v>60</v>
      </c>
      <c r="B64" s="27"/>
      <c r="C64" s="147"/>
      <c r="D64" s="28"/>
      <c r="E64" s="30"/>
      <c r="F64" s="29"/>
      <c r="G64" s="29"/>
      <c r="H64" s="29" t="str">
        <f t="shared" si="0"/>
        <v/>
      </c>
      <c r="I64" s="29" t="str">
        <f ca="1">IFERROR(__xludf.DUMMYFUNCTION("IF(B64="""","""",IFERROR(GOOGLEFINANCE(UPPER(B64),""price""),""""))"),"")</f>
        <v/>
      </c>
      <c r="J64" s="29" t="str">
        <f t="shared" ca="1" si="1"/>
        <v/>
      </c>
      <c r="K64" s="29" t="str">
        <f t="shared" ca="1" si="2"/>
        <v/>
      </c>
      <c r="L64" s="33" t="str">
        <f t="shared" ca="1" si="3"/>
        <v/>
      </c>
      <c r="M64" s="28"/>
      <c r="N64" s="29"/>
      <c r="O64" s="29" t="str">
        <f t="shared" si="4"/>
        <v/>
      </c>
      <c r="P64" s="29" t="str">
        <f t="shared" si="5"/>
        <v/>
      </c>
      <c r="Q64" s="33" t="str">
        <f t="shared" si="6"/>
        <v/>
      </c>
      <c r="R64" s="27" t="str">
        <f t="shared" si="7"/>
        <v/>
      </c>
      <c r="S64" s="93"/>
      <c r="T64" s="79"/>
      <c r="U64" s="79"/>
      <c r="V64" s="80"/>
      <c r="W64" s="34"/>
      <c r="X64" s="34"/>
      <c r="Y64" s="34"/>
    </row>
    <row r="65" spans="1:25" ht="18" customHeight="1" x14ac:dyDescent="0.25">
      <c r="A65" s="22">
        <v>61</v>
      </c>
      <c r="B65" s="19"/>
      <c r="C65" s="146"/>
      <c r="D65" s="20"/>
      <c r="E65" s="22"/>
      <c r="F65" s="21"/>
      <c r="G65" s="21"/>
      <c r="H65" s="21" t="str">
        <f t="shared" si="0"/>
        <v/>
      </c>
      <c r="I65" s="21" t="str">
        <f ca="1">IFERROR(__xludf.DUMMYFUNCTION("IF(B65="""","""",IFERROR(GOOGLEFINANCE(UPPER(B65),""price""),""""))"),"")</f>
        <v/>
      </c>
      <c r="J65" s="21" t="str">
        <f t="shared" ca="1" si="1"/>
        <v/>
      </c>
      <c r="K65" s="21" t="str">
        <f t="shared" ca="1" si="2"/>
        <v/>
      </c>
      <c r="L65" s="25" t="str">
        <f t="shared" ca="1" si="3"/>
        <v/>
      </c>
      <c r="M65" s="20"/>
      <c r="N65" s="21"/>
      <c r="O65" s="21" t="str">
        <f t="shared" si="4"/>
        <v/>
      </c>
      <c r="P65" s="21" t="str">
        <f t="shared" si="5"/>
        <v/>
      </c>
      <c r="Q65" s="25" t="str">
        <f t="shared" si="6"/>
        <v/>
      </c>
      <c r="R65" s="19" t="str">
        <f t="shared" si="7"/>
        <v/>
      </c>
      <c r="S65" s="92"/>
      <c r="T65" s="79"/>
      <c r="U65" s="79"/>
      <c r="V65" s="80"/>
      <c r="W65" s="26"/>
      <c r="X65" s="26"/>
      <c r="Y65" s="26"/>
    </row>
    <row r="66" spans="1:25" ht="18" customHeight="1" x14ac:dyDescent="0.25">
      <c r="A66" s="30">
        <v>62</v>
      </c>
      <c r="B66" s="27"/>
      <c r="C66" s="147"/>
      <c r="D66" s="28"/>
      <c r="E66" s="30"/>
      <c r="F66" s="29"/>
      <c r="G66" s="29"/>
      <c r="H66" s="29" t="str">
        <f t="shared" si="0"/>
        <v/>
      </c>
      <c r="I66" s="29" t="str">
        <f ca="1">IFERROR(__xludf.DUMMYFUNCTION("IF(B66="""","""",IFERROR(GOOGLEFINANCE(UPPER(B66),""price""),""""))"),"")</f>
        <v/>
      </c>
      <c r="J66" s="29" t="str">
        <f t="shared" ca="1" si="1"/>
        <v/>
      </c>
      <c r="K66" s="29" t="str">
        <f t="shared" ca="1" si="2"/>
        <v/>
      </c>
      <c r="L66" s="33" t="str">
        <f t="shared" ca="1" si="3"/>
        <v/>
      </c>
      <c r="M66" s="28"/>
      <c r="N66" s="29"/>
      <c r="O66" s="29" t="str">
        <f t="shared" si="4"/>
        <v/>
      </c>
      <c r="P66" s="29" t="str">
        <f t="shared" si="5"/>
        <v/>
      </c>
      <c r="Q66" s="33" t="str">
        <f t="shared" si="6"/>
        <v/>
      </c>
      <c r="R66" s="27" t="str">
        <f t="shared" si="7"/>
        <v/>
      </c>
      <c r="S66" s="93"/>
      <c r="T66" s="79"/>
      <c r="U66" s="79"/>
      <c r="V66" s="80"/>
      <c r="W66" s="34"/>
      <c r="X66" s="34"/>
      <c r="Y66" s="34"/>
    </row>
    <row r="67" spans="1:25" ht="18" customHeight="1" x14ac:dyDescent="0.25">
      <c r="A67" s="22">
        <v>63</v>
      </c>
      <c r="B67" s="19"/>
      <c r="C67" s="146"/>
      <c r="D67" s="20"/>
      <c r="E67" s="22"/>
      <c r="F67" s="21"/>
      <c r="G67" s="21"/>
      <c r="H67" s="21" t="str">
        <f t="shared" si="0"/>
        <v/>
      </c>
      <c r="I67" s="21" t="str">
        <f ca="1">IFERROR(__xludf.DUMMYFUNCTION("IF(B67="""","""",IFERROR(GOOGLEFINANCE(UPPER(B67),""price""),""""))"),"")</f>
        <v/>
      </c>
      <c r="J67" s="21" t="str">
        <f t="shared" ca="1" si="1"/>
        <v/>
      </c>
      <c r="K67" s="21" t="str">
        <f t="shared" ca="1" si="2"/>
        <v/>
      </c>
      <c r="L67" s="25" t="str">
        <f t="shared" ca="1" si="3"/>
        <v/>
      </c>
      <c r="M67" s="20"/>
      <c r="N67" s="21"/>
      <c r="O67" s="21" t="str">
        <f t="shared" si="4"/>
        <v/>
      </c>
      <c r="P67" s="21" t="str">
        <f t="shared" si="5"/>
        <v/>
      </c>
      <c r="Q67" s="25" t="str">
        <f t="shared" si="6"/>
        <v/>
      </c>
      <c r="R67" s="19" t="str">
        <f t="shared" si="7"/>
        <v/>
      </c>
      <c r="S67" s="92"/>
      <c r="T67" s="79"/>
      <c r="U67" s="79"/>
      <c r="V67" s="80"/>
      <c r="W67" s="26"/>
      <c r="X67" s="26"/>
      <c r="Y67" s="26"/>
    </row>
    <row r="68" spans="1:25" ht="18" customHeight="1" x14ac:dyDescent="0.25">
      <c r="A68" s="30">
        <v>64</v>
      </c>
      <c r="B68" s="27"/>
      <c r="C68" s="147"/>
      <c r="D68" s="28"/>
      <c r="E68" s="30"/>
      <c r="F68" s="29"/>
      <c r="G68" s="29"/>
      <c r="H68" s="29" t="str">
        <f t="shared" si="0"/>
        <v/>
      </c>
      <c r="I68" s="29" t="str">
        <f ca="1">IFERROR(__xludf.DUMMYFUNCTION("IF(B68="""","""",IFERROR(GOOGLEFINANCE(UPPER(B68),""price""),""""))"),"")</f>
        <v/>
      </c>
      <c r="J68" s="29" t="str">
        <f t="shared" ca="1" si="1"/>
        <v/>
      </c>
      <c r="K68" s="29" t="str">
        <f t="shared" ca="1" si="2"/>
        <v/>
      </c>
      <c r="L68" s="33" t="str">
        <f t="shared" ca="1" si="3"/>
        <v/>
      </c>
      <c r="M68" s="28"/>
      <c r="N68" s="29"/>
      <c r="O68" s="29" t="str">
        <f t="shared" si="4"/>
        <v/>
      </c>
      <c r="P68" s="29" t="str">
        <f t="shared" si="5"/>
        <v/>
      </c>
      <c r="Q68" s="33" t="str">
        <f t="shared" si="6"/>
        <v/>
      </c>
      <c r="R68" s="27" t="str">
        <f t="shared" si="7"/>
        <v/>
      </c>
      <c r="S68" s="93"/>
      <c r="T68" s="79"/>
      <c r="U68" s="79"/>
      <c r="V68" s="80"/>
      <c r="W68" s="34"/>
      <c r="X68" s="34"/>
      <c r="Y68" s="34"/>
    </row>
    <row r="69" spans="1:25" ht="18" customHeight="1" x14ac:dyDescent="0.25">
      <c r="A69" s="22">
        <v>65</v>
      </c>
      <c r="B69" s="19"/>
      <c r="C69" s="146"/>
      <c r="D69" s="20"/>
      <c r="E69" s="22"/>
      <c r="F69" s="21"/>
      <c r="G69" s="21"/>
      <c r="H69" s="21" t="str">
        <f t="shared" si="0"/>
        <v/>
      </c>
      <c r="I69" s="21" t="str">
        <f ca="1">IFERROR(__xludf.DUMMYFUNCTION("IF(B69="""","""",IFERROR(GOOGLEFINANCE(UPPER(B69),""price""),""""))"),"")</f>
        <v/>
      </c>
      <c r="J69" s="21" t="str">
        <f t="shared" ca="1" si="1"/>
        <v/>
      </c>
      <c r="K69" s="21" t="str">
        <f t="shared" ca="1" si="2"/>
        <v/>
      </c>
      <c r="L69" s="25" t="str">
        <f t="shared" ca="1" si="3"/>
        <v/>
      </c>
      <c r="M69" s="20"/>
      <c r="N69" s="21"/>
      <c r="O69" s="21" t="str">
        <f t="shared" si="4"/>
        <v/>
      </c>
      <c r="P69" s="21" t="str">
        <f t="shared" si="5"/>
        <v/>
      </c>
      <c r="Q69" s="25" t="str">
        <f t="shared" si="6"/>
        <v/>
      </c>
      <c r="R69" s="19" t="str">
        <f t="shared" si="7"/>
        <v/>
      </c>
      <c r="S69" s="92"/>
      <c r="T69" s="79"/>
      <c r="U69" s="79"/>
      <c r="V69" s="80"/>
      <c r="W69" s="26"/>
      <c r="X69" s="26"/>
      <c r="Y69" s="26"/>
    </row>
    <row r="70" spans="1:25" ht="18" customHeight="1" x14ac:dyDescent="0.25">
      <c r="A70" s="30">
        <v>66</v>
      </c>
      <c r="B70" s="27"/>
      <c r="C70" s="147"/>
      <c r="D70" s="28"/>
      <c r="E70" s="30"/>
      <c r="F70" s="29"/>
      <c r="G70" s="29"/>
      <c r="H70" s="29" t="str">
        <f t="shared" si="0"/>
        <v/>
      </c>
      <c r="I70" s="29" t="str">
        <f ca="1">IFERROR(__xludf.DUMMYFUNCTION("IF(B70="""","""",IFERROR(GOOGLEFINANCE(UPPER(B70),""price""),""""))"),"")</f>
        <v/>
      </c>
      <c r="J70" s="29" t="str">
        <f t="shared" ca="1" si="1"/>
        <v/>
      </c>
      <c r="K70" s="29" t="str">
        <f t="shared" ca="1" si="2"/>
        <v/>
      </c>
      <c r="L70" s="33" t="str">
        <f t="shared" ca="1" si="3"/>
        <v/>
      </c>
      <c r="M70" s="28"/>
      <c r="N70" s="29"/>
      <c r="O70" s="29" t="str">
        <f t="shared" si="4"/>
        <v/>
      </c>
      <c r="P70" s="29" t="str">
        <f t="shared" si="5"/>
        <v/>
      </c>
      <c r="Q70" s="33" t="str">
        <f t="shared" si="6"/>
        <v/>
      </c>
      <c r="R70" s="27" t="str">
        <f t="shared" si="7"/>
        <v/>
      </c>
      <c r="S70" s="93"/>
      <c r="T70" s="79"/>
      <c r="U70" s="79"/>
      <c r="V70" s="80"/>
      <c r="W70" s="34"/>
      <c r="X70" s="34"/>
      <c r="Y70" s="34"/>
    </row>
    <row r="71" spans="1:25" ht="18" customHeight="1" x14ac:dyDescent="0.25">
      <c r="A71" s="22">
        <v>67</v>
      </c>
      <c r="B71" s="19"/>
      <c r="C71" s="146"/>
      <c r="D71" s="20"/>
      <c r="E71" s="22"/>
      <c r="F71" s="21"/>
      <c r="G71" s="21"/>
      <c r="H71" s="21" t="str">
        <f t="shared" si="0"/>
        <v/>
      </c>
      <c r="I71" s="21" t="str">
        <f ca="1">IFERROR(__xludf.DUMMYFUNCTION("IF(B71="""","""",IFERROR(GOOGLEFINANCE(UPPER(B71),""price""),""""))"),"")</f>
        <v/>
      </c>
      <c r="J71" s="21" t="str">
        <f t="shared" ca="1" si="1"/>
        <v/>
      </c>
      <c r="K71" s="21" t="str">
        <f t="shared" ca="1" si="2"/>
        <v/>
      </c>
      <c r="L71" s="25" t="str">
        <f t="shared" ca="1" si="3"/>
        <v/>
      </c>
      <c r="M71" s="20"/>
      <c r="N71" s="21"/>
      <c r="O71" s="21" t="str">
        <f t="shared" si="4"/>
        <v/>
      </c>
      <c r="P71" s="21" t="str">
        <f t="shared" si="5"/>
        <v/>
      </c>
      <c r="Q71" s="25" t="str">
        <f t="shared" si="6"/>
        <v/>
      </c>
      <c r="R71" s="19" t="str">
        <f t="shared" si="7"/>
        <v/>
      </c>
      <c r="S71" s="92"/>
      <c r="T71" s="79"/>
      <c r="U71" s="79"/>
      <c r="V71" s="80"/>
      <c r="W71" s="26"/>
      <c r="X71" s="26"/>
      <c r="Y71" s="26"/>
    </row>
    <row r="72" spans="1:25" ht="18" customHeight="1" x14ac:dyDescent="0.25">
      <c r="A72" s="30">
        <v>68</v>
      </c>
      <c r="B72" s="27"/>
      <c r="C72" s="147"/>
      <c r="D72" s="28"/>
      <c r="E72" s="30"/>
      <c r="F72" s="29"/>
      <c r="G72" s="29"/>
      <c r="H72" s="29" t="str">
        <f t="shared" si="0"/>
        <v/>
      </c>
      <c r="I72" s="29" t="str">
        <f ca="1">IFERROR(__xludf.DUMMYFUNCTION("IF(B72="""","""",IFERROR(GOOGLEFINANCE(UPPER(B72),""price""),""""))"),"")</f>
        <v/>
      </c>
      <c r="J72" s="29" t="str">
        <f t="shared" ca="1" si="1"/>
        <v/>
      </c>
      <c r="K72" s="29" t="str">
        <f t="shared" ca="1" si="2"/>
        <v/>
      </c>
      <c r="L72" s="33" t="str">
        <f t="shared" ca="1" si="3"/>
        <v/>
      </c>
      <c r="M72" s="28"/>
      <c r="N72" s="29"/>
      <c r="O72" s="29" t="str">
        <f t="shared" si="4"/>
        <v/>
      </c>
      <c r="P72" s="29" t="str">
        <f t="shared" si="5"/>
        <v/>
      </c>
      <c r="Q72" s="33" t="str">
        <f t="shared" si="6"/>
        <v/>
      </c>
      <c r="R72" s="27" t="str">
        <f t="shared" si="7"/>
        <v/>
      </c>
      <c r="S72" s="93"/>
      <c r="T72" s="79"/>
      <c r="U72" s="79"/>
      <c r="V72" s="80"/>
      <c r="W72" s="34"/>
      <c r="X72" s="34"/>
      <c r="Y72" s="34"/>
    </row>
    <row r="73" spans="1:25" ht="18" customHeight="1" x14ac:dyDescent="0.25">
      <c r="A73" s="22">
        <v>69</v>
      </c>
      <c r="B73" s="19"/>
      <c r="C73" s="146"/>
      <c r="D73" s="20"/>
      <c r="E73" s="22"/>
      <c r="F73" s="21"/>
      <c r="G73" s="21"/>
      <c r="H73" s="21" t="str">
        <f t="shared" si="0"/>
        <v/>
      </c>
      <c r="I73" s="21" t="str">
        <f ca="1">IFERROR(__xludf.DUMMYFUNCTION("IF(B73="""","""",IFERROR(GOOGLEFINANCE(UPPER(B73),""price""),""""))"),"")</f>
        <v/>
      </c>
      <c r="J73" s="21" t="str">
        <f t="shared" ca="1" si="1"/>
        <v/>
      </c>
      <c r="K73" s="21" t="str">
        <f t="shared" ca="1" si="2"/>
        <v/>
      </c>
      <c r="L73" s="25" t="str">
        <f t="shared" ca="1" si="3"/>
        <v/>
      </c>
      <c r="M73" s="20"/>
      <c r="N73" s="21"/>
      <c r="O73" s="21" t="str">
        <f t="shared" si="4"/>
        <v/>
      </c>
      <c r="P73" s="21" t="str">
        <f t="shared" si="5"/>
        <v/>
      </c>
      <c r="Q73" s="25" t="str">
        <f t="shared" si="6"/>
        <v/>
      </c>
      <c r="R73" s="19" t="str">
        <f t="shared" si="7"/>
        <v/>
      </c>
      <c r="S73" s="92"/>
      <c r="T73" s="79"/>
      <c r="U73" s="79"/>
      <c r="V73" s="80"/>
      <c r="W73" s="26"/>
      <c r="X73" s="26"/>
      <c r="Y73" s="26"/>
    </row>
    <row r="74" spans="1:25" ht="18" customHeight="1" x14ac:dyDescent="0.25">
      <c r="A74" s="30">
        <v>70</v>
      </c>
      <c r="B74" s="27"/>
      <c r="C74" s="147"/>
      <c r="D74" s="28"/>
      <c r="E74" s="30"/>
      <c r="F74" s="29"/>
      <c r="G74" s="29"/>
      <c r="H74" s="29" t="str">
        <f t="shared" si="0"/>
        <v/>
      </c>
      <c r="I74" s="29" t="str">
        <f ca="1">IFERROR(__xludf.DUMMYFUNCTION("IF(B74="""","""",IFERROR(GOOGLEFINANCE(UPPER(B74),""price""),""""))"),"")</f>
        <v/>
      </c>
      <c r="J74" s="29" t="str">
        <f t="shared" ca="1" si="1"/>
        <v/>
      </c>
      <c r="K74" s="29" t="str">
        <f t="shared" ca="1" si="2"/>
        <v/>
      </c>
      <c r="L74" s="33" t="str">
        <f t="shared" ca="1" si="3"/>
        <v/>
      </c>
      <c r="M74" s="28"/>
      <c r="N74" s="29"/>
      <c r="O74" s="29" t="str">
        <f t="shared" si="4"/>
        <v/>
      </c>
      <c r="P74" s="29" t="str">
        <f t="shared" si="5"/>
        <v/>
      </c>
      <c r="Q74" s="33" t="str">
        <f t="shared" si="6"/>
        <v/>
      </c>
      <c r="R74" s="27" t="str">
        <f t="shared" si="7"/>
        <v/>
      </c>
      <c r="S74" s="93"/>
      <c r="T74" s="79"/>
      <c r="U74" s="79"/>
      <c r="V74" s="80"/>
      <c r="W74" s="34"/>
      <c r="X74" s="34"/>
      <c r="Y74" s="34"/>
    </row>
    <row r="75" spans="1:25" ht="18" customHeight="1" x14ac:dyDescent="0.25">
      <c r="A75" s="22">
        <v>71</v>
      </c>
      <c r="B75" s="19"/>
      <c r="C75" s="146"/>
      <c r="D75" s="20"/>
      <c r="E75" s="22"/>
      <c r="F75" s="21"/>
      <c r="G75" s="21"/>
      <c r="H75" s="21" t="str">
        <f t="shared" si="0"/>
        <v/>
      </c>
      <c r="I75" s="21" t="str">
        <f ca="1">IFERROR(__xludf.DUMMYFUNCTION("IF(B75="""","""",IFERROR(GOOGLEFINANCE(UPPER(B75),""price""),""""))"),"")</f>
        <v/>
      </c>
      <c r="J75" s="21" t="str">
        <f t="shared" ca="1" si="1"/>
        <v/>
      </c>
      <c r="K75" s="21" t="str">
        <f t="shared" ca="1" si="2"/>
        <v/>
      </c>
      <c r="L75" s="25" t="str">
        <f t="shared" ca="1" si="3"/>
        <v/>
      </c>
      <c r="M75" s="20"/>
      <c r="N75" s="21"/>
      <c r="O75" s="21" t="str">
        <f t="shared" si="4"/>
        <v/>
      </c>
      <c r="P75" s="21" t="str">
        <f t="shared" si="5"/>
        <v/>
      </c>
      <c r="Q75" s="25" t="str">
        <f t="shared" si="6"/>
        <v/>
      </c>
      <c r="R75" s="19" t="str">
        <f t="shared" si="7"/>
        <v/>
      </c>
      <c r="S75" s="92"/>
      <c r="T75" s="79"/>
      <c r="U75" s="79"/>
      <c r="V75" s="80"/>
      <c r="W75" s="26"/>
      <c r="X75" s="26"/>
      <c r="Y75" s="26"/>
    </row>
    <row r="76" spans="1:25" ht="18" customHeight="1" x14ac:dyDescent="0.25">
      <c r="A76" s="30">
        <v>72</v>
      </c>
      <c r="B76" s="27"/>
      <c r="C76" s="147"/>
      <c r="D76" s="28"/>
      <c r="E76" s="30"/>
      <c r="F76" s="29"/>
      <c r="G76" s="29"/>
      <c r="H76" s="29" t="str">
        <f t="shared" si="0"/>
        <v/>
      </c>
      <c r="I76" s="29" t="str">
        <f ca="1">IFERROR(__xludf.DUMMYFUNCTION("IF(B76="""","""",IFERROR(GOOGLEFINANCE(UPPER(B76),""price""),""""))"),"")</f>
        <v/>
      </c>
      <c r="J76" s="29" t="str">
        <f t="shared" ca="1" si="1"/>
        <v/>
      </c>
      <c r="K76" s="29" t="str">
        <f t="shared" ca="1" si="2"/>
        <v/>
      </c>
      <c r="L76" s="33" t="str">
        <f t="shared" ca="1" si="3"/>
        <v/>
      </c>
      <c r="M76" s="28"/>
      <c r="N76" s="29"/>
      <c r="O76" s="29" t="str">
        <f t="shared" si="4"/>
        <v/>
      </c>
      <c r="P76" s="29" t="str">
        <f t="shared" si="5"/>
        <v/>
      </c>
      <c r="Q76" s="33" t="str">
        <f t="shared" si="6"/>
        <v/>
      </c>
      <c r="R76" s="27" t="str">
        <f t="shared" si="7"/>
        <v/>
      </c>
      <c r="S76" s="93"/>
      <c r="T76" s="79"/>
      <c r="U76" s="79"/>
      <c r="V76" s="80"/>
      <c r="W76" s="34"/>
      <c r="X76" s="34"/>
      <c r="Y76" s="34"/>
    </row>
    <row r="77" spans="1:25" ht="18" customHeight="1" x14ac:dyDescent="0.25">
      <c r="A77" s="22">
        <v>73</v>
      </c>
      <c r="B77" s="19"/>
      <c r="C77" s="146"/>
      <c r="D77" s="20"/>
      <c r="E77" s="22"/>
      <c r="F77" s="21"/>
      <c r="G77" s="21"/>
      <c r="H77" s="21" t="str">
        <f t="shared" si="0"/>
        <v/>
      </c>
      <c r="I77" s="21" t="str">
        <f ca="1">IFERROR(__xludf.DUMMYFUNCTION("IF(B77="""","""",IFERROR(GOOGLEFINANCE(UPPER(B77),""price""),""""))"),"")</f>
        <v/>
      </c>
      <c r="J77" s="21" t="str">
        <f t="shared" ca="1" si="1"/>
        <v/>
      </c>
      <c r="K77" s="21" t="str">
        <f t="shared" ca="1" si="2"/>
        <v/>
      </c>
      <c r="L77" s="25" t="str">
        <f t="shared" ca="1" si="3"/>
        <v/>
      </c>
      <c r="M77" s="20"/>
      <c r="N77" s="21"/>
      <c r="O77" s="21" t="str">
        <f t="shared" si="4"/>
        <v/>
      </c>
      <c r="P77" s="21" t="str">
        <f t="shared" si="5"/>
        <v/>
      </c>
      <c r="Q77" s="25" t="str">
        <f t="shared" si="6"/>
        <v/>
      </c>
      <c r="R77" s="19" t="str">
        <f t="shared" si="7"/>
        <v/>
      </c>
      <c r="S77" s="92"/>
      <c r="T77" s="79"/>
      <c r="U77" s="79"/>
      <c r="V77" s="80"/>
      <c r="W77" s="26"/>
      <c r="X77" s="26"/>
      <c r="Y77" s="26"/>
    </row>
    <row r="78" spans="1:25" ht="18" customHeight="1" x14ac:dyDescent="0.25">
      <c r="A78" s="30">
        <v>74</v>
      </c>
      <c r="B78" s="27"/>
      <c r="C78" s="147"/>
      <c r="D78" s="28"/>
      <c r="E78" s="30"/>
      <c r="F78" s="29"/>
      <c r="G78" s="29"/>
      <c r="H78" s="29" t="str">
        <f t="shared" si="0"/>
        <v/>
      </c>
      <c r="I78" s="29" t="str">
        <f ca="1">IFERROR(__xludf.DUMMYFUNCTION("IF(B78="""","""",IFERROR(GOOGLEFINANCE(UPPER(B78),""price""),""""))"),"")</f>
        <v/>
      </c>
      <c r="J78" s="29" t="str">
        <f t="shared" ca="1" si="1"/>
        <v/>
      </c>
      <c r="K78" s="29" t="str">
        <f t="shared" ca="1" si="2"/>
        <v/>
      </c>
      <c r="L78" s="33" t="str">
        <f t="shared" ca="1" si="3"/>
        <v/>
      </c>
      <c r="M78" s="28"/>
      <c r="N78" s="29"/>
      <c r="O78" s="29" t="str">
        <f t="shared" si="4"/>
        <v/>
      </c>
      <c r="P78" s="29" t="str">
        <f t="shared" si="5"/>
        <v/>
      </c>
      <c r="Q78" s="33" t="str">
        <f t="shared" si="6"/>
        <v/>
      </c>
      <c r="R78" s="27" t="str">
        <f t="shared" si="7"/>
        <v/>
      </c>
      <c r="S78" s="93"/>
      <c r="T78" s="79"/>
      <c r="U78" s="79"/>
      <c r="V78" s="80"/>
      <c r="W78" s="34"/>
      <c r="X78" s="34"/>
      <c r="Y78" s="34"/>
    </row>
    <row r="79" spans="1:25" ht="18" customHeight="1" x14ac:dyDescent="0.25">
      <c r="A79" s="22">
        <v>75</v>
      </c>
      <c r="B79" s="19"/>
      <c r="C79" s="146"/>
      <c r="D79" s="20"/>
      <c r="E79" s="22"/>
      <c r="F79" s="21"/>
      <c r="G79" s="21"/>
      <c r="H79" s="21" t="str">
        <f t="shared" si="0"/>
        <v/>
      </c>
      <c r="I79" s="21" t="str">
        <f ca="1">IFERROR(__xludf.DUMMYFUNCTION("IF(B79="""","""",IFERROR(GOOGLEFINANCE(UPPER(B79),""price""),""""))"),"")</f>
        <v/>
      </c>
      <c r="J79" s="21" t="str">
        <f t="shared" ca="1" si="1"/>
        <v/>
      </c>
      <c r="K79" s="21" t="str">
        <f t="shared" ca="1" si="2"/>
        <v/>
      </c>
      <c r="L79" s="25" t="str">
        <f t="shared" ca="1" si="3"/>
        <v/>
      </c>
      <c r="M79" s="20"/>
      <c r="N79" s="21"/>
      <c r="O79" s="21" t="str">
        <f t="shared" si="4"/>
        <v/>
      </c>
      <c r="P79" s="21" t="str">
        <f t="shared" si="5"/>
        <v/>
      </c>
      <c r="Q79" s="25" t="str">
        <f t="shared" si="6"/>
        <v/>
      </c>
      <c r="R79" s="19" t="str">
        <f t="shared" si="7"/>
        <v/>
      </c>
      <c r="S79" s="92"/>
      <c r="T79" s="79"/>
      <c r="U79" s="79"/>
      <c r="V79" s="80"/>
      <c r="W79" s="26"/>
      <c r="X79" s="26"/>
      <c r="Y79" s="26"/>
    </row>
    <row r="80" spans="1:25" ht="18" customHeight="1" x14ac:dyDescent="0.25">
      <c r="A80" s="30">
        <v>76</v>
      </c>
      <c r="B80" s="27"/>
      <c r="C80" s="147"/>
      <c r="D80" s="28"/>
      <c r="E80" s="30"/>
      <c r="F80" s="29"/>
      <c r="G80" s="29"/>
      <c r="H80" s="29" t="str">
        <f t="shared" si="0"/>
        <v/>
      </c>
      <c r="I80" s="29" t="str">
        <f ca="1">IFERROR(__xludf.DUMMYFUNCTION("IF(B80="""","""",IFERROR(GOOGLEFINANCE(UPPER(B80),""price""),""""))"),"")</f>
        <v/>
      </c>
      <c r="J80" s="29" t="str">
        <f t="shared" ca="1" si="1"/>
        <v/>
      </c>
      <c r="K80" s="29" t="str">
        <f t="shared" ca="1" si="2"/>
        <v/>
      </c>
      <c r="L80" s="33" t="str">
        <f t="shared" ca="1" si="3"/>
        <v/>
      </c>
      <c r="M80" s="28"/>
      <c r="N80" s="29"/>
      <c r="O80" s="29" t="str">
        <f t="shared" si="4"/>
        <v/>
      </c>
      <c r="P80" s="29" t="str">
        <f t="shared" si="5"/>
        <v/>
      </c>
      <c r="Q80" s="33" t="str">
        <f t="shared" si="6"/>
        <v/>
      </c>
      <c r="R80" s="27" t="str">
        <f t="shared" si="7"/>
        <v/>
      </c>
      <c r="S80" s="93"/>
      <c r="T80" s="79"/>
      <c r="U80" s="79"/>
      <c r="V80" s="80"/>
      <c r="W80" s="34"/>
      <c r="X80" s="34"/>
      <c r="Y80" s="34"/>
    </row>
    <row r="81" spans="1:25" ht="18" customHeight="1" x14ac:dyDescent="0.25">
      <c r="A81" s="22">
        <v>77</v>
      </c>
      <c r="B81" s="19"/>
      <c r="C81" s="146"/>
      <c r="D81" s="20"/>
      <c r="E81" s="22"/>
      <c r="F81" s="21"/>
      <c r="G81" s="21"/>
      <c r="H81" s="21" t="str">
        <f t="shared" si="0"/>
        <v/>
      </c>
      <c r="I81" s="21" t="str">
        <f ca="1">IFERROR(__xludf.DUMMYFUNCTION("IF(B81="""","""",IFERROR(GOOGLEFINANCE(UPPER(B81),""price""),""""))"),"")</f>
        <v/>
      </c>
      <c r="J81" s="21" t="str">
        <f t="shared" ca="1" si="1"/>
        <v/>
      </c>
      <c r="K81" s="21" t="str">
        <f t="shared" ca="1" si="2"/>
        <v/>
      </c>
      <c r="L81" s="25" t="str">
        <f t="shared" ca="1" si="3"/>
        <v/>
      </c>
      <c r="M81" s="20"/>
      <c r="N81" s="21"/>
      <c r="O81" s="21" t="str">
        <f t="shared" si="4"/>
        <v/>
      </c>
      <c r="P81" s="21" t="str">
        <f t="shared" si="5"/>
        <v/>
      </c>
      <c r="Q81" s="25" t="str">
        <f t="shared" si="6"/>
        <v/>
      </c>
      <c r="R81" s="19" t="str">
        <f t="shared" si="7"/>
        <v/>
      </c>
      <c r="S81" s="92"/>
      <c r="T81" s="79"/>
      <c r="U81" s="79"/>
      <c r="V81" s="80"/>
      <c r="W81" s="26"/>
      <c r="X81" s="26"/>
      <c r="Y81" s="26"/>
    </row>
    <row r="82" spans="1:25" ht="18" customHeight="1" x14ac:dyDescent="0.25">
      <c r="A82" s="30">
        <v>78</v>
      </c>
      <c r="B82" s="27"/>
      <c r="C82" s="147"/>
      <c r="D82" s="28"/>
      <c r="E82" s="30"/>
      <c r="F82" s="29"/>
      <c r="G82" s="29"/>
      <c r="H82" s="29" t="str">
        <f t="shared" si="0"/>
        <v/>
      </c>
      <c r="I82" s="29" t="str">
        <f ca="1">IFERROR(__xludf.DUMMYFUNCTION("IF(B82="""","""",IFERROR(GOOGLEFINANCE(UPPER(B82),""price""),""""))"),"")</f>
        <v/>
      </c>
      <c r="J82" s="29" t="str">
        <f t="shared" ca="1" si="1"/>
        <v/>
      </c>
      <c r="K82" s="29" t="str">
        <f t="shared" ca="1" si="2"/>
        <v/>
      </c>
      <c r="L82" s="33" t="str">
        <f t="shared" ca="1" si="3"/>
        <v/>
      </c>
      <c r="M82" s="28"/>
      <c r="N82" s="29"/>
      <c r="O82" s="29" t="str">
        <f t="shared" si="4"/>
        <v/>
      </c>
      <c r="P82" s="29" t="str">
        <f t="shared" si="5"/>
        <v/>
      </c>
      <c r="Q82" s="33" t="str">
        <f t="shared" si="6"/>
        <v/>
      </c>
      <c r="R82" s="27" t="str">
        <f t="shared" si="7"/>
        <v/>
      </c>
      <c r="S82" s="93"/>
      <c r="T82" s="79"/>
      <c r="U82" s="79"/>
      <c r="V82" s="80"/>
      <c r="W82" s="34"/>
      <c r="X82" s="34"/>
      <c r="Y82" s="34"/>
    </row>
    <row r="83" spans="1:25" ht="18" customHeight="1" x14ac:dyDescent="0.25">
      <c r="A83" s="22">
        <v>79</v>
      </c>
      <c r="B83" s="19"/>
      <c r="C83" s="146"/>
      <c r="D83" s="20"/>
      <c r="E83" s="22"/>
      <c r="F83" s="21"/>
      <c r="G83" s="21"/>
      <c r="H83" s="21" t="str">
        <f t="shared" si="0"/>
        <v/>
      </c>
      <c r="I83" s="21" t="str">
        <f ca="1">IFERROR(__xludf.DUMMYFUNCTION("IF(B83="""","""",IFERROR(GOOGLEFINANCE(UPPER(B83),""price""),""""))"),"")</f>
        <v/>
      </c>
      <c r="J83" s="21" t="str">
        <f t="shared" ca="1" si="1"/>
        <v/>
      </c>
      <c r="K83" s="21" t="str">
        <f t="shared" ca="1" si="2"/>
        <v/>
      </c>
      <c r="L83" s="25" t="str">
        <f t="shared" ca="1" si="3"/>
        <v/>
      </c>
      <c r="M83" s="20"/>
      <c r="N83" s="21"/>
      <c r="O83" s="21" t="str">
        <f t="shared" si="4"/>
        <v/>
      </c>
      <c r="P83" s="21" t="str">
        <f t="shared" si="5"/>
        <v/>
      </c>
      <c r="Q83" s="25" t="str">
        <f t="shared" si="6"/>
        <v/>
      </c>
      <c r="R83" s="19" t="str">
        <f t="shared" si="7"/>
        <v/>
      </c>
      <c r="S83" s="92"/>
      <c r="T83" s="79"/>
      <c r="U83" s="79"/>
      <c r="V83" s="80"/>
      <c r="W83" s="26"/>
      <c r="X83" s="26"/>
      <c r="Y83" s="26"/>
    </row>
    <row r="84" spans="1:25" ht="18" customHeight="1" x14ac:dyDescent="0.25">
      <c r="A84" s="30">
        <v>80</v>
      </c>
      <c r="B84" s="27"/>
      <c r="C84" s="147"/>
      <c r="D84" s="28"/>
      <c r="E84" s="30"/>
      <c r="F84" s="29"/>
      <c r="G84" s="29"/>
      <c r="H84" s="29" t="str">
        <f t="shared" si="0"/>
        <v/>
      </c>
      <c r="I84" s="29" t="str">
        <f ca="1">IFERROR(__xludf.DUMMYFUNCTION("IF(B84="""","""",IFERROR(GOOGLEFINANCE(UPPER(B84),""price""),""""))"),"")</f>
        <v/>
      </c>
      <c r="J84" s="29" t="str">
        <f t="shared" ca="1" si="1"/>
        <v/>
      </c>
      <c r="K84" s="29" t="str">
        <f t="shared" ca="1" si="2"/>
        <v/>
      </c>
      <c r="L84" s="33" t="str">
        <f t="shared" ca="1" si="3"/>
        <v/>
      </c>
      <c r="M84" s="28"/>
      <c r="N84" s="29"/>
      <c r="O84" s="29" t="str">
        <f t="shared" si="4"/>
        <v/>
      </c>
      <c r="P84" s="29" t="str">
        <f t="shared" si="5"/>
        <v/>
      </c>
      <c r="Q84" s="33" t="str">
        <f t="shared" si="6"/>
        <v/>
      </c>
      <c r="R84" s="27" t="str">
        <f t="shared" si="7"/>
        <v/>
      </c>
      <c r="S84" s="93"/>
      <c r="T84" s="79"/>
      <c r="U84" s="79"/>
      <c r="V84" s="80"/>
      <c r="W84" s="34"/>
      <c r="X84" s="34"/>
      <c r="Y84" s="34"/>
    </row>
    <row r="85" spans="1:25" ht="18" customHeight="1" x14ac:dyDescent="0.25">
      <c r="A85" s="22">
        <v>81</v>
      </c>
      <c r="B85" s="19"/>
      <c r="C85" s="146"/>
      <c r="D85" s="20"/>
      <c r="E85" s="22"/>
      <c r="F85" s="21"/>
      <c r="G85" s="21"/>
      <c r="H85" s="21" t="str">
        <f t="shared" si="0"/>
        <v/>
      </c>
      <c r="I85" s="21" t="str">
        <f ca="1">IFERROR(__xludf.DUMMYFUNCTION("IF(B85="""","""",IFERROR(GOOGLEFINANCE(UPPER(B85),""price""),""""))"),"")</f>
        <v/>
      </c>
      <c r="J85" s="21" t="str">
        <f t="shared" ca="1" si="1"/>
        <v/>
      </c>
      <c r="K85" s="21" t="str">
        <f t="shared" ca="1" si="2"/>
        <v/>
      </c>
      <c r="L85" s="25" t="str">
        <f t="shared" ca="1" si="3"/>
        <v/>
      </c>
      <c r="M85" s="20"/>
      <c r="N85" s="21"/>
      <c r="O85" s="21" t="str">
        <f t="shared" si="4"/>
        <v/>
      </c>
      <c r="P85" s="21" t="str">
        <f t="shared" si="5"/>
        <v/>
      </c>
      <c r="Q85" s="25" t="str">
        <f t="shared" si="6"/>
        <v/>
      </c>
      <c r="R85" s="19" t="str">
        <f t="shared" si="7"/>
        <v/>
      </c>
      <c r="S85" s="92"/>
      <c r="T85" s="79"/>
      <c r="U85" s="79"/>
      <c r="V85" s="80"/>
      <c r="W85" s="26"/>
      <c r="X85" s="26"/>
      <c r="Y85" s="26"/>
    </row>
    <row r="86" spans="1:25" ht="18" customHeight="1" x14ac:dyDescent="0.25">
      <c r="A86" s="30">
        <v>82</v>
      </c>
      <c r="B86" s="27"/>
      <c r="C86" s="147"/>
      <c r="D86" s="28"/>
      <c r="E86" s="30"/>
      <c r="F86" s="29"/>
      <c r="G86" s="29"/>
      <c r="H86" s="29" t="str">
        <f t="shared" si="0"/>
        <v/>
      </c>
      <c r="I86" s="29" t="str">
        <f ca="1">IFERROR(__xludf.DUMMYFUNCTION("IF(B86="""","""",IFERROR(GOOGLEFINANCE(UPPER(B86),""price""),""""))"),"")</f>
        <v/>
      </c>
      <c r="J86" s="29" t="str">
        <f t="shared" ca="1" si="1"/>
        <v/>
      </c>
      <c r="K86" s="29" t="str">
        <f t="shared" ca="1" si="2"/>
        <v/>
      </c>
      <c r="L86" s="33" t="str">
        <f t="shared" ca="1" si="3"/>
        <v/>
      </c>
      <c r="M86" s="28"/>
      <c r="N86" s="29"/>
      <c r="O86" s="29" t="str">
        <f t="shared" si="4"/>
        <v/>
      </c>
      <c r="P86" s="29" t="str">
        <f t="shared" si="5"/>
        <v/>
      </c>
      <c r="Q86" s="33" t="str">
        <f t="shared" si="6"/>
        <v/>
      </c>
      <c r="R86" s="27" t="str">
        <f t="shared" si="7"/>
        <v/>
      </c>
      <c r="S86" s="93"/>
      <c r="T86" s="79"/>
      <c r="U86" s="79"/>
      <c r="V86" s="80"/>
      <c r="W86" s="34"/>
      <c r="X86" s="34"/>
      <c r="Y86" s="34"/>
    </row>
    <row r="87" spans="1:25" ht="18" customHeight="1" x14ac:dyDescent="0.25">
      <c r="A87" s="22">
        <v>83</v>
      </c>
      <c r="B87" s="19"/>
      <c r="C87" s="146"/>
      <c r="D87" s="20"/>
      <c r="E87" s="22"/>
      <c r="F87" s="21"/>
      <c r="G87" s="21"/>
      <c r="H87" s="21" t="str">
        <f t="shared" si="0"/>
        <v/>
      </c>
      <c r="I87" s="21" t="str">
        <f ca="1">IFERROR(__xludf.DUMMYFUNCTION("IF(B87="""","""",IFERROR(GOOGLEFINANCE(UPPER(B87),""price""),""""))"),"")</f>
        <v/>
      </c>
      <c r="J87" s="21" t="str">
        <f t="shared" ca="1" si="1"/>
        <v/>
      </c>
      <c r="K87" s="21" t="str">
        <f t="shared" ca="1" si="2"/>
        <v/>
      </c>
      <c r="L87" s="25" t="str">
        <f t="shared" ca="1" si="3"/>
        <v/>
      </c>
      <c r="M87" s="20"/>
      <c r="N87" s="21"/>
      <c r="O87" s="21" t="str">
        <f t="shared" si="4"/>
        <v/>
      </c>
      <c r="P87" s="21" t="str">
        <f t="shared" si="5"/>
        <v/>
      </c>
      <c r="Q87" s="25" t="str">
        <f t="shared" si="6"/>
        <v/>
      </c>
      <c r="R87" s="19" t="str">
        <f t="shared" si="7"/>
        <v/>
      </c>
      <c r="S87" s="92"/>
      <c r="T87" s="79"/>
      <c r="U87" s="79"/>
      <c r="V87" s="80"/>
      <c r="W87" s="26"/>
      <c r="X87" s="26"/>
      <c r="Y87" s="26"/>
    </row>
    <row r="88" spans="1:25" ht="18" customHeight="1" x14ac:dyDescent="0.25">
      <c r="A88" s="30">
        <v>84</v>
      </c>
      <c r="B88" s="27"/>
      <c r="C88" s="147"/>
      <c r="D88" s="28"/>
      <c r="E88" s="30"/>
      <c r="F88" s="29"/>
      <c r="G88" s="29"/>
      <c r="H88" s="29" t="str">
        <f t="shared" si="0"/>
        <v/>
      </c>
      <c r="I88" s="29" t="str">
        <f ca="1">IFERROR(__xludf.DUMMYFUNCTION("IF(B88="""","""",IFERROR(GOOGLEFINANCE(UPPER(B88),""price""),""""))"),"")</f>
        <v/>
      </c>
      <c r="J88" s="29" t="str">
        <f t="shared" ca="1" si="1"/>
        <v/>
      </c>
      <c r="K88" s="29" t="str">
        <f t="shared" ca="1" si="2"/>
        <v/>
      </c>
      <c r="L88" s="33" t="str">
        <f t="shared" ca="1" si="3"/>
        <v/>
      </c>
      <c r="M88" s="28"/>
      <c r="N88" s="29"/>
      <c r="O88" s="29" t="str">
        <f t="shared" si="4"/>
        <v/>
      </c>
      <c r="P88" s="29" t="str">
        <f t="shared" si="5"/>
        <v/>
      </c>
      <c r="Q88" s="33" t="str">
        <f t="shared" si="6"/>
        <v/>
      </c>
      <c r="R88" s="27" t="str">
        <f t="shared" si="7"/>
        <v/>
      </c>
      <c r="S88" s="93"/>
      <c r="T88" s="79"/>
      <c r="U88" s="79"/>
      <c r="V88" s="80"/>
      <c r="W88" s="34"/>
      <c r="X88" s="34"/>
      <c r="Y88" s="34"/>
    </row>
    <row r="89" spans="1:25" ht="18" customHeight="1" x14ac:dyDescent="0.25">
      <c r="A89" s="22">
        <v>85</v>
      </c>
      <c r="B89" s="19"/>
      <c r="C89" s="146"/>
      <c r="D89" s="20"/>
      <c r="E89" s="22"/>
      <c r="F89" s="21"/>
      <c r="G89" s="21"/>
      <c r="H89" s="21" t="str">
        <f t="shared" si="0"/>
        <v/>
      </c>
      <c r="I89" s="21" t="str">
        <f ca="1">IFERROR(__xludf.DUMMYFUNCTION("IF(B89="""","""",IFERROR(GOOGLEFINANCE(UPPER(B89),""price""),""""))"),"")</f>
        <v/>
      </c>
      <c r="J89" s="21" t="str">
        <f t="shared" ca="1" si="1"/>
        <v/>
      </c>
      <c r="K89" s="21" t="str">
        <f t="shared" ca="1" si="2"/>
        <v/>
      </c>
      <c r="L89" s="25" t="str">
        <f t="shared" ca="1" si="3"/>
        <v/>
      </c>
      <c r="M89" s="20"/>
      <c r="N89" s="21"/>
      <c r="O89" s="21" t="str">
        <f t="shared" si="4"/>
        <v/>
      </c>
      <c r="P89" s="21" t="str">
        <f t="shared" si="5"/>
        <v/>
      </c>
      <c r="Q89" s="25" t="str">
        <f t="shared" si="6"/>
        <v/>
      </c>
      <c r="R89" s="19" t="str">
        <f t="shared" si="7"/>
        <v/>
      </c>
      <c r="S89" s="92"/>
      <c r="T89" s="79"/>
      <c r="U89" s="79"/>
      <c r="V89" s="80"/>
      <c r="W89" s="26"/>
      <c r="X89" s="26"/>
      <c r="Y89" s="26"/>
    </row>
    <row r="90" spans="1:25" ht="18" customHeight="1" x14ac:dyDescent="0.25">
      <c r="A90" s="30">
        <v>86</v>
      </c>
      <c r="B90" s="27"/>
      <c r="C90" s="147"/>
      <c r="D90" s="28"/>
      <c r="E90" s="30"/>
      <c r="F90" s="29"/>
      <c r="G90" s="29"/>
      <c r="H90" s="29" t="str">
        <f t="shared" si="0"/>
        <v/>
      </c>
      <c r="I90" s="29" t="str">
        <f ca="1">IFERROR(__xludf.DUMMYFUNCTION("IF(B90="""","""",IFERROR(GOOGLEFINANCE(UPPER(B90),""price""),""""))"),"")</f>
        <v/>
      </c>
      <c r="J90" s="29" t="str">
        <f t="shared" ca="1" si="1"/>
        <v/>
      </c>
      <c r="K90" s="29" t="str">
        <f t="shared" ca="1" si="2"/>
        <v/>
      </c>
      <c r="L90" s="33" t="str">
        <f t="shared" ca="1" si="3"/>
        <v/>
      </c>
      <c r="M90" s="28"/>
      <c r="N90" s="29"/>
      <c r="O90" s="29" t="str">
        <f t="shared" si="4"/>
        <v/>
      </c>
      <c r="P90" s="29" t="str">
        <f t="shared" si="5"/>
        <v/>
      </c>
      <c r="Q90" s="33" t="str">
        <f t="shared" si="6"/>
        <v/>
      </c>
      <c r="R90" s="27" t="str">
        <f t="shared" si="7"/>
        <v/>
      </c>
      <c r="S90" s="93"/>
      <c r="T90" s="79"/>
      <c r="U90" s="79"/>
      <c r="V90" s="80"/>
      <c r="W90" s="34"/>
      <c r="X90" s="34"/>
      <c r="Y90" s="34"/>
    </row>
    <row r="91" spans="1:25" ht="18" customHeight="1" x14ac:dyDescent="0.25">
      <c r="A91" s="22">
        <v>87</v>
      </c>
      <c r="B91" s="19"/>
      <c r="C91" s="146"/>
      <c r="D91" s="20"/>
      <c r="E91" s="22"/>
      <c r="F91" s="21"/>
      <c r="G91" s="21"/>
      <c r="H91" s="21" t="str">
        <f t="shared" si="0"/>
        <v/>
      </c>
      <c r="I91" s="21" t="str">
        <f ca="1">IFERROR(__xludf.DUMMYFUNCTION("IF(B91="""","""",IFERROR(GOOGLEFINANCE(UPPER(B91),""price""),""""))"),"")</f>
        <v/>
      </c>
      <c r="J91" s="21" t="str">
        <f t="shared" ca="1" si="1"/>
        <v/>
      </c>
      <c r="K91" s="21" t="str">
        <f t="shared" ca="1" si="2"/>
        <v/>
      </c>
      <c r="L91" s="25" t="str">
        <f t="shared" ca="1" si="3"/>
        <v/>
      </c>
      <c r="M91" s="20"/>
      <c r="N91" s="21"/>
      <c r="O91" s="21" t="str">
        <f t="shared" si="4"/>
        <v/>
      </c>
      <c r="P91" s="21" t="str">
        <f t="shared" si="5"/>
        <v/>
      </c>
      <c r="Q91" s="25" t="str">
        <f t="shared" si="6"/>
        <v/>
      </c>
      <c r="R91" s="19" t="str">
        <f t="shared" si="7"/>
        <v/>
      </c>
      <c r="S91" s="92"/>
      <c r="T91" s="79"/>
      <c r="U91" s="79"/>
      <c r="V91" s="80"/>
      <c r="W91" s="26"/>
      <c r="X91" s="26"/>
      <c r="Y91" s="26"/>
    </row>
    <row r="92" spans="1:25" ht="18" customHeight="1" x14ac:dyDescent="0.25">
      <c r="A92" s="30">
        <v>88</v>
      </c>
      <c r="B92" s="27"/>
      <c r="C92" s="147"/>
      <c r="D92" s="28"/>
      <c r="E92" s="30"/>
      <c r="F92" s="29"/>
      <c r="G92" s="29"/>
      <c r="H92" s="29" t="str">
        <f t="shared" si="0"/>
        <v/>
      </c>
      <c r="I92" s="29" t="str">
        <f ca="1">IFERROR(__xludf.DUMMYFUNCTION("IF(B92="""","""",IFERROR(GOOGLEFINANCE(UPPER(B92),""price""),""""))"),"")</f>
        <v/>
      </c>
      <c r="J92" s="29" t="str">
        <f t="shared" ca="1" si="1"/>
        <v/>
      </c>
      <c r="K92" s="29" t="str">
        <f t="shared" ca="1" si="2"/>
        <v/>
      </c>
      <c r="L92" s="33" t="str">
        <f t="shared" ca="1" si="3"/>
        <v/>
      </c>
      <c r="M92" s="28"/>
      <c r="N92" s="29"/>
      <c r="O92" s="29" t="str">
        <f t="shared" si="4"/>
        <v/>
      </c>
      <c r="P92" s="29" t="str">
        <f t="shared" si="5"/>
        <v/>
      </c>
      <c r="Q92" s="33" t="str">
        <f t="shared" si="6"/>
        <v/>
      </c>
      <c r="R92" s="27" t="str">
        <f t="shared" si="7"/>
        <v/>
      </c>
      <c r="S92" s="93"/>
      <c r="T92" s="79"/>
      <c r="U92" s="79"/>
      <c r="V92" s="80"/>
      <c r="W92" s="34"/>
      <c r="X92" s="34"/>
      <c r="Y92" s="34"/>
    </row>
    <row r="93" spans="1:25" ht="18" customHeight="1" x14ac:dyDescent="0.25">
      <c r="A93" s="22">
        <v>89</v>
      </c>
      <c r="B93" s="19"/>
      <c r="C93" s="146"/>
      <c r="D93" s="20"/>
      <c r="E93" s="22"/>
      <c r="F93" s="21"/>
      <c r="G93" s="21"/>
      <c r="H93" s="21" t="str">
        <f t="shared" si="0"/>
        <v/>
      </c>
      <c r="I93" s="21" t="str">
        <f ca="1">IFERROR(__xludf.DUMMYFUNCTION("IF(B93="""","""",IFERROR(GOOGLEFINANCE(UPPER(B93),""price""),""""))"),"")</f>
        <v/>
      </c>
      <c r="J93" s="21" t="str">
        <f t="shared" ca="1" si="1"/>
        <v/>
      </c>
      <c r="K93" s="21" t="str">
        <f t="shared" ca="1" si="2"/>
        <v/>
      </c>
      <c r="L93" s="25" t="str">
        <f t="shared" ca="1" si="3"/>
        <v/>
      </c>
      <c r="M93" s="20"/>
      <c r="N93" s="21"/>
      <c r="O93" s="21" t="str">
        <f t="shared" si="4"/>
        <v/>
      </c>
      <c r="P93" s="21" t="str">
        <f t="shared" si="5"/>
        <v/>
      </c>
      <c r="Q93" s="25" t="str">
        <f t="shared" si="6"/>
        <v/>
      </c>
      <c r="R93" s="19" t="str">
        <f t="shared" si="7"/>
        <v/>
      </c>
      <c r="S93" s="92"/>
      <c r="T93" s="79"/>
      <c r="U93" s="79"/>
      <c r="V93" s="80"/>
      <c r="W93" s="26"/>
      <c r="X93" s="26"/>
      <c r="Y93" s="26"/>
    </row>
    <row r="94" spans="1:25" ht="18" customHeight="1" x14ac:dyDescent="0.25">
      <c r="A94" s="30">
        <v>90</v>
      </c>
      <c r="B94" s="27"/>
      <c r="C94" s="147"/>
      <c r="D94" s="28"/>
      <c r="E94" s="30"/>
      <c r="F94" s="29"/>
      <c r="G94" s="29"/>
      <c r="H94" s="29" t="str">
        <f t="shared" si="0"/>
        <v/>
      </c>
      <c r="I94" s="29" t="str">
        <f ca="1">IFERROR(__xludf.DUMMYFUNCTION("IF(B94="""","""",IFERROR(GOOGLEFINANCE(UPPER(B94),""price""),""""))"),"")</f>
        <v/>
      </c>
      <c r="J94" s="29" t="str">
        <f t="shared" ca="1" si="1"/>
        <v/>
      </c>
      <c r="K94" s="29" t="str">
        <f t="shared" ca="1" si="2"/>
        <v/>
      </c>
      <c r="L94" s="33" t="str">
        <f t="shared" ca="1" si="3"/>
        <v/>
      </c>
      <c r="M94" s="28"/>
      <c r="N94" s="29"/>
      <c r="O94" s="29" t="str">
        <f t="shared" si="4"/>
        <v/>
      </c>
      <c r="P94" s="29" t="str">
        <f t="shared" si="5"/>
        <v/>
      </c>
      <c r="Q94" s="33" t="str">
        <f t="shared" si="6"/>
        <v/>
      </c>
      <c r="R94" s="27" t="str">
        <f t="shared" si="7"/>
        <v/>
      </c>
      <c r="S94" s="93"/>
      <c r="T94" s="79"/>
      <c r="U94" s="79"/>
      <c r="V94" s="80"/>
      <c r="W94" s="34"/>
      <c r="X94" s="34"/>
      <c r="Y94" s="34"/>
    </row>
    <row r="95" spans="1:25" ht="18" customHeight="1" x14ac:dyDescent="0.25">
      <c r="A95" s="22">
        <v>91</v>
      </c>
      <c r="B95" s="19"/>
      <c r="C95" s="146"/>
      <c r="D95" s="20"/>
      <c r="E95" s="22"/>
      <c r="F95" s="21"/>
      <c r="G95" s="21"/>
      <c r="H95" s="21" t="str">
        <f t="shared" si="0"/>
        <v/>
      </c>
      <c r="I95" s="21" t="str">
        <f ca="1">IFERROR(__xludf.DUMMYFUNCTION("IF(B95="""","""",IFERROR(GOOGLEFINANCE(UPPER(B95),""price""),""""))"),"")</f>
        <v/>
      </c>
      <c r="J95" s="21" t="str">
        <f t="shared" ca="1" si="1"/>
        <v/>
      </c>
      <c r="K95" s="21" t="str">
        <f t="shared" ca="1" si="2"/>
        <v/>
      </c>
      <c r="L95" s="25" t="str">
        <f t="shared" ca="1" si="3"/>
        <v/>
      </c>
      <c r="M95" s="20"/>
      <c r="N95" s="21"/>
      <c r="O95" s="21" t="str">
        <f t="shared" si="4"/>
        <v/>
      </c>
      <c r="P95" s="21" t="str">
        <f t="shared" si="5"/>
        <v/>
      </c>
      <c r="Q95" s="25" t="str">
        <f t="shared" si="6"/>
        <v/>
      </c>
      <c r="R95" s="19" t="str">
        <f t="shared" si="7"/>
        <v/>
      </c>
      <c r="S95" s="92"/>
      <c r="T95" s="79"/>
      <c r="U95" s="79"/>
      <c r="V95" s="80"/>
      <c r="W95" s="26"/>
      <c r="X95" s="26"/>
      <c r="Y95" s="26"/>
    </row>
    <row r="96" spans="1:25" ht="18" customHeight="1" x14ac:dyDescent="0.25">
      <c r="A96" s="30">
        <v>92</v>
      </c>
      <c r="B96" s="27"/>
      <c r="C96" s="147"/>
      <c r="D96" s="28"/>
      <c r="E96" s="30"/>
      <c r="F96" s="29"/>
      <c r="G96" s="29"/>
      <c r="H96" s="29" t="str">
        <f t="shared" si="0"/>
        <v/>
      </c>
      <c r="I96" s="29" t="str">
        <f ca="1">IFERROR(__xludf.DUMMYFUNCTION("IF(B96="""","""",IFERROR(GOOGLEFINANCE(UPPER(B96),""price""),""""))"),"")</f>
        <v/>
      </c>
      <c r="J96" s="29" t="str">
        <f t="shared" ca="1" si="1"/>
        <v/>
      </c>
      <c r="K96" s="29" t="str">
        <f t="shared" ca="1" si="2"/>
        <v/>
      </c>
      <c r="L96" s="33" t="str">
        <f t="shared" ca="1" si="3"/>
        <v/>
      </c>
      <c r="M96" s="28"/>
      <c r="N96" s="29"/>
      <c r="O96" s="29" t="str">
        <f t="shared" si="4"/>
        <v/>
      </c>
      <c r="P96" s="29" t="str">
        <f t="shared" si="5"/>
        <v/>
      </c>
      <c r="Q96" s="33" t="str">
        <f t="shared" si="6"/>
        <v/>
      </c>
      <c r="R96" s="27" t="str">
        <f t="shared" si="7"/>
        <v/>
      </c>
      <c r="S96" s="93"/>
      <c r="T96" s="79"/>
      <c r="U96" s="79"/>
      <c r="V96" s="80"/>
      <c r="W96" s="34"/>
      <c r="X96" s="34"/>
      <c r="Y96" s="34"/>
    </row>
    <row r="97" spans="1:25" ht="18" customHeight="1" x14ac:dyDescent="0.25">
      <c r="A97" s="22">
        <v>93</v>
      </c>
      <c r="B97" s="19"/>
      <c r="C97" s="146"/>
      <c r="D97" s="20"/>
      <c r="E97" s="22"/>
      <c r="F97" s="21"/>
      <c r="G97" s="21"/>
      <c r="H97" s="21" t="str">
        <f t="shared" si="0"/>
        <v/>
      </c>
      <c r="I97" s="21" t="str">
        <f ca="1">IFERROR(__xludf.DUMMYFUNCTION("IF(B97="""","""",IFERROR(GOOGLEFINANCE(UPPER(B97),""price""),""""))"),"")</f>
        <v/>
      </c>
      <c r="J97" s="21" t="str">
        <f t="shared" ca="1" si="1"/>
        <v/>
      </c>
      <c r="K97" s="21" t="str">
        <f t="shared" ca="1" si="2"/>
        <v/>
      </c>
      <c r="L97" s="25" t="str">
        <f t="shared" ca="1" si="3"/>
        <v/>
      </c>
      <c r="M97" s="20"/>
      <c r="N97" s="21"/>
      <c r="O97" s="21" t="str">
        <f t="shared" si="4"/>
        <v/>
      </c>
      <c r="P97" s="21" t="str">
        <f t="shared" si="5"/>
        <v/>
      </c>
      <c r="Q97" s="25" t="str">
        <f t="shared" si="6"/>
        <v/>
      </c>
      <c r="R97" s="19" t="str">
        <f t="shared" si="7"/>
        <v/>
      </c>
      <c r="S97" s="92"/>
      <c r="T97" s="79"/>
      <c r="U97" s="79"/>
      <c r="V97" s="80"/>
      <c r="W97" s="26"/>
      <c r="X97" s="26"/>
      <c r="Y97" s="26"/>
    </row>
    <row r="98" spans="1:25" ht="18" customHeight="1" x14ac:dyDescent="0.25">
      <c r="A98" s="30">
        <v>94</v>
      </c>
      <c r="B98" s="27"/>
      <c r="C98" s="147"/>
      <c r="D98" s="28"/>
      <c r="E98" s="30"/>
      <c r="F98" s="29"/>
      <c r="G98" s="29"/>
      <c r="H98" s="29" t="str">
        <f t="shared" si="0"/>
        <v/>
      </c>
      <c r="I98" s="29" t="str">
        <f ca="1">IFERROR(__xludf.DUMMYFUNCTION("IF(B98="""","""",IFERROR(GOOGLEFINANCE(UPPER(B98),""price""),""""))"),"")</f>
        <v/>
      </c>
      <c r="J98" s="29" t="str">
        <f t="shared" ca="1" si="1"/>
        <v/>
      </c>
      <c r="K98" s="29" t="str">
        <f t="shared" ca="1" si="2"/>
        <v/>
      </c>
      <c r="L98" s="33" t="str">
        <f t="shared" ca="1" si="3"/>
        <v/>
      </c>
      <c r="M98" s="28"/>
      <c r="N98" s="29"/>
      <c r="O98" s="29" t="str">
        <f t="shared" si="4"/>
        <v/>
      </c>
      <c r="P98" s="29" t="str">
        <f t="shared" si="5"/>
        <v/>
      </c>
      <c r="Q98" s="33" t="str">
        <f t="shared" si="6"/>
        <v/>
      </c>
      <c r="R98" s="27" t="str">
        <f t="shared" si="7"/>
        <v/>
      </c>
      <c r="S98" s="93"/>
      <c r="T98" s="79"/>
      <c r="U98" s="79"/>
      <c r="V98" s="80"/>
      <c r="W98" s="34"/>
      <c r="X98" s="34"/>
      <c r="Y98" s="34"/>
    </row>
    <row r="99" spans="1:25" ht="18" customHeight="1" x14ac:dyDescent="0.25">
      <c r="A99" s="22">
        <v>95</v>
      </c>
      <c r="B99" s="19"/>
      <c r="C99" s="146"/>
      <c r="D99" s="20"/>
      <c r="E99" s="22"/>
      <c r="F99" s="21"/>
      <c r="G99" s="21"/>
      <c r="H99" s="21" t="str">
        <f t="shared" si="0"/>
        <v/>
      </c>
      <c r="I99" s="21" t="str">
        <f ca="1">IFERROR(__xludf.DUMMYFUNCTION("IF(B99="""","""",IFERROR(GOOGLEFINANCE(UPPER(B99),""price""),""""))"),"")</f>
        <v/>
      </c>
      <c r="J99" s="21" t="str">
        <f t="shared" ca="1" si="1"/>
        <v/>
      </c>
      <c r="K99" s="21" t="str">
        <f t="shared" ca="1" si="2"/>
        <v/>
      </c>
      <c r="L99" s="25" t="str">
        <f t="shared" ca="1" si="3"/>
        <v/>
      </c>
      <c r="M99" s="20"/>
      <c r="N99" s="21"/>
      <c r="O99" s="21" t="str">
        <f t="shared" si="4"/>
        <v/>
      </c>
      <c r="P99" s="21" t="str">
        <f t="shared" si="5"/>
        <v/>
      </c>
      <c r="Q99" s="25" t="str">
        <f t="shared" si="6"/>
        <v/>
      </c>
      <c r="R99" s="19" t="str">
        <f t="shared" si="7"/>
        <v/>
      </c>
      <c r="S99" s="92"/>
      <c r="T99" s="79"/>
      <c r="U99" s="79"/>
      <c r="V99" s="80"/>
      <c r="W99" s="26"/>
      <c r="X99" s="26"/>
      <c r="Y99" s="26"/>
    </row>
    <row r="100" spans="1:25" ht="18" customHeight="1" x14ac:dyDescent="0.25">
      <c r="A100" s="30">
        <v>96</v>
      </c>
      <c r="B100" s="27"/>
      <c r="C100" s="147"/>
      <c r="D100" s="28"/>
      <c r="E100" s="30"/>
      <c r="F100" s="29"/>
      <c r="G100" s="29"/>
      <c r="H100" s="29" t="str">
        <f t="shared" si="0"/>
        <v/>
      </c>
      <c r="I100" s="29" t="str">
        <f ca="1">IFERROR(__xludf.DUMMYFUNCTION("IF(B100="""","""",IFERROR(GOOGLEFINANCE(UPPER(B100),""price""),""""))"),"")</f>
        <v/>
      </c>
      <c r="J100" s="29" t="str">
        <f t="shared" ca="1" si="1"/>
        <v/>
      </c>
      <c r="K100" s="29" t="str">
        <f t="shared" ca="1" si="2"/>
        <v/>
      </c>
      <c r="L100" s="33" t="str">
        <f t="shared" ca="1" si="3"/>
        <v/>
      </c>
      <c r="M100" s="28"/>
      <c r="N100" s="29"/>
      <c r="O100" s="29" t="str">
        <f t="shared" si="4"/>
        <v/>
      </c>
      <c r="P100" s="29" t="str">
        <f t="shared" si="5"/>
        <v/>
      </c>
      <c r="Q100" s="33" t="str">
        <f t="shared" si="6"/>
        <v/>
      </c>
      <c r="R100" s="27" t="str">
        <f t="shared" si="7"/>
        <v/>
      </c>
      <c r="S100" s="93"/>
      <c r="T100" s="79"/>
      <c r="U100" s="79"/>
      <c r="V100" s="80"/>
      <c r="W100" s="34"/>
      <c r="X100" s="34"/>
      <c r="Y100" s="34"/>
    </row>
    <row r="101" spans="1:25" ht="18" customHeight="1" x14ac:dyDescent="0.25">
      <c r="A101" s="22">
        <v>97</v>
      </c>
      <c r="B101" s="19"/>
      <c r="C101" s="146"/>
      <c r="D101" s="20"/>
      <c r="E101" s="22"/>
      <c r="F101" s="21"/>
      <c r="G101" s="21"/>
      <c r="H101" s="21" t="str">
        <f t="shared" si="0"/>
        <v/>
      </c>
      <c r="I101" s="21" t="str">
        <f ca="1">IFERROR(__xludf.DUMMYFUNCTION("IF(B101="""","""",IFERROR(GOOGLEFINANCE(UPPER(B101),""price""),""""))"),"")</f>
        <v/>
      </c>
      <c r="J101" s="21" t="str">
        <f t="shared" ca="1" si="1"/>
        <v/>
      </c>
      <c r="K101" s="21" t="str">
        <f t="shared" ca="1" si="2"/>
        <v/>
      </c>
      <c r="L101" s="25" t="str">
        <f t="shared" ca="1" si="3"/>
        <v/>
      </c>
      <c r="M101" s="20"/>
      <c r="N101" s="21"/>
      <c r="O101" s="21" t="str">
        <f t="shared" si="4"/>
        <v/>
      </c>
      <c r="P101" s="21" t="str">
        <f t="shared" si="5"/>
        <v/>
      </c>
      <c r="Q101" s="25" t="str">
        <f t="shared" si="6"/>
        <v/>
      </c>
      <c r="R101" s="19" t="str">
        <f t="shared" si="7"/>
        <v/>
      </c>
      <c r="S101" s="92"/>
      <c r="T101" s="79"/>
      <c r="U101" s="79"/>
      <c r="V101" s="80"/>
      <c r="W101" s="26"/>
      <c r="X101" s="26"/>
      <c r="Y101" s="26"/>
    </row>
    <row r="102" spans="1:25" ht="18" customHeight="1" x14ac:dyDescent="0.25">
      <c r="A102" s="30">
        <v>98</v>
      </c>
      <c r="B102" s="27"/>
      <c r="C102" s="147"/>
      <c r="D102" s="28"/>
      <c r="E102" s="30"/>
      <c r="F102" s="29"/>
      <c r="G102" s="29"/>
      <c r="H102" s="29" t="str">
        <f t="shared" si="0"/>
        <v/>
      </c>
      <c r="I102" s="29" t="str">
        <f ca="1">IFERROR(__xludf.DUMMYFUNCTION("IF(B102="""","""",IFERROR(GOOGLEFINANCE(UPPER(B102),""price""),""""))"),"")</f>
        <v/>
      </c>
      <c r="J102" s="29" t="str">
        <f t="shared" ca="1" si="1"/>
        <v/>
      </c>
      <c r="K102" s="29" t="str">
        <f t="shared" ca="1" si="2"/>
        <v/>
      </c>
      <c r="L102" s="33" t="str">
        <f t="shared" ca="1" si="3"/>
        <v/>
      </c>
      <c r="M102" s="28"/>
      <c r="N102" s="29"/>
      <c r="O102" s="29" t="str">
        <f t="shared" si="4"/>
        <v/>
      </c>
      <c r="P102" s="29" t="str">
        <f t="shared" si="5"/>
        <v/>
      </c>
      <c r="Q102" s="33" t="str">
        <f t="shared" si="6"/>
        <v/>
      </c>
      <c r="R102" s="27" t="str">
        <f t="shared" si="7"/>
        <v/>
      </c>
      <c r="S102" s="93"/>
      <c r="T102" s="79"/>
      <c r="U102" s="79"/>
      <c r="V102" s="80"/>
      <c r="W102" s="34"/>
      <c r="X102" s="34"/>
      <c r="Y102" s="34"/>
    </row>
    <row r="103" spans="1:25" ht="18" customHeight="1" x14ac:dyDescent="0.25">
      <c r="A103" s="22">
        <v>99</v>
      </c>
      <c r="B103" s="19"/>
      <c r="C103" s="146"/>
      <c r="D103" s="20"/>
      <c r="E103" s="22"/>
      <c r="F103" s="21"/>
      <c r="G103" s="21"/>
      <c r="H103" s="21" t="str">
        <f t="shared" si="0"/>
        <v/>
      </c>
      <c r="I103" s="21" t="str">
        <f ca="1">IFERROR(__xludf.DUMMYFUNCTION("IF(B103="""","""",IFERROR(GOOGLEFINANCE(UPPER(B103),""price""),""""))"),"")</f>
        <v/>
      </c>
      <c r="J103" s="21" t="str">
        <f t="shared" ca="1" si="1"/>
        <v/>
      </c>
      <c r="K103" s="21" t="str">
        <f t="shared" ca="1" si="2"/>
        <v/>
      </c>
      <c r="L103" s="25" t="str">
        <f t="shared" ca="1" si="3"/>
        <v/>
      </c>
      <c r="M103" s="20"/>
      <c r="N103" s="21"/>
      <c r="O103" s="21" t="str">
        <f t="shared" si="4"/>
        <v/>
      </c>
      <c r="P103" s="21" t="str">
        <f t="shared" si="5"/>
        <v/>
      </c>
      <c r="Q103" s="25" t="str">
        <f t="shared" si="6"/>
        <v/>
      </c>
      <c r="R103" s="19" t="str">
        <f t="shared" si="7"/>
        <v/>
      </c>
      <c r="S103" s="92"/>
      <c r="T103" s="79"/>
      <c r="U103" s="79"/>
      <c r="V103" s="80"/>
      <c r="W103" s="26"/>
      <c r="X103" s="26"/>
      <c r="Y103" s="26"/>
    </row>
    <row r="104" spans="1:25" ht="18" customHeight="1" x14ac:dyDescent="0.25">
      <c r="A104" s="30">
        <v>100</v>
      </c>
      <c r="B104" s="27"/>
      <c r="C104" s="147"/>
      <c r="D104" s="28"/>
      <c r="E104" s="30"/>
      <c r="F104" s="29"/>
      <c r="G104" s="29"/>
      <c r="H104" s="29" t="str">
        <f t="shared" si="0"/>
        <v/>
      </c>
      <c r="I104" s="29" t="str">
        <f ca="1">IFERROR(__xludf.DUMMYFUNCTION("IF(B104="""","""",IFERROR(GOOGLEFINANCE(UPPER(B104),""price""),""""))"),"")</f>
        <v/>
      </c>
      <c r="J104" s="29" t="str">
        <f t="shared" ca="1" si="1"/>
        <v/>
      </c>
      <c r="K104" s="29" t="str">
        <f t="shared" ca="1" si="2"/>
        <v/>
      </c>
      <c r="L104" s="33" t="str">
        <f t="shared" ca="1" si="3"/>
        <v/>
      </c>
      <c r="M104" s="28"/>
      <c r="N104" s="29"/>
      <c r="O104" s="29" t="str">
        <f t="shared" si="4"/>
        <v/>
      </c>
      <c r="P104" s="29" t="str">
        <f t="shared" si="5"/>
        <v/>
      </c>
      <c r="Q104" s="33" t="str">
        <f t="shared" si="6"/>
        <v/>
      </c>
      <c r="R104" s="27" t="str">
        <f t="shared" si="7"/>
        <v/>
      </c>
      <c r="S104" s="93"/>
      <c r="T104" s="79"/>
      <c r="U104" s="79"/>
      <c r="V104" s="80"/>
      <c r="W104" s="34"/>
      <c r="X104" s="34"/>
      <c r="Y104" s="34"/>
    </row>
    <row r="105" spans="1:25" ht="18" customHeight="1" x14ac:dyDescent="0.25">
      <c r="A105" s="22">
        <v>101</v>
      </c>
      <c r="B105" s="19"/>
      <c r="C105" s="146"/>
      <c r="D105" s="20"/>
      <c r="E105" s="22"/>
      <c r="F105" s="21"/>
      <c r="G105" s="21"/>
      <c r="H105" s="21" t="str">
        <f t="shared" si="0"/>
        <v/>
      </c>
      <c r="I105" s="21" t="str">
        <f ca="1">IFERROR(__xludf.DUMMYFUNCTION("IF(B105="""","""",IFERROR(GOOGLEFINANCE(UPPER(B105),""price""),""""))"),"")</f>
        <v/>
      </c>
      <c r="J105" s="21" t="str">
        <f t="shared" ca="1" si="1"/>
        <v/>
      </c>
      <c r="K105" s="21" t="str">
        <f t="shared" ca="1" si="2"/>
        <v/>
      </c>
      <c r="L105" s="25" t="str">
        <f t="shared" ca="1" si="3"/>
        <v/>
      </c>
      <c r="M105" s="20"/>
      <c r="N105" s="21"/>
      <c r="O105" s="21" t="str">
        <f t="shared" si="4"/>
        <v/>
      </c>
      <c r="P105" s="21" t="str">
        <f t="shared" si="5"/>
        <v/>
      </c>
      <c r="Q105" s="25" t="str">
        <f t="shared" si="6"/>
        <v/>
      </c>
      <c r="R105" s="19" t="str">
        <f t="shared" si="7"/>
        <v/>
      </c>
      <c r="S105" s="92"/>
      <c r="T105" s="79"/>
      <c r="U105" s="79"/>
      <c r="V105" s="80"/>
      <c r="W105" s="26"/>
      <c r="X105" s="26"/>
      <c r="Y105" s="26"/>
    </row>
    <row r="106" spans="1:25" ht="18" customHeight="1" x14ac:dyDescent="0.25">
      <c r="A106" s="30">
        <v>102</v>
      </c>
      <c r="B106" s="27"/>
      <c r="C106" s="147"/>
      <c r="D106" s="28"/>
      <c r="E106" s="30"/>
      <c r="F106" s="29"/>
      <c r="G106" s="29"/>
      <c r="H106" s="29" t="str">
        <f t="shared" si="0"/>
        <v/>
      </c>
      <c r="I106" s="29" t="str">
        <f ca="1">IFERROR(__xludf.DUMMYFUNCTION("IF(B106="""","""",IFERROR(GOOGLEFINANCE(UPPER(B106),""price""),""""))"),"")</f>
        <v/>
      </c>
      <c r="J106" s="29" t="str">
        <f t="shared" ca="1" si="1"/>
        <v/>
      </c>
      <c r="K106" s="29" t="str">
        <f t="shared" ca="1" si="2"/>
        <v/>
      </c>
      <c r="L106" s="33" t="str">
        <f t="shared" ca="1" si="3"/>
        <v/>
      </c>
      <c r="M106" s="28"/>
      <c r="N106" s="29"/>
      <c r="O106" s="29" t="str">
        <f t="shared" si="4"/>
        <v/>
      </c>
      <c r="P106" s="29" t="str">
        <f t="shared" si="5"/>
        <v/>
      </c>
      <c r="Q106" s="33" t="str">
        <f t="shared" si="6"/>
        <v/>
      </c>
      <c r="R106" s="27" t="str">
        <f t="shared" si="7"/>
        <v/>
      </c>
      <c r="S106" s="93"/>
      <c r="T106" s="79"/>
      <c r="U106" s="79"/>
      <c r="V106" s="80"/>
      <c r="W106" s="34"/>
      <c r="X106" s="34"/>
      <c r="Y106" s="34"/>
    </row>
    <row r="107" spans="1:25" ht="18" customHeight="1" x14ac:dyDescent="0.25">
      <c r="A107" s="22">
        <v>103</v>
      </c>
      <c r="B107" s="19"/>
      <c r="C107" s="146"/>
      <c r="D107" s="20"/>
      <c r="E107" s="22"/>
      <c r="F107" s="21"/>
      <c r="G107" s="21"/>
      <c r="H107" s="21" t="str">
        <f t="shared" si="0"/>
        <v/>
      </c>
      <c r="I107" s="21" t="str">
        <f ca="1">IFERROR(__xludf.DUMMYFUNCTION("IF(B107="""","""",IFERROR(GOOGLEFINANCE(UPPER(B107),""price""),""""))"),"")</f>
        <v/>
      </c>
      <c r="J107" s="21" t="str">
        <f t="shared" ca="1" si="1"/>
        <v/>
      </c>
      <c r="K107" s="21" t="str">
        <f t="shared" ca="1" si="2"/>
        <v/>
      </c>
      <c r="L107" s="25" t="str">
        <f t="shared" ca="1" si="3"/>
        <v/>
      </c>
      <c r="M107" s="20"/>
      <c r="N107" s="21"/>
      <c r="O107" s="21" t="str">
        <f t="shared" si="4"/>
        <v/>
      </c>
      <c r="P107" s="21" t="str">
        <f t="shared" si="5"/>
        <v/>
      </c>
      <c r="Q107" s="25" t="str">
        <f t="shared" si="6"/>
        <v/>
      </c>
      <c r="R107" s="19" t="str">
        <f t="shared" si="7"/>
        <v/>
      </c>
      <c r="S107" s="92"/>
      <c r="T107" s="79"/>
      <c r="U107" s="79"/>
      <c r="V107" s="80"/>
      <c r="W107" s="26"/>
      <c r="X107" s="26"/>
      <c r="Y107" s="26"/>
    </row>
    <row r="108" spans="1:25" ht="18" customHeight="1" x14ac:dyDescent="0.25">
      <c r="A108" s="30">
        <v>104</v>
      </c>
      <c r="B108" s="27"/>
      <c r="C108" s="147"/>
      <c r="D108" s="28"/>
      <c r="E108" s="30"/>
      <c r="F108" s="29"/>
      <c r="G108" s="29"/>
      <c r="H108" s="29" t="str">
        <f t="shared" si="0"/>
        <v/>
      </c>
      <c r="I108" s="29" t="str">
        <f ca="1">IFERROR(__xludf.DUMMYFUNCTION("IF(B108="""","""",IFERROR(GOOGLEFINANCE(UPPER(B108),""price""),""""))"),"")</f>
        <v/>
      </c>
      <c r="J108" s="29" t="str">
        <f t="shared" ca="1" si="1"/>
        <v/>
      </c>
      <c r="K108" s="29" t="str">
        <f t="shared" ca="1" si="2"/>
        <v/>
      </c>
      <c r="L108" s="33" t="str">
        <f t="shared" ca="1" si="3"/>
        <v/>
      </c>
      <c r="M108" s="28"/>
      <c r="N108" s="29"/>
      <c r="O108" s="29" t="str">
        <f t="shared" si="4"/>
        <v/>
      </c>
      <c r="P108" s="29" t="str">
        <f t="shared" si="5"/>
        <v/>
      </c>
      <c r="Q108" s="33" t="str">
        <f t="shared" si="6"/>
        <v/>
      </c>
      <c r="R108" s="27" t="str">
        <f t="shared" si="7"/>
        <v/>
      </c>
      <c r="S108" s="93"/>
      <c r="T108" s="79"/>
      <c r="U108" s="79"/>
      <c r="V108" s="80"/>
      <c r="W108" s="34"/>
      <c r="X108" s="34"/>
      <c r="Y108" s="34"/>
    </row>
    <row r="109" spans="1:25" ht="18" customHeight="1" x14ac:dyDescent="0.25">
      <c r="A109" s="22">
        <v>105</v>
      </c>
      <c r="B109" s="19"/>
      <c r="C109" s="146"/>
      <c r="D109" s="20"/>
      <c r="E109" s="22"/>
      <c r="F109" s="21"/>
      <c r="G109" s="21"/>
      <c r="H109" s="21" t="str">
        <f t="shared" si="0"/>
        <v/>
      </c>
      <c r="I109" s="21" t="str">
        <f ca="1">IFERROR(__xludf.DUMMYFUNCTION("IF(B109="""","""",IFERROR(GOOGLEFINANCE(UPPER(B109),""price""),""""))"),"")</f>
        <v/>
      </c>
      <c r="J109" s="21" t="str">
        <f t="shared" ca="1" si="1"/>
        <v/>
      </c>
      <c r="K109" s="21" t="str">
        <f t="shared" ca="1" si="2"/>
        <v/>
      </c>
      <c r="L109" s="25" t="str">
        <f t="shared" ca="1" si="3"/>
        <v/>
      </c>
      <c r="M109" s="20"/>
      <c r="N109" s="21"/>
      <c r="O109" s="21" t="str">
        <f t="shared" si="4"/>
        <v/>
      </c>
      <c r="P109" s="21" t="str">
        <f t="shared" si="5"/>
        <v/>
      </c>
      <c r="Q109" s="25" t="str">
        <f t="shared" si="6"/>
        <v/>
      </c>
      <c r="R109" s="19" t="str">
        <f t="shared" si="7"/>
        <v/>
      </c>
      <c r="S109" s="92"/>
      <c r="T109" s="79"/>
      <c r="U109" s="79"/>
      <c r="V109" s="80"/>
      <c r="W109" s="26"/>
      <c r="X109" s="26"/>
      <c r="Y109" s="26"/>
    </row>
    <row r="110" spans="1:25" ht="18" customHeight="1" x14ac:dyDescent="0.25">
      <c r="A110" s="30">
        <v>106</v>
      </c>
      <c r="B110" s="27"/>
      <c r="C110" s="147"/>
      <c r="D110" s="28"/>
      <c r="E110" s="30"/>
      <c r="F110" s="29"/>
      <c r="G110" s="29"/>
      <c r="H110" s="29" t="str">
        <f t="shared" si="0"/>
        <v/>
      </c>
      <c r="I110" s="29" t="str">
        <f ca="1">IFERROR(__xludf.DUMMYFUNCTION("IF(B110="""","""",IFERROR(GOOGLEFINANCE(UPPER(B110),""price""),""""))"),"")</f>
        <v/>
      </c>
      <c r="J110" s="29" t="str">
        <f t="shared" ca="1" si="1"/>
        <v/>
      </c>
      <c r="K110" s="29" t="str">
        <f t="shared" ca="1" si="2"/>
        <v/>
      </c>
      <c r="L110" s="33" t="str">
        <f t="shared" ca="1" si="3"/>
        <v/>
      </c>
      <c r="M110" s="28"/>
      <c r="N110" s="29"/>
      <c r="O110" s="29" t="str">
        <f t="shared" si="4"/>
        <v/>
      </c>
      <c r="P110" s="29" t="str">
        <f t="shared" si="5"/>
        <v/>
      </c>
      <c r="Q110" s="33" t="str">
        <f t="shared" si="6"/>
        <v/>
      </c>
      <c r="R110" s="27" t="str">
        <f t="shared" si="7"/>
        <v/>
      </c>
      <c r="S110" s="93"/>
      <c r="T110" s="79"/>
      <c r="U110" s="79"/>
      <c r="V110" s="80"/>
      <c r="W110" s="34"/>
      <c r="X110" s="34"/>
      <c r="Y110" s="34"/>
    </row>
    <row r="111" spans="1:25" ht="18" customHeight="1" x14ac:dyDescent="0.25">
      <c r="A111" s="22">
        <v>107</v>
      </c>
      <c r="B111" s="19"/>
      <c r="C111" s="146"/>
      <c r="D111" s="20"/>
      <c r="E111" s="22"/>
      <c r="F111" s="21"/>
      <c r="G111" s="21"/>
      <c r="H111" s="21" t="str">
        <f t="shared" si="0"/>
        <v/>
      </c>
      <c r="I111" s="21" t="str">
        <f ca="1">IFERROR(__xludf.DUMMYFUNCTION("IF(B111="""","""",IFERROR(GOOGLEFINANCE(UPPER(B111),""price""),""""))"),"")</f>
        <v/>
      </c>
      <c r="J111" s="21" t="str">
        <f t="shared" ca="1" si="1"/>
        <v/>
      </c>
      <c r="K111" s="21" t="str">
        <f t="shared" ca="1" si="2"/>
        <v/>
      </c>
      <c r="L111" s="25" t="str">
        <f t="shared" ca="1" si="3"/>
        <v/>
      </c>
      <c r="M111" s="20"/>
      <c r="N111" s="21"/>
      <c r="O111" s="21" t="str">
        <f t="shared" si="4"/>
        <v/>
      </c>
      <c r="P111" s="21" t="str">
        <f t="shared" si="5"/>
        <v/>
      </c>
      <c r="Q111" s="25" t="str">
        <f t="shared" si="6"/>
        <v/>
      </c>
      <c r="R111" s="19" t="str">
        <f t="shared" si="7"/>
        <v/>
      </c>
      <c r="S111" s="92"/>
      <c r="T111" s="79"/>
      <c r="U111" s="79"/>
      <c r="V111" s="80"/>
      <c r="W111" s="26"/>
      <c r="X111" s="26"/>
      <c r="Y111" s="26"/>
    </row>
    <row r="112" spans="1:25" ht="18" customHeight="1" x14ac:dyDescent="0.25">
      <c r="A112" s="30">
        <v>108</v>
      </c>
      <c r="B112" s="27"/>
      <c r="C112" s="147"/>
      <c r="D112" s="28"/>
      <c r="E112" s="30"/>
      <c r="F112" s="29"/>
      <c r="G112" s="29"/>
      <c r="H112" s="29" t="str">
        <f t="shared" si="0"/>
        <v/>
      </c>
      <c r="I112" s="29" t="str">
        <f ca="1">IFERROR(__xludf.DUMMYFUNCTION("IF(B112="""","""",IFERROR(GOOGLEFINANCE(UPPER(B112),""price""),""""))"),"")</f>
        <v/>
      </c>
      <c r="J112" s="29" t="str">
        <f t="shared" ca="1" si="1"/>
        <v/>
      </c>
      <c r="K112" s="29" t="str">
        <f t="shared" ca="1" si="2"/>
        <v/>
      </c>
      <c r="L112" s="33" t="str">
        <f t="shared" ca="1" si="3"/>
        <v/>
      </c>
      <c r="M112" s="28"/>
      <c r="N112" s="29"/>
      <c r="O112" s="29" t="str">
        <f t="shared" si="4"/>
        <v/>
      </c>
      <c r="P112" s="29" t="str">
        <f t="shared" si="5"/>
        <v/>
      </c>
      <c r="Q112" s="33" t="str">
        <f t="shared" si="6"/>
        <v/>
      </c>
      <c r="R112" s="27" t="str">
        <f t="shared" si="7"/>
        <v/>
      </c>
      <c r="S112" s="93"/>
      <c r="T112" s="79"/>
      <c r="U112" s="79"/>
      <c r="V112" s="80"/>
      <c r="W112" s="34"/>
      <c r="X112" s="34"/>
      <c r="Y112" s="34"/>
    </row>
    <row r="113" spans="1:25" ht="18" customHeight="1" x14ac:dyDescent="0.25">
      <c r="A113" s="22">
        <v>109</v>
      </c>
      <c r="B113" s="19"/>
      <c r="C113" s="146"/>
      <c r="D113" s="20"/>
      <c r="E113" s="22"/>
      <c r="F113" s="21"/>
      <c r="G113" s="21"/>
      <c r="H113" s="21" t="str">
        <f t="shared" si="0"/>
        <v/>
      </c>
      <c r="I113" s="21" t="str">
        <f ca="1">IFERROR(__xludf.DUMMYFUNCTION("IF(B113="""","""",IFERROR(GOOGLEFINANCE(UPPER(B113),""price""),""""))"),"")</f>
        <v/>
      </c>
      <c r="J113" s="21" t="str">
        <f t="shared" ca="1" si="1"/>
        <v/>
      </c>
      <c r="K113" s="21" t="str">
        <f t="shared" ca="1" si="2"/>
        <v/>
      </c>
      <c r="L113" s="25" t="str">
        <f t="shared" ca="1" si="3"/>
        <v/>
      </c>
      <c r="M113" s="20"/>
      <c r="N113" s="21"/>
      <c r="O113" s="21" t="str">
        <f t="shared" si="4"/>
        <v/>
      </c>
      <c r="P113" s="21" t="str">
        <f t="shared" si="5"/>
        <v/>
      </c>
      <c r="Q113" s="25" t="str">
        <f t="shared" si="6"/>
        <v/>
      </c>
      <c r="R113" s="19" t="str">
        <f t="shared" si="7"/>
        <v/>
      </c>
      <c r="S113" s="92"/>
      <c r="T113" s="79"/>
      <c r="U113" s="79"/>
      <c r="V113" s="80"/>
      <c r="W113" s="26"/>
      <c r="X113" s="26"/>
      <c r="Y113" s="26"/>
    </row>
    <row r="114" spans="1:25" ht="18" customHeight="1" x14ac:dyDescent="0.25">
      <c r="A114" s="30">
        <v>110</v>
      </c>
      <c r="B114" s="27"/>
      <c r="C114" s="147"/>
      <c r="D114" s="28"/>
      <c r="E114" s="30"/>
      <c r="F114" s="29"/>
      <c r="G114" s="29"/>
      <c r="H114" s="29" t="str">
        <f t="shared" si="0"/>
        <v/>
      </c>
      <c r="I114" s="29" t="str">
        <f ca="1">IFERROR(__xludf.DUMMYFUNCTION("IF(B114="""","""",IFERROR(GOOGLEFINANCE(UPPER(B114),""price""),""""))"),"")</f>
        <v/>
      </c>
      <c r="J114" s="29" t="str">
        <f t="shared" ca="1" si="1"/>
        <v/>
      </c>
      <c r="K114" s="29" t="str">
        <f t="shared" ca="1" si="2"/>
        <v/>
      </c>
      <c r="L114" s="33" t="str">
        <f t="shared" ca="1" si="3"/>
        <v/>
      </c>
      <c r="M114" s="28"/>
      <c r="N114" s="29"/>
      <c r="O114" s="29" t="str">
        <f t="shared" si="4"/>
        <v/>
      </c>
      <c r="P114" s="29" t="str">
        <f t="shared" si="5"/>
        <v/>
      </c>
      <c r="Q114" s="33" t="str">
        <f t="shared" si="6"/>
        <v/>
      </c>
      <c r="R114" s="27" t="str">
        <f t="shared" si="7"/>
        <v/>
      </c>
      <c r="S114" s="93"/>
      <c r="T114" s="79"/>
      <c r="U114" s="79"/>
      <c r="V114" s="80"/>
      <c r="W114" s="34"/>
      <c r="X114" s="34"/>
      <c r="Y114" s="34"/>
    </row>
    <row r="115" spans="1:25" ht="18" customHeight="1" x14ac:dyDescent="0.25">
      <c r="A115" s="22">
        <v>111</v>
      </c>
      <c r="B115" s="19"/>
      <c r="C115" s="146"/>
      <c r="D115" s="20"/>
      <c r="E115" s="22"/>
      <c r="F115" s="21"/>
      <c r="G115" s="21"/>
      <c r="H115" s="21" t="str">
        <f t="shared" si="0"/>
        <v/>
      </c>
      <c r="I115" s="21" t="str">
        <f ca="1">IFERROR(__xludf.DUMMYFUNCTION("IF(B115="""","""",IFERROR(GOOGLEFINANCE(UPPER(B115),""price""),""""))"),"")</f>
        <v/>
      </c>
      <c r="J115" s="21" t="str">
        <f t="shared" ca="1" si="1"/>
        <v/>
      </c>
      <c r="K115" s="21" t="str">
        <f t="shared" ca="1" si="2"/>
        <v/>
      </c>
      <c r="L115" s="25" t="str">
        <f t="shared" ca="1" si="3"/>
        <v/>
      </c>
      <c r="M115" s="20"/>
      <c r="N115" s="21"/>
      <c r="O115" s="21" t="str">
        <f t="shared" si="4"/>
        <v/>
      </c>
      <c r="P115" s="21" t="str">
        <f t="shared" si="5"/>
        <v/>
      </c>
      <c r="Q115" s="25" t="str">
        <f t="shared" si="6"/>
        <v/>
      </c>
      <c r="R115" s="19" t="str">
        <f t="shared" si="7"/>
        <v/>
      </c>
      <c r="S115" s="92"/>
      <c r="T115" s="79"/>
      <c r="U115" s="79"/>
      <c r="V115" s="80"/>
      <c r="W115" s="26"/>
      <c r="X115" s="26"/>
      <c r="Y115" s="26"/>
    </row>
    <row r="116" spans="1:25" ht="18" customHeight="1" x14ac:dyDescent="0.25">
      <c r="A116" s="30">
        <v>112</v>
      </c>
      <c r="B116" s="27"/>
      <c r="C116" s="147"/>
      <c r="D116" s="28"/>
      <c r="E116" s="30"/>
      <c r="F116" s="29"/>
      <c r="G116" s="29"/>
      <c r="H116" s="29" t="str">
        <f t="shared" si="0"/>
        <v/>
      </c>
      <c r="I116" s="29" t="str">
        <f ca="1">IFERROR(__xludf.DUMMYFUNCTION("IF(B116="""","""",IFERROR(GOOGLEFINANCE(UPPER(B116),""price""),""""))"),"")</f>
        <v/>
      </c>
      <c r="J116" s="29" t="str">
        <f t="shared" ca="1" si="1"/>
        <v/>
      </c>
      <c r="K116" s="29" t="str">
        <f t="shared" ca="1" si="2"/>
        <v/>
      </c>
      <c r="L116" s="33" t="str">
        <f t="shared" ca="1" si="3"/>
        <v/>
      </c>
      <c r="M116" s="28"/>
      <c r="N116" s="29"/>
      <c r="O116" s="29" t="str">
        <f t="shared" si="4"/>
        <v/>
      </c>
      <c r="P116" s="29" t="str">
        <f t="shared" si="5"/>
        <v/>
      </c>
      <c r="Q116" s="33" t="str">
        <f t="shared" si="6"/>
        <v/>
      </c>
      <c r="R116" s="27" t="str">
        <f t="shared" si="7"/>
        <v/>
      </c>
      <c r="S116" s="93"/>
      <c r="T116" s="79"/>
      <c r="U116" s="79"/>
      <c r="V116" s="80"/>
      <c r="W116" s="34"/>
      <c r="X116" s="34"/>
      <c r="Y116" s="34"/>
    </row>
    <row r="117" spans="1:25" ht="18" customHeight="1" x14ac:dyDescent="0.25">
      <c r="A117" s="22">
        <v>113</v>
      </c>
      <c r="B117" s="19"/>
      <c r="C117" s="146"/>
      <c r="D117" s="20"/>
      <c r="E117" s="22"/>
      <c r="F117" s="21"/>
      <c r="G117" s="21"/>
      <c r="H117" s="21" t="str">
        <f t="shared" si="0"/>
        <v/>
      </c>
      <c r="I117" s="21" t="str">
        <f ca="1">IFERROR(__xludf.DUMMYFUNCTION("IF(B117="""","""",IFERROR(GOOGLEFINANCE(UPPER(B117),""price""),""""))"),"")</f>
        <v/>
      </c>
      <c r="J117" s="21" t="str">
        <f t="shared" ca="1" si="1"/>
        <v/>
      </c>
      <c r="K117" s="21" t="str">
        <f t="shared" ca="1" si="2"/>
        <v/>
      </c>
      <c r="L117" s="25" t="str">
        <f t="shared" ca="1" si="3"/>
        <v/>
      </c>
      <c r="M117" s="20"/>
      <c r="N117" s="21"/>
      <c r="O117" s="21" t="str">
        <f t="shared" si="4"/>
        <v/>
      </c>
      <c r="P117" s="21" t="str">
        <f t="shared" si="5"/>
        <v/>
      </c>
      <c r="Q117" s="25" t="str">
        <f t="shared" si="6"/>
        <v/>
      </c>
      <c r="R117" s="19" t="str">
        <f t="shared" si="7"/>
        <v/>
      </c>
      <c r="S117" s="92"/>
      <c r="T117" s="79"/>
      <c r="U117" s="79"/>
      <c r="V117" s="80"/>
      <c r="W117" s="26"/>
      <c r="X117" s="26"/>
      <c r="Y117" s="26"/>
    </row>
    <row r="118" spans="1:25" ht="18" customHeight="1" x14ac:dyDescent="0.25">
      <c r="A118" s="30">
        <v>114</v>
      </c>
      <c r="B118" s="27"/>
      <c r="C118" s="147"/>
      <c r="D118" s="28"/>
      <c r="E118" s="30"/>
      <c r="F118" s="29"/>
      <c r="G118" s="29"/>
      <c r="H118" s="29" t="str">
        <f t="shared" si="0"/>
        <v/>
      </c>
      <c r="I118" s="29" t="str">
        <f ca="1">IFERROR(__xludf.DUMMYFUNCTION("IF(B118="""","""",IFERROR(GOOGLEFINANCE(UPPER(B118),""price""),""""))"),"")</f>
        <v/>
      </c>
      <c r="J118" s="29" t="str">
        <f t="shared" ca="1" si="1"/>
        <v/>
      </c>
      <c r="K118" s="29" t="str">
        <f t="shared" ca="1" si="2"/>
        <v/>
      </c>
      <c r="L118" s="33" t="str">
        <f t="shared" ca="1" si="3"/>
        <v/>
      </c>
      <c r="M118" s="28"/>
      <c r="N118" s="29"/>
      <c r="O118" s="29" t="str">
        <f t="shared" si="4"/>
        <v/>
      </c>
      <c r="P118" s="29" t="str">
        <f t="shared" si="5"/>
        <v/>
      </c>
      <c r="Q118" s="33" t="str">
        <f t="shared" si="6"/>
        <v/>
      </c>
      <c r="R118" s="27" t="str">
        <f t="shared" si="7"/>
        <v/>
      </c>
      <c r="S118" s="93"/>
      <c r="T118" s="79"/>
      <c r="U118" s="79"/>
      <c r="V118" s="80"/>
      <c r="W118" s="34"/>
      <c r="X118" s="34"/>
      <c r="Y118" s="34"/>
    </row>
    <row r="119" spans="1:25" ht="18" customHeight="1" x14ac:dyDescent="0.25">
      <c r="A119" s="22">
        <v>115</v>
      </c>
      <c r="B119" s="19"/>
      <c r="C119" s="146"/>
      <c r="D119" s="20"/>
      <c r="E119" s="22"/>
      <c r="F119" s="21"/>
      <c r="G119" s="21"/>
      <c r="H119" s="21" t="str">
        <f t="shared" si="0"/>
        <v/>
      </c>
      <c r="I119" s="21" t="str">
        <f ca="1">IFERROR(__xludf.DUMMYFUNCTION("IF(B119="""","""",IFERROR(GOOGLEFINANCE(UPPER(B119),""price""),""""))"),"")</f>
        <v/>
      </c>
      <c r="J119" s="21" t="str">
        <f t="shared" ca="1" si="1"/>
        <v/>
      </c>
      <c r="K119" s="21" t="str">
        <f t="shared" ca="1" si="2"/>
        <v/>
      </c>
      <c r="L119" s="25" t="str">
        <f t="shared" ca="1" si="3"/>
        <v/>
      </c>
      <c r="M119" s="20"/>
      <c r="N119" s="21"/>
      <c r="O119" s="21" t="str">
        <f t="shared" si="4"/>
        <v/>
      </c>
      <c r="P119" s="21" t="str">
        <f t="shared" si="5"/>
        <v/>
      </c>
      <c r="Q119" s="25" t="str">
        <f t="shared" si="6"/>
        <v/>
      </c>
      <c r="R119" s="19" t="str">
        <f t="shared" si="7"/>
        <v/>
      </c>
      <c r="S119" s="92"/>
      <c r="T119" s="79"/>
      <c r="U119" s="79"/>
      <c r="V119" s="80"/>
      <c r="W119" s="26"/>
      <c r="X119" s="26"/>
      <c r="Y119" s="26"/>
    </row>
    <row r="120" spans="1:25" ht="18" customHeight="1" x14ac:dyDescent="0.25">
      <c r="A120" s="30">
        <v>116</v>
      </c>
      <c r="B120" s="27"/>
      <c r="C120" s="147"/>
      <c r="D120" s="28"/>
      <c r="E120" s="30"/>
      <c r="F120" s="29"/>
      <c r="G120" s="29"/>
      <c r="H120" s="29" t="str">
        <f t="shared" si="0"/>
        <v/>
      </c>
      <c r="I120" s="29" t="str">
        <f ca="1">IFERROR(__xludf.DUMMYFUNCTION("IF(B120="""","""",IFERROR(GOOGLEFINANCE(UPPER(B120),""price""),""""))"),"")</f>
        <v/>
      </c>
      <c r="J120" s="29" t="str">
        <f t="shared" ca="1" si="1"/>
        <v/>
      </c>
      <c r="K120" s="29" t="str">
        <f t="shared" ca="1" si="2"/>
        <v/>
      </c>
      <c r="L120" s="33" t="str">
        <f t="shared" ca="1" si="3"/>
        <v/>
      </c>
      <c r="M120" s="28"/>
      <c r="N120" s="29"/>
      <c r="O120" s="29" t="str">
        <f t="shared" si="4"/>
        <v/>
      </c>
      <c r="P120" s="29" t="str">
        <f t="shared" si="5"/>
        <v/>
      </c>
      <c r="Q120" s="33" t="str">
        <f t="shared" si="6"/>
        <v/>
      </c>
      <c r="R120" s="27" t="str">
        <f t="shared" si="7"/>
        <v/>
      </c>
      <c r="S120" s="93"/>
      <c r="T120" s="79"/>
      <c r="U120" s="79"/>
      <c r="V120" s="80"/>
      <c r="W120" s="34"/>
      <c r="X120" s="34"/>
      <c r="Y120" s="34"/>
    </row>
    <row r="121" spans="1:25" ht="18" customHeight="1" x14ac:dyDescent="0.25">
      <c r="A121" s="22">
        <v>117</v>
      </c>
      <c r="B121" s="19"/>
      <c r="C121" s="146"/>
      <c r="D121" s="20"/>
      <c r="E121" s="22"/>
      <c r="F121" s="21"/>
      <c r="G121" s="21"/>
      <c r="H121" s="21" t="str">
        <f t="shared" si="0"/>
        <v/>
      </c>
      <c r="I121" s="21" t="str">
        <f ca="1">IFERROR(__xludf.DUMMYFUNCTION("IF(B121="""","""",IFERROR(GOOGLEFINANCE(UPPER(B121),""price""),""""))"),"")</f>
        <v/>
      </c>
      <c r="J121" s="21" t="str">
        <f t="shared" ca="1" si="1"/>
        <v/>
      </c>
      <c r="K121" s="21" t="str">
        <f t="shared" ca="1" si="2"/>
        <v/>
      </c>
      <c r="L121" s="25" t="str">
        <f t="shared" ca="1" si="3"/>
        <v/>
      </c>
      <c r="M121" s="20"/>
      <c r="N121" s="21"/>
      <c r="O121" s="21" t="str">
        <f t="shared" si="4"/>
        <v/>
      </c>
      <c r="P121" s="21" t="str">
        <f t="shared" si="5"/>
        <v/>
      </c>
      <c r="Q121" s="25" t="str">
        <f t="shared" si="6"/>
        <v/>
      </c>
      <c r="R121" s="19" t="str">
        <f t="shared" si="7"/>
        <v/>
      </c>
      <c r="S121" s="92"/>
      <c r="T121" s="79"/>
      <c r="U121" s="79"/>
      <c r="V121" s="80"/>
      <c r="W121" s="26"/>
      <c r="X121" s="26"/>
      <c r="Y121" s="26"/>
    </row>
    <row r="122" spans="1:25" ht="18" customHeight="1" x14ac:dyDescent="0.25">
      <c r="A122" s="30">
        <v>118</v>
      </c>
      <c r="B122" s="27"/>
      <c r="C122" s="147"/>
      <c r="D122" s="28"/>
      <c r="E122" s="30"/>
      <c r="F122" s="29"/>
      <c r="G122" s="29"/>
      <c r="H122" s="29" t="str">
        <f t="shared" si="0"/>
        <v/>
      </c>
      <c r="I122" s="29" t="str">
        <f ca="1">IFERROR(__xludf.DUMMYFUNCTION("IF(B122="""","""",IFERROR(GOOGLEFINANCE(UPPER(B122),""price""),""""))"),"")</f>
        <v/>
      </c>
      <c r="J122" s="29" t="str">
        <f t="shared" ca="1" si="1"/>
        <v/>
      </c>
      <c r="K122" s="29" t="str">
        <f t="shared" ca="1" si="2"/>
        <v/>
      </c>
      <c r="L122" s="33" t="str">
        <f t="shared" ca="1" si="3"/>
        <v/>
      </c>
      <c r="M122" s="28"/>
      <c r="N122" s="29"/>
      <c r="O122" s="29" t="str">
        <f t="shared" si="4"/>
        <v/>
      </c>
      <c r="P122" s="29" t="str">
        <f t="shared" si="5"/>
        <v/>
      </c>
      <c r="Q122" s="33" t="str">
        <f t="shared" si="6"/>
        <v/>
      </c>
      <c r="R122" s="27" t="str">
        <f t="shared" si="7"/>
        <v/>
      </c>
      <c r="S122" s="93"/>
      <c r="T122" s="79"/>
      <c r="U122" s="79"/>
      <c r="V122" s="80"/>
      <c r="W122" s="34"/>
      <c r="X122" s="34"/>
      <c r="Y122" s="34"/>
    </row>
    <row r="123" spans="1:25" ht="18" customHeight="1" x14ac:dyDescent="0.25">
      <c r="A123" s="22">
        <v>119</v>
      </c>
      <c r="B123" s="19"/>
      <c r="C123" s="146"/>
      <c r="D123" s="20"/>
      <c r="E123" s="22"/>
      <c r="F123" s="21"/>
      <c r="G123" s="21"/>
      <c r="H123" s="21" t="str">
        <f t="shared" si="0"/>
        <v/>
      </c>
      <c r="I123" s="21" t="str">
        <f ca="1">IFERROR(__xludf.DUMMYFUNCTION("IF(B123="""","""",IFERROR(GOOGLEFINANCE(UPPER(B123),""price""),""""))"),"")</f>
        <v/>
      </c>
      <c r="J123" s="21" t="str">
        <f t="shared" ca="1" si="1"/>
        <v/>
      </c>
      <c r="K123" s="21" t="str">
        <f t="shared" ca="1" si="2"/>
        <v/>
      </c>
      <c r="L123" s="25" t="str">
        <f t="shared" ca="1" si="3"/>
        <v/>
      </c>
      <c r="M123" s="20"/>
      <c r="N123" s="21"/>
      <c r="O123" s="21" t="str">
        <f t="shared" si="4"/>
        <v/>
      </c>
      <c r="P123" s="21" t="str">
        <f t="shared" si="5"/>
        <v/>
      </c>
      <c r="Q123" s="25" t="str">
        <f t="shared" si="6"/>
        <v/>
      </c>
      <c r="R123" s="19" t="str">
        <f t="shared" si="7"/>
        <v/>
      </c>
      <c r="S123" s="92"/>
      <c r="T123" s="79"/>
      <c r="U123" s="79"/>
      <c r="V123" s="80"/>
      <c r="W123" s="26"/>
      <c r="X123" s="26"/>
      <c r="Y123" s="26"/>
    </row>
    <row r="124" spans="1:25" ht="18" customHeight="1" x14ac:dyDescent="0.25">
      <c r="A124" s="30">
        <v>120</v>
      </c>
      <c r="B124" s="27"/>
      <c r="C124" s="147"/>
      <c r="D124" s="28"/>
      <c r="E124" s="30"/>
      <c r="F124" s="29"/>
      <c r="G124" s="29"/>
      <c r="H124" s="29" t="str">
        <f t="shared" si="0"/>
        <v/>
      </c>
      <c r="I124" s="29" t="str">
        <f ca="1">IFERROR(__xludf.DUMMYFUNCTION("IF(B124="""","""",IFERROR(GOOGLEFINANCE(UPPER(B124),""price""),""""))"),"")</f>
        <v/>
      </c>
      <c r="J124" s="29" t="str">
        <f t="shared" ca="1" si="1"/>
        <v/>
      </c>
      <c r="K124" s="29" t="str">
        <f t="shared" ca="1" si="2"/>
        <v/>
      </c>
      <c r="L124" s="33" t="str">
        <f t="shared" ca="1" si="3"/>
        <v/>
      </c>
      <c r="M124" s="28"/>
      <c r="N124" s="29"/>
      <c r="O124" s="29" t="str">
        <f t="shared" si="4"/>
        <v/>
      </c>
      <c r="P124" s="29" t="str">
        <f t="shared" si="5"/>
        <v/>
      </c>
      <c r="Q124" s="33" t="str">
        <f t="shared" si="6"/>
        <v/>
      </c>
      <c r="R124" s="27" t="str">
        <f t="shared" si="7"/>
        <v/>
      </c>
      <c r="S124" s="93"/>
      <c r="T124" s="79"/>
      <c r="U124" s="79"/>
      <c r="V124" s="80"/>
      <c r="W124" s="34"/>
      <c r="X124" s="34"/>
      <c r="Y124" s="34"/>
    </row>
    <row r="125" spans="1:25" ht="18" customHeight="1" x14ac:dyDescent="0.25">
      <c r="A125" s="22">
        <v>121</v>
      </c>
      <c r="B125" s="19"/>
      <c r="C125" s="146"/>
      <c r="D125" s="20"/>
      <c r="E125" s="22"/>
      <c r="F125" s="21"/>
      <c r="G125" s="21"/>
      <c r="H125" s="21" t="str">
        <f t="shared" si="0"/>
        <v/>
      </c>
      <c r="I125" s="21" t="str">
        <f ca="1">IFERROR(__xludf.DUMMYFUNCTION("IF(B125="""","""",IFERROR(GOOGLEFINANCE(UPPER(B125),""price""),""""))"),"")</f>
        <v/>
      </c>
      <c r="J125" s="21" t="str">
        <f t="shared" ca="1" si="1"/>
        <v/>
      </c>
      <c r="K125" s="21" t="str">
        <f t="shared" ca="1" si="2"/>
        <v/>
      </c>
      <c r="L125" s="25" t="str">
        <f t="shared" ca="1" si="3"/>
        <v/>
      </c>
      <c r="M125" s="20"/>
      <c r="N125" s="21"/>
      <c r="O125" s="21" t="str">
        <f t="shared" si="4"/>
        <v/>
      </c>
      <c r="P125" s="21" t="str">
        <f t="shared" si="5"/>
        <v/>
      </c>
      <c r="Q125" s="25" t="str">
        <f t="shared" si="6"/>
        <v/>
      </c>
      <c r="R125" s="19" t="str">
        <f t="shared" si="7"/>
        <v/>
      </c>
      <c r="S125" s="92"/>
      <c r="T125" s="79"/>
      <c r="U125" s="79"/>
      <c r="V125" s="80"/>
      <c r="W125" s="26"/>
      <c r="X125" s="26"/>
      <c r="Y125" s="26"/>
    </row>
    <row r="126" spans="1:25" ht="18" customHeight="1" x14ac:dyDescent="0.25">
      <c r="A126" s="30">
        <v>122</v>
      </c>
      <c r="B126" s="27"/>
      <c r="C126" s="147"/>
      <c r="D126" s="28"/>
      <c r="E126" s="30"/>
      <c r="F126" s="29"/>
      <c r="G126" s="29"/>
      <c r="H126" s="29" t="str">
        <f t="shared" si="0"/>
        <v/>
      </c>
      <c r="I126" s="29" t="str">
        <f ca="1">IFERROR(__xludf.DUMMYFUNCTION("IF(B126="""","""",IFERROR(GOOGLEFINANCE(UPPER(B126),""price""),""""))"),"")</f>
        <v/>
      </c>
      <c r="J126" s="29" t="str">
        <f t="shared" ca="1" si="1"/>
        <v/>
      </c>
      <c r="K126" s="29" t="str">
        <f t="shared" ca="1" si="2"/>
        <v/>
      </c>
      <c r="L126" s="33" t="str">
        <f t="shared" ca="1" si="3"/>
        <v/>
      </c>
      <c r="M126" s="28"/>
      <c r="N126" s="29"/>
      <c r="O126" s="29" t="str">
        <f t="shared" si="4"/>
        <v/>
      </c>
      <c r="P126" s="29" t="str">
        <f t="shared" si="5"/>
        <v/>
      </c>
      <c r="Q126" s="33" t="str">
        <f t="shared" si="6"/>
        <v/>
      </c>
      <c r="R126" s="27" t="str">
        <f t="shared" si="7"/>
        <v/>
      </c>
      <c r="S126" s="93"/>
      <c r="T126" s="79"/>
      <c r="U126" s="79"/>
      <c r="V126" s="80"/>
      <c r="W126" s="34"/>
      <c r="X126" s="34"/>
      <c r="Y126" s="34"/>
    </row>
    <row r="127" spans="1:25" ht="18" customHeight="1" x14ac:dyDescent="0.25">
      <c r="A127" s="22">
        <v>123</v>
      </c>
      <c r="B127" s="19"/>
      <c r="C127" s="146"/>
      <c r="D127" s="20"/>
      <c r="E127" s="22"/>
      <c r="F127" s="21"/>
      <c r="G127" s="21"/>
      <c r="H127" s="21" t="str">
        <f t="shared" si="0"/>
        <v/>
      </c>
      <c r="I127" s="21" t="str">
        <f ca="1">IFERROR(__xludf.DUMMYFUNCTION("IF(B127="""","""",IFERROR(GOOGLEFINANCE(UPPER(B127),""price""),""""))"),"")</f>
        <v/>
      </c>
      <c r="J127" s="21" t="str">
        <f t="shared" ca="1" si="1"/>
        <v/>
      </c>
      <c r="K127" s="21" t="str">
        <f t="shared" ca="1" si="2"/>
        <v/>
      </c>
      <c r="L127" s="25" t="str">
        <f t="shared" ca="1" si="3"/>
        <v/>
      </c>
      <c r="M127" s="20"/>
      <c r="N127" s="21"/>
      <c r="O127" s="21" t="str">
        <f t="shared" si="4"/>
        <v/>
      </c>
      <c r="P127" s="21" t="str">
        <f t="shared" si="5"/>
        <v/>
      </c>
      <c r="Q127" s="25" t="str">
        <f t="shared" si="6"/>
        <v/>
      </c>
      <c r="R127" s="19" t="str">
        <f t="shared" si="7"/>
        <v/>
      </c>
      <c r="S127" s="92"/>
      <c r="T127" s="79"/>
      <c r="U127" s="79"/>
      <c r="V127" s="80"/>
      <c r="W127" s="26"/>
      <c r="X127" s="26"/>
      <c r="Y127" s="26"/>
    </row>
    <row r="128" spans="1:25" ht="18" customHeight="1" x14ac:dyDescent="0.25">
      <c r="A128" s="30">
        <v>124</v>
      </c>
      <c r="B128" s="27"/>
      <c r="C128" s="147"/>
      <c r="D128" s="28"/>
      <c r="E128" s="30"/>
      <c r="F128" s="29"/>
      <c r="G128" s="29"/>
      <c r="H128" s="29" t="str">
        <f t="shared" si="0"/>
        <v/>
      </c>
      <c r="I128" s="29" t="str">
        <f ca="1">IFERROR(__xludf.DUMMYFUNCTION("IF(B128="""","""",IFERROR(GOOGLEFINANCE(UPPER(B128),""price""),""""))"),"")</f>
        <v/>
      </c>
      <c r="J128" s="29" t="str">
        <f t="shared" ca="1" si="1"/>
        <v/>
      </c>
      <c r="K128" s="29" t="str">
        <f t="shared" ca="1" si="2"/>
        <v/>
      </c>
      <c r="L128" s="33" t="str">
        <f t="shared" ca="1" si="3"/>
        <v/>
      </c>
      <c r="M128" s="28"/>
      <c r="N128" s="29"/>
      <c r="O128" s="29" t="str">
        <f t="shared" si="4"/>
        <v/>
      </c>
      <c r="P128" s="29" t="str">
        <f t="shared" si="5"/>
        <v/>
      </c>
      <c r="Q128" s="33" t="str">
        <f t="shared" si="6"/>
        <v/>
      </c>
      <c r="R128" s="27" t="str">
        <f t="shared" si="7"/>
        <v/>
      </c>
      <c r="S128" s="93"/>
      <c r="T128" s="79"/>
      <c r="U128" s="79"/>
      <c r="V128" s="80"/>
      <c r="W128" s="34"/>
      <c r="X128" s="34"/>
      <c r="Y128" s="34"/>
    </row>
    <row r="129" spans="1:25" ht="18" customHeight="1" x14ac:dyDescent="0.25">
      <c r="A129" s="22">
        <v>125</v>
      </c>
      <c r="B129" s="19"/>
      <c r="C129" s="146"/>
      <c r="D129" s="20"/>
      <c r="E129" s="22"/>
      <c r="F129" s="21"/>
      <c r="G129" s="21"/>
      <c r="H129" s="21" t="str">
        <f t="shared" si="0"/>
        <v/>
      </c>
      <c r="I129" s="21" t="str">
        <f ca="1">IFERROR(__xludf.DUMMYFUNCTION("IF(B129="""","""",IFERROR(GOOGLEFINANCE(UPPER(B129),""price""),""""))"),"")</f>
        <v/>
      </c>
      <c r="J129" s="21" t="str">
        <f t="shared" ca="1" si="1"/>
        <v/>
      </c>
      <c r="K129" s="21" t="str">
        <f t="shared" ca="1" si="2"/>
        <v/>
      </c>
      <c r="L129" s="25" t="str">
        <f t="shared" ca="1" si="3"/>
        <v/>
      </c>
      <c r="M129" s="20"/>
      <c r="N129" s="21"/>
      <c r="O129" s="21" t="str">
        <f t="shared" si="4"/>
        <v/>
      </c>
      <c r="P129" s="21" t="str">
        <f t="shared" si="5"/>
        <v/>
      </c>
      <c r="Q129" s="25" t="str">
        <f t="shared" si="6"/>
        <v/>
      </c>
      <c r="R129" s="19" t="str">
        <f t="shared" si="7"/>
        <v/>
      </c>
      <c r="S129" s="92"/>
      <c r="T129" s="79"/>
      <c r="U129" s="79"/>
      <c r="V129" s="80"/>
      <c r="W129" s="26"/>
      <c r="X129" s="26"/>
      <c r="Y129" s="26"/>
    </row>
    <row r="130" spans="1:25" ht="18" customHeight="1" x14ac:dyDescent="0.25">
      <c r="A130" s="30">
        <v>126</v>
      </c>
      <c r="B130" s="27"/>
      <c r="C130" s="147"/>
      <c r="D130" s="28"/>
      <c r="E130" s="30"/>
      <c r="F130" s="29"/>
      <c r="G130" s="29"/>
      <c r="H130" s="29" t="str">
        <f t="shared" si="0"/>
        <v/>
      </c>
      <c r="I130" s="29" t="str">
        <f ca="1">IFERROR(__xludf.DUMMYFUNCTION("IF(B130="""","""",IFERROR(GOOGLEFINANCE(UPPER(B130),""price""),""""))"),"")</f>
        <v/>
      </c>
      <c r="J130" s="29" t="str">
        <f t="shared" ca="1" si="1"/>
        <v/>
      </c>
      <c r="K130" s="29" t="str">
        <f t="shared" ca="1" si="2"/>
        <v/>
      </c>
      <c r="L130" s="33" t="str">
        <f t="shared" ca="1" si="3"/>
        <v/>
      </c>
      <c r="M130" s="28"/>
      <c r="N130" s="29"/>
      <c r="O130" s="29" t="str">
        <f t="shared" si="4"/>
        <v/>
      </c>
      <c r="P130" s="29" t="str">
        <f t="shared" si="5"/>
        <v/>
      </c>
      <c r="Q130" s="33" t="str">
        <f t="shared" si="6"/>
        <v/>
      </c>
      <c r="R130" s="27" t="str">
        <f t="shared" si="7"/>
        <v/>
      </c>
      <c r="S130" s="93"/>
      <c r="T130" s="79"/>
      <c r="U130" s="79"/>
      <c r="V130" s="80"/>
      <c r="W130" s="34"/>
      <c r="X130" s="34"/>
      <c r="Y130" s="34"/>
    </row>
    <row r="131" spans="1:25" ht="18" customHeight="1" x14ac:dyDescent="0.25">
      <c r="A131" s="22">
        <v>127</v>
      </c>
      <c r="B131" s="19"/>
      <c r="C131" s="146"/>
      <c r="D131" s="20"/>
      <c r="E131" s="22"/>
      <c r="F131" s="21"/>
      <c r="G131" s="21"/>
      <c r="H131" s="21" t="str">
        <f t="shared" si="0"/>
        <v/>
      </c>
      <c r="I131" s="21" t="str">
        <f ca="1">IFERROR(__xludf.DUMMYFUNCTION("IF(B131="""","""",IFERROR(GOOGLEFINANCE(UPPER(B131),""price""),""""))"),"")</f>
        <v/>
      </c>
      <c r="J131" s="21" t="str">
        <f t="shared" ca="1" si="1"/>
        <v/>
      </c>
      <c r="K131" s="21" t="str">
        <f t="shared" ca="1" si="2"/>
        <v/>
      </c>
      <c r="L131" s="25" t="str">
        <f t="shared" ca="1" si="3"/>
        <v/>
      </c>
      <c r="M131" s="20"/>
      <c r="N131" s="21"/>
      <c r="O131" s="21" t="str">
        <f t="shared" si="4"/>
        <v/>
      </c>
      <c r="P131" s="21" t="str">
        <f t="shared" si="5"/>
        <v/>
      </c>
      <c r="Q131" s="25" t="str">
        <f t="shared" si="6"/>
        <v/>
      </c>
      <c r="R131" s="19" t="str">
        <f t="shared" si="7"/>
        <v/>
      </c>
      <c r="S131" s="92"/>
      <c r="T131" s="79"/>
      <c r="U131" s="79"/>
      <c r="V131" s="80"/>
      <c r="W131" s="26"/>
      <c r="X131" s="26"/>
      <c r="Y131" s="26"/>
    </row>
    <row r="132" spans="1:25" ht="18" customHeight="1" x14ac:dyDescent="0.25">
      <c r="A132" s="30">
        <v>128</v>
      </c>
      <c r="B132" s="27"/>
      <c r="C132" s="147"/>
      <c r="D132" s="28"/>
      <c r="E132" s="30"/>
      <c r="F132" s="29"/>
      <c r="G132" s="29"/>
      <c r="H132" s="29" t="str">
        <f t="shared" si="0"/>
        <v/>
      </c>
      <c r="I132" s="29" t="str">
        <f ca="1">IFERROR(__xludf.DUMMYFUNCTION("IF(B132="""","""",IFERROR(GOOGLEFINANCE(UPPER(B132),""price""),""""))"),"")</f>
        <v/>
      </c>
      <c r="J132" s="29" t="str">
        <f t="shared" ca="1" si="1"/>
        <v/>
      </c>
      <c r="K132" s="29" t="str">
        <f t="shared" ca="1" si="2"/>
        <v/>
      </c>
      <c r="L132" s="33" t="str">
        <f t="shared" ca="1" si="3"/>
        <v/>
      </c>
      <c r="M132" s="28"/>
      <c r="N132" s="29"/>
      <c r="O132" s="29" t="str">
        <f t="shared" si="4"/>
        <v/>
      </c>
      <c r="P132" s="29" t="str">
        <f t="shared" si="5"/>
        <v/>
      </c>
      <c r="Q132" s="33" t="str">
        <f t="shared" si="6"/>
        <v/>
      </c>
      <c r="R132" s="27" t="str">
        <f t="shared" si="7"/>
        <v/>
      </c>
      <c r="S132" s="93"/>
      <c r="T132" s="79"/>
      <c r="U132" s="79"/>
      <c r="V132" s="80"/>
      <c r="W132" s="34"/>
      <c r="X132" s="34"/>
      <c r="Y132" s="34"/>
    </row>
    <row r="133" spans="1:25" ht="18" customHeight="1" x14ac:dyDescent="0.25">
      <c r="A133" s="22">
        <v>129</v>
      </c>
      <c r="B133" s="19"/>
      <c r="C133" s="146"/>
      <c r="D133" s="20"/>
      <c r="E133" s="22"/>
      <c r="F133" s="21"/>
      <c r="G133" s="21"/>
      <c r="H133" s="21" t="str">
        <f t="shared" si="0"/>
        <v/>
      </c>
      <c r="I133" s="21" t="str">
        <f ca="1">IFERROR(__xludf.DUMMYFUNCTION("IF(B133="""","""",IFERROR(GOOGLEFINANCE(UPPER(B133),""price""),""""))"),"")</f>
        <v/>
      </c>
      <c r="J133" s="21" t="str">
        <f t="shared" ca="1" si="1"/>
        <v/>
      </c>
      <c r="K133" s="21" t="str">
        <f t="shared" ca="1" si="2"/>
        <v/>
      </c>
      <c r="L133" s="25" t="str">
        <f t="shared" ca="1" si="3"/>
        <v/>
      </c>
      <c r="M133" s="20"/>
      <c r="N133" s="21"/>
      <c r="O133" s="21" t="str">
        <f t="shared" si="4"/>
        <v/>
      </c>
      <c r="P133" s="21" t="str">
        <f t="shared" si="5"/>
        <v/>
      </c>
      <c r="Q133" s="25" t="str">
        <f t="shared" si="6"/>
        <v/>
      </c>
      <c r="R133" s="19" t="str">
        <f t="shared" si="7"/>
        <v/>
      </c>
      <c r="S133" s="92"/>
      <c r="T133" s="79"/>
      <c r="U133" s="79"/>
      <c r="V133" s="80"/>
      <c r="W133" s="26"/>
      <c r="X133" s="26"/>
      <c r="Y133" s="26"/>
    </row>
    <row r="134" spans="1:25" ht="18" customHeight="1" x14ac:dyDescent="0.25">
      <c r="A134" s="30">
        <v>130</v>
      </c>
      <c r="B134" s="27"/>
      <c r="C134" s="147"/>
      <c r="D134" s="28"/>
      <c r="E134" s="30"/>
      <c r="F134" s="29"/>
      <c r="G134" s="29"/>
      <c r="H134" s="29" t="str">
        <f t="shared" si="0"/>
        <v/>
      </c>
      <c r="I134" s="29" t="str">
        <f ca="1">IFERROR(__xludf.DUMMYFUNCTION("IF(B134="""","""",IFERROR(GOOGLEFINANCE(UPPER(B134),""price""),""""))"),"")</f>
        <v/>
      </c>
      <c r="J134" s="29" t="str">
        <f t="shared" ca="1" si="1"/>
        <v/>
      </c>
      <c r="K134" s="29" t="str">
        <f t="shared" ca="1" si="2"/>
        <v/>
      </c>
      <c r="L134" s="33" t="str">
        <f t="shared" ca="1" si="3"/>
        <v/>
      </c>
      <c r="M134" s="28"/>
      <c r="N134" s="29"/>
      <c r="O134" s="29" t="str">
        <f t="shared" si="4"/>
        <v/>
      </c>
      <c r="P134" s="29" t="str">
        <f t="shared" si="5"/>
        <v/>
      </c>
      <c r="Q134" s="33" t="str">
        <f t="shared" si="6"/>
        <v/>
      </c>
      <c r="R134" s="27" t="str">
        <f t="shared" si="7"/>
        <v/>
      </c>
      <c r="S134" s="93"/>
      <c r="T134" s="79"/>
      <c r="U134" s="79"/>
      <c r="V134" s="80"/>
      <c r="W134" s="34"/>
      <c r="X134" s="34"/>
      <c r="Y134" s="34"/>
    </row>
    <row r="135" spans="1:25" ht="18" customHeight="1" x14ac:dyDescent="0.25">
      <c r="A135" s="22">
        <v>131</v>
      </c>
      <c r="B135" s="19"/>
      <c r="C135" s="146"/>
      <c r="D135" s="20"/>
      <c r="E135" s="22"/>
      <c r="F135" s="21"/>
      <c r="G135" s="21"/>
      <c r="H135" s="21" t="str">
        <f t="shared" si="0"/>
        <v/>
      </c>
      <c r="I135" s="21" t="str">
        <f ca="1">IFERROR(__xludf.DUMMYFUNCTION("IF(B135="""","""",IFERROR(GOOGLEFINANCE(UPPER(B135),""price""),""""))"),"")</f>
        <v/>
      </c>
      <c r="J135" s="21" t="str">
        <f t="shared" ca="1" si="1"/>
        <v/>
      </c>
      <c r="K135" s="21" t="str">
        <f t="shared" ca="1" si="2"/>
        <v/>
      </c>
      <c r="L135" s="25" t="str">
        <f t="shared" ca="1" si="3"/>
        <v/>
      </c>
      <c r="M135" s="20"/>
      <c r="N135" s="21"/>
      <c r="O135" s="21" t="str">
        <f t="shared" si="4"/>
        <v/>
      </c>
      <c r="P135" s="21" t="str">
        <f t="shared" si="5"/>
        <v/>
      </c>
      <c r="Q135" s="25" t="str">
        <f t="shared" si="6"/>
        <v/>
      </c>
      <c r="R135" s="19" t="str">
        <f t="shared" si="7"/>
        <v/>
      </c>
      <c r="S135" s="92"/>
      <c r="T135" s="79"/>
      <c r="U135" s="79"/>
      <c r="V135" s="80"/>
      <c r="W135" s="26"/>
      <c r="X135" s="26"/>
      <c r="Y135" s="26"/>
    </row>
    <row r="136" spans="1:25" ht="18" customHeight="1" x14ac:dyDescent="0.25">
      <c r="A136" s="30">
        <v>132</v>
      </c>
      <c r="B136" s="27"/>
      <c r="C136" s="147"/>
      <c r="D136" s="28"/>
      <c r="E136" s="30"/>
      <c r="F136" s="29"/>
      <c r="G136" s="29"/>
      <c r="H136" s="29" t="str">
        <f t="shared" si="0"/>
        <v/>
      </c>
      <c r="I136" s="29" t="str">
        <f ca="1">IFERROR(__xludf.DUMMYFUNCTION("IF(B136="""","""",IFERROR(GOOGLEFINANCE(UPPER(B136),""price""),""""))"),"")</f>
        <v/>
      </c>
      <c r="J136" s="29" t="str">
        <f t="shared" ca="1" si="1"/>
        <v/>
      </c>
      <c r="K136" s="29" t="str">
        <f t="shared" ca="1" si="2"/>
        <v/>
      </c>
      <c r="L136" s="33" t="str">
        <f t="shared" ca="1" si="3"/>
        <v/>
      </c>
      <c r="M136" s="28"/>
      <c r="N136" s="29"/>
      <c r="O136" s="29" t="str">
        <f t="shared" si="4"/>
        <v/>
      </c>
      <c r="P136" s="29" t="str">
        <f t="shared" si="5"/>
        <v/>
      </c>
      <c r="Q136" s="33" t="str">
        <f t="shared" si="6"/>
        <v/>
      </c>
      <c r="R136" s="27" t="str">
        <f t="shared" si="7"/>
        <v/>
      </c>
      <c r="S136" s="93"/>
      <c r="T136" s="79"/>
      <c r="U136" s="79"/>
      <c r="V136" s="80"/>
      <c r="W136" s="34"/>
      <c r="X136" s="34"/>
      <c r="Y136" s="34"/>
    </row>
    <row r="137" spans="1:25" ht="18" customHeight="1" x14ac:dyDescent="0.25">
      <c r="A137" s="22">
        <v>133</v>
      </c>
      <c r="B137" s="19"/>
      <c r="C137" s="146"/>
      <c r="D137" s="20"/>
      <c r="E137" s="22"/>
      <c r="F137" s="21"/>
      <c r="G137" s="21"/>
      <c r="H137" s="21" t="str">
        <f t="shared" si="0"/>
        <v/>
      </c>
      <c r="I137" s="21" t="str">
        <f ca="1">IFERROR(__xludf.DUMMYFUNCTION("IF(B137="""","""",IFERROR(GOOGLEFINANCE(UPPER(B137),""price""),""""))"),"")</f>
        <v/>
      </c>
      <c r="J137" s="21" t="str">
        <f t="shared" ca="1" si="1"/>
        <v/>
      </c>
      <c r="K137" s="21" t="str">
        <f t="shared" ca="1" si="2"/>
        <v/>
      </c>
      <c r="L137" s="25" t="str">
        <f t="shared" ca="1" si="3"/>
        <v/>
      </c>
      <c r="M137" s="20"/>
      <c r="N137" s="21"/>
      <c r="O137" s="21" t="str">
        <f t="shared" si="4"/>
        <v/>
      </c>
      <c r="P137" s="21" t="str">
        <f t="shared" si="5"/>
        <v/>
      </c>
      <c r="Q137" s="25" t="str">
        <f t="shared" si="6"/>
        <v/>
      </c>
      <c r="R137" s="19" t="str">
        <f t="shared" si="7"/>
        <v/>
      </c>
      <c r="S137" s="92"/>
      <c r="T137" s="79"/>
      <c r="U137" s="79"/>
      <c r="V137" s="80"/>
      <c r="W137" s="26"/>
      <c r="X137" s="26"/>
      <c r="Y137" s="26"/>
    </row>
    <row r="138" spans="1:25" ht="18" customHeight="1" x14ac:dyDescent="0.25">
      <c r="A138" s="30">
        <v>134</v>
      </c>
      <c r="B138" s="27"/>
      <c r="C138" s="147"/>
      <c r="D138" s="28"/>
      <c r="E138" s="30"/>
      <c r="F138" s="29"/>
      <c r="G138" s="29"/>
      <c r="H138" s="29" t="str">
        <f t="shared" si="0"/>
        <v/>
      </c>
      <c r="I138" s="29" t="str">
        <f ca="1">IFERROR(__xludf.DUMMYFUNCTION("IF(B138="""","""",IFERROR(GOOGLEFINANCE(UPPER(B138),""price""),""""))"),"")</f>
        <v/>
      </c>
      <c r="J138" s="29" t="str">
        <f t="shared" ca="1" si="1"/>
        <v/>
      </c>
      <c r="K138" s="29" t="str">
        <f t="shared" ca="1" si="2"/>
        <v/>
      </c>
      <c r="L138" s="33" t="str">
        <f t="shared" ca="1" si="3"/>
        <v/>
      </c>
      <c r="M138" s="28"/>
      <c r="N138" s="29"/>
      <c r="O138" s="29" t="str">
        <f t="shared" si="4"/>
        <v/>
      </c>
      <c r="P138" s="29" t="str">
        <f t="shared" si="5"/>
        <v/>
      </c>
      <c r="Q138" s="33" t="str">
        <f t="shared" si="6"/>
        <v/>
      </c>
      <c r="R138" s="27" t="str">
        <f t="shared" si="7"/>
        <v/>
      </c>
      <c r="S138" s="93"/>
      <c r="T138" s="79"/>
      <c r="U138" s="79"/>
      <c r="V138" s="80"/>
      <c r="W138" s="34"/>
      <c r="X138" s="34"/>
      <c r="Y138" s="34"/>
    </row>
    <row r="139" spans="1:25" ht="18" customHeight="1" x14ac:dyDescent="0.25">
      <c r="A139" s="22">
        <v>135</v>
      </c>
      <c r="B139" s="19"/>
      <c r="C139" s="146"/>
      <c r="D139" s="20"/>
      <c r="E139" s="22"/>
      <c r="F139" s="21"/>
      <c r="G139" s="21"/>
      <c r="H139" s="21" t="str">
        <f t="shared" si="0"/>
        <v/>
      </c>
      <c r="I139" s="21" t="str">
        <f ca="1">IFERROR(__xludf.DUMMYFUNCTION("IF(B139="""","""",IFERROR(GOOGLEFINANCE(UPPER(B139),""price""),""""))"),"")</f>
        <v/>
      </c>
      <c r="J139" s="21" t="str">
        <f t="shared" ca="1" si="1"/>
        <v/>
      </c>
      <c r="K139" s="21" t="str">
        <f t="shared" ca="1" si="2"/>
        <v/>
      </c>
      <c r="L139" s="25" t="str">
        <f t="shared" ca="1" si="3"/>
        <v/>
      </c>
      <c r="M139" s="20"/>
      <c r="N139" s="21"/>
      <c r="O139" s="21" t="str">
        <f t="shared" si="4"/>
        <v/>
      </c>
      <c r="P139" s="21" t="str">
        <f t="shared" si="5"/>
        <v/>
      </c>
      <c r="Q139" s="25" t="str">
        <f t="shared" si="6"/>
        <v/>
      </c>
      <c r="R139" s="19" t="str">
        <f t="shared" si="7"/>
        <v/>
      </c>
      <c r="S139" s="92"/>
      <c r="T139" s="79"/>
      <c r="U139" s="79"/>
      <c r="V139" s="80"/>
      <c r="W139" s="26"/>
      <c r="X139" s="26"/>
      <c r="Y139" s="26"/>
    </row>
    <row r="140" spans="1:25" ht="18" customHeight="1" x14ac:dyDescent="0.25">
      <c r="A140" s="30">
        <v>136</v>
      </c>
      <c r="B140" s="27"/>
      <c r="C140" s="147"/>
      <c r="D140" s="28"/>
      <c r="E140" s="30"/>
      <c r="F140" s="29"/>
      <c r="G140" s="29"/>
      <c r="H140" s="29" t="str">
        <f t="shared" si="0"/>
        <v/>
      </c>
      <c r="I140" s="29" t="str">
        <f ca="1">IFERROR(__xludf.DUMMYFUNCTION("IF(B140="""","""",IFERROR(GOOGLEFINANCE(UPPER(B140),""price""),""""))"),"")</f>
        <v/>
      </c>
      <c r="J140" s="29" t="str">
        <f t="shared" ca="1" si="1"/>
        <v/>
      </c>
      <c r="K140" s="29" t="str">
        <f t="shared" ca="1" si="2"/>
        <v/>
      </c>
      <c r="L140" s="33" t="str">
        <f t="shared" ca="1" si="3"/>
        <v/>
      </c>
      <c r="M140" s="28"/>
      <c r="N140" s="29"/>
      <c r="O140" s="29" t="str">
        <f t="shared" si="4"/>
        <v/>
      </c>
      <c r="P140" s="29" t="str">
        <f t="shared" si="5"/>
        <v/>
      </c>
      <c r="Q140" s="33" t="str">
        <f t="shared" si="6"/>
        <v/>
      </c>
      <c r="R140" s="27" t="str">
        <f t="shared" si="7"/>
        <v/>
      </c>
      <c r="S140" s="93"/>
      <c r="T140" s="79"/>
      <c r="U140" s="79"/>
      <c r="V140" s="80"/>
      <c r="W140" s="34"/>
      <c r="X140" s="34"/>
      <c r="Y140" s="34"/>
    </row>
    <row r="141" spans="1:25" ht="18" customHeight="1" x14ac:dyDescent="0.25">
      <c r="A141" s="22">
        <v>137</v>
      </c>
      <c r="B141" s="19"/>
      <c r="C141" s="146"/>
      <c r="D141" s="20"/>
      <c r="E141" s="22"/>
      <c r="F141" s="21"/>
      <c r="G141" s="21"/>
      <c r="H141" s="21" t="str">
        <f t="shared" si="0"/>
        <v/>
      </c>
      <c r="I141" s="21" t="str">
        <f ca="1">IFERROR(__xludf.DUMMYFUNCTION("IF(B141="""","""",IFERROR(GOOGLEFINANCE(UPPER(B141),""price""),""""))"),"")</f>
        <v/>
      </c>
      <c r="J141" s="21" t="str">
        <f t="shared" ca="1" si="1"/>
        <v/>
      </c>
      <c r="K141" s="21" t="str">
        <f t="shared" ca="1" si="2"/>
        <v/>
      </c>
      <c r="L141" s="25" t="str">
        <f t="shared" ca="1" si="3"/>
        <v/>
      </c>
      <c r="M141" s="20"/>
      <c r="N141" s="21"/>
      <c r="O141" s="21" t="str">
        <f t="shared" si="4"/>
        <v/>
      </c>
      <c r="P141" s="21" t="str">
        <f t="shared" si="5"/>
        <v/>
      </c>
      <c r="Q141" s="25" t="str">
        <f t="shared" si="6"/>
        <v/>
      </c>
      <c r="R141" s="19" t="str">
        <f t="shared" si="7"/>
        <v/>
      </c>
      <c r="S141" s="92"/>
      <c r="T141" s="79"/>
      <c r="U141" s="79"/>
      <c r="V141" s="80"/>
      <c r="W141" s="26"/>
      <c r="X141" s="26"/>
      <c r="Y141" s="26"/>
    </row>
    <row r="142" spans="1:25" ht="18" customHeight="1" x14ac:dyDescent="0.25">
      <c r="A142" s="30">
        <v>138</v>
      </c>
      <c r="B142" s="27"/>
      <c r="C142" s="147"/>
      <c r="D142" s="28"/>
      <c r="E142" s="30"/>
      <c r="F142" s="29"/>
      <c r="G142" s="29"/>
      <c r="H142" s="29" t="str">
        <f t="shared" si="0"/>
        <v/>
      </c>
      <c r="I142" s="29" t="str">
        <f ca="1">IFERROR(__xludf.DUMMYFUNCTION("IF(B142="""","""",IFERROR(GOOGLEFINANCE(UPPER(B142),""price""),""""))"),"")</f>
        <v/>
      </c>
      <c r="J142" s="29" t="str">
        <f t="shared" ca="1" si="1"/>
        <v/>
      </c>
      <c r="K142" s="29" t="str">
        <f t="shared" ca="1" si="2"/>
        <v/>
      </c>
      <c r="L142" s="33" t="str">
        <f t="shared" ca="1" si="3"/>
        <v/>
      </c>
      <c r="M142" s="28"/>
      <c r="N142" s="29"/>
      <c r="O142" s="29" t="str">
        <f t="shared" si="4"/>
        <v/>
      </c>
      <c r="P142" s="29" t="str">
        <f t="shared" si="5"/>
        <v/>
      </c>
      <c r="Q142" s="33" t="str">
        <f t="shared" si="6"/>
        <v/>
      </c>
      <c r="R142" s="27" t="str">
        <f t="shared" si="7"/>
        <v/>
      </c>
      <c r="S142" s="93"/>
      <c r="T142" s="79"/>
      <c r="U142" s="79"/>
      <c r="V142" s="80"/>
      <c r="W142" s="34"/>
      <c r="X142" s="34"/>
      <c r="Y142" s="34"/>
    </row>
    <row r="143" spans="1:25" ht="18" customHeight="1" x14ac:dyDescent="0.25">
      <c r="A143" s="22">
        <v>139</v>
      </c>
      <c r="B143" s="19"/>
      <c r="C143" s="146"/>
      <c r="D143" s="20"/>
      <c r="E143" s="22"/>
      <c r="F143" s="21"/>
      <c r="G143" s="21"/>
      <c r="H143" s="21" t="str">
        <f t="shared" si="0"/>
        <v/>
      </c>
      <c r="I143" s="21" t="str">
        <f ca="1">IFERROR(__xludf.DUMMYFUNCTION("IF(B143="""","""",IFERROR(GOOGLEFINANCE(UPPER(B143),""price""),""""))"),"")</f>
        <v/>
      </c>
      <c r="J143" s="21" t="str">
        <f t="shared" ca="1" si="1"/>
        <v/>
      </c>
      <c r="K143" s="21" t="str">
        <f t="shared" ca="1" si="2"/>
        <v/>
      </c>
      <c r="L143" s="25" t="str">
        <f t="shared" ca="1" si="3"/>
        <v/>
      </c>
      <c r="M143" s="20"/>
      <c r="N143" s="21"/>
      <c r="O143" s="21" t="str">
        <f t="shared" si="4"/>
        <v/>
      </c>
      <c r="P143" s="21" t="str">
        <f t="shared" si="5"/>
        <v/>
      </c>
      <c r="Q143" s="25" t="str">
        <f t="shared" si="6"/>
        <v/>
      </c>
      <c r="R143" s="19" t="str">
        <f t="shared" si="7"/>
        <v/>
      </c>
      <c r="S143" s="92"/>
      <c r="T143" s="79"/>
      <c r="U143" s="79"/>
      <c r="V143" s="80"/>
      <c r="W143" s="26"/>
      <c r="X143" s="26"/>
      <c r="Y143" s="26"/>
    </row>
    <row r="144" spans="1:25" ht="18" customHeight="1" x14ac:dyDescent="0.25">
      <c r="A144" s="30">
        <v>140</v>
      </c>
      <c r="B144" s="27"/>
      <c r="C144" s="147"/>
      <c r="D144" s="28"/>
      <c r="E144" s="30"/>
      <c r="F144" s="29"/>
      <c r="G144" s="29"/>
      <c r="H144" s="29" t="str">
        <f t="shared" si="0"/>
        <v/>
      </c>
      <c r="I144" s="29" t="str">
        <f ca="1">IFERROR(__xludf.DUMMYFUNCTION("IF(B144="""","""",IFERROR(GOOGLEFINANCE(UPPER(B144),""price""),""""))"),"")</f>
        <v/>
      </c>
      <c r="J144" s="29" t="str">
        <f t="shared" ca="1" si="1"/>
        <v/>
      </c>
      <c r="K144" s="29" t="str">
        <f t="shared" ca="1" si="2"/>
        <v/>
      </c>
      <c r="L144" s="33" t="str">
        <f t="shared" ca="1" si="3"/>
        <v/>
      </c>
      <c r="M144" s="28"/>
      <c r="N144" s="29"/>
      <c r="O144" s="29" t="str">
        <f t="shared" si="4"/>
        <v/>
      </c>
      <c r="P144" s="29" t="str">
        <f t="shared" si="5"/>
        <v/>
      </c>
      <c r="Q144" s="33" t="str">
        <f t="shared" si="6"/>
        <v/>
      </c>
      <c r="R144" s="27" t="str">
        <f t="shared" si="7"/>
        <v/>
      </c>
      <c r="S144" s="93"/>
      <c r="T144" s="79"/>
      <c r="U144" s="79"/>
      <c r="V144" s="80"/>
      <c r="W144" s="34"/>
      <c r="X144" s="34"/>
      <c r="Y144" s="34"/>
    </row>
    <row r="145" spans="1:25" ht="18" customHeight="1" x14ac:dyDescent="0.25">
      <c r="A145" s="22">
        <v>141</v>
      </c>
      <c r="B145" s="19"/>
      <c r="C145" s="146"/>
      <c r="D145" s="20"/>
      <c r="E145" s="22"/>
      <c r="F145" s="21"/>
      <c r="G145" s="21"/>
      <c r="H145" s="21" t="str">
        <f t="shared" si="0"/>
        <v/>
      </c>
      <c r="I145" s="21" t="str">
        <f ca="1">IFERROR(__xludf.DUMMYFUNCTION("IF(B145="""","""",IFERROR(GOOGLEFINANCE(UPPER(B145),""price""),""""))"),"")</f>
        <v/>
      </c>
      <c r="J145" s="21" t="str">
        <f t="shared" ca="1" si="1"/>
        <v/>
      </c>
      <c r="K145" s="21" t="str">
        <f t="shared" ca="1" si="2"/>
        <v/>
      </c>
      <c r="L145" s="25" t="str">
        <f t="shared" ca="1" si="3"/>
        <v/>
      </c>
      <c r="M145" s="20"/>
      <c r="N145" s="21"/>
      <c r="O145" s="21" t="str">
        <f t="shared" si="4"/>
        <v/>
      </c>
      <c r="P145" s="21" t="str">
        <f t="shared" si="5"/>
        <v/>
      </c>
      <c r="Q145" s="25" t="str">
        <f t="shared" si="6"/>
        <v/>
      </c>
      <c r="R145" s="19" t="str">
        <f t="shared" si="7"/>
        <v/>
      </c>
      <c r="S145" s="92"/>
      <c r="T145" s="79"/>
      <c r="U145" s="79"/>
      <c r="V145" s="80"/>
      <c r="W145" s="26"/>
      <c r="X145" s="26"/>
      <c r="Y145" s="26"/>
    </row>
    <row r="146" spans="1:25" ht="18" customHeight="1" x14ac:dyDescent="0.25">
      <c r="A146" s="30">
        <v>142</v>
      </c>
      <c r="B146" s="27"/>
      <c r="C146" s="147"/>
      <c r="D146" s="28"/>
      <c r="E146" s="30"/>
      <c r="F146" s="29"/>
      <c r="G146" s="29"/>
      <c r="H146" s="29" t="str">
        <f t="shared" si="0"/>
        <v/>
      </c>
      <c r="I146" s="29" t="str">
        <f ca="1">IFERROR(__xludf.DUMMYFUNCTION("IF(B146="""","""",IFERROR(GOOGLEFINANCE(UPPER(B146),""price""),""""))"),"")</f>
        <v/>
      </c>
      <c r="J146" s="29" t="str">
        <f t="shared" ca="1" si="1"/>
        <v/>
      </c>
      <c r="K146" s="29" t="str">
        <f t="shared" ca="1" si="2"/>
        <v/>
      </c>
      <c r="L146" s="33" t="str">
        <f t="shared" ca="1" si="3"/>
        <v/>
      </c>
      <c r="M146" s="28"/>
      <c r="N146" s="29"/>
      <c r="O146" s="29" t="str">
        <f t="shared" si="4"/>
        <v/>
      </c>
      <c r="P146" s="29" t="str">
        <f t="shared" si="5"/>
        <v/>
      </c>
      <c r="Q146" s="33" t="str">
        <f t="shared" si="6"/>
        <v/>
      </c>
      <c r="R146" s="27" t="str">
        <f t="shared" si="7"/>
        <v/>
      </c>
      <c r="S146" s="93"/>
      <c r="T146" s="79"/>
      <c r="U146" s="79"/>
      <c r="V146" s="80"/>
      <c r="W146" s="34"/>
      <c r="X146" s="34"/>
      <c r="Y146" s="34"/>
    </row>
    <row r="147" spans="1:25" ht="18" customHeight="1" x14ac:dyDescent="0.25">
      <c r="A147" s="22">
        <v>143</v>
      </c>
      <c r="B147" s="19"/>
      <c r="C147" s="146"/>
      <c r="D147" s="20"/>
      <c r="E147" s="22"/>
      <c r="F147" s="21"/>
      <c r="G147" s="21"/>
      <c r="H147" s="21" t="str">
        <f t="shared" si="0"/>
        <v/>
      </c>
      <c r="I147" s="21" t="str">
        <f ca="1">IFERROR(__xludf.DUMMYFUNCTION("IF(B147="""","""",IFERROR(GOOGLEFINANCE(UPPER(B147),""price""),""""))"),"")</f>
        <v/>
      </c>
      <c r="J147" s="21" t="str">
        <f t="shared" ca="1" si="1"/>
        <v/>
      </c>
      <c r="K147" s="21" t="str">
        <f t="shared" ca="1" si="2"/>
        <v/>
      </c>
      <c r="L147" s="25" t="str">
        <f t="shared" ca="1" si="3"/>
        <v/>
      </c>
      <c r="M147" s="20"/>
      <c r="N147" s="21"/>
      <c r="O147" s="21" t="str">
        <f t="shared" si="4"/>
        <v/>
      </c>
      <c r="P147" s="21" t="str">
        <f t="shared" si="5"/>
        <v/>
      </c>
      <c r="Q147" s="25" t="str">
        <f t="shared" si="6"/>
        <v/>
      </c>
      <c r="R147" s="19" t="str">
        <f t="shared" si="7"/>
        <v/>
      </c>
      <c r="S147" s="92"/>
      <c r="T147" s="79"/>
      <c r="U147" s="79"/>
      <c r="V147" s="80"/>
      <c r="W147" s="26"/>
      <c r="X147" s="26"/>
      <c r="Y147" s="26"/>
    </row>
    <row r="148" spans="1:25" ht="18" customHeight="1" x14ac:dyDescent="0.25">
      <c r="A148" s="30">
        <v>144</v>
      </c>
      <c r="B148" s="27"/>
      <c r="C148" s="147"/>
      <c r="D148" s="28"/>
      <c r="E148" s="30"/>
      <c r="F148" s="29"/>
      <c r="G148" s="29"/>
      <c r="H148" s="29" t="str">
        <f t="shared" si="0"/>
        <v/>
      </c>
      <c r="I148" s="29" t="str">
        <f ca="1">IFERROR(__xludf.DUMMYFUNCTION("IF(B148="""","""",IFERROR(GOOGLEFINANCE(UPPER(B148),""price""),""""))"),"")</f>
        <v/>
      </c>
      <c r="J148" s="29" t="str">
        <f t="shared" ca="1" si="1"/>
        <v/>
      </c>
      <c r="K148" s="29" t="str">
        <f t="shared" ca="1" si="2"/>
        <v/>
      </c>
      <c r="L148" s="33" t="str">
        <f t="shared" ca="1" si="3"/>
        <v/>
      </c>
      <c r="M148" s="28"/>
      <c r="N148" s="29"/>
      <c r="O148" s="29" t="str">
        <f t="shared" si="4"/>
        <v/>
      </c>
      <c r="P148" s="29" t="str">
        <f t="shared" si="5"/>
        <v/>
      </c>
      <c r="Q148" s="33" t="str">
        <f t="shared" si="6"/>
        <v/>
      </c>
      <c r="R148" s="27" t="str">
        <f t="shared" si="7"/>
        <v/>
      </c>
      <c r="S148" s="93"/>
      <c r="T148" s="79"/>
      <c r="U148" s="79"/>
      <c r="V148" s="80"/>
      <c r="W148" s="34"/>
      <c r="X148" s="34"/>
      <c r="Y148" s="34"/>
    </row>
    <row r="149" spans="1:25" ht="18" customHeight="1" x14ac:dyDescent="0.25">
      <c r="A149" s="22">
        <v>145</v>
      </c>
      <c r="B149" s="19"/>
      <c r="C149" s="146"/>
      <c r="D149" s="20"/>
      <c r="E149" s="22"/>
      <c r="F149" s="21"/>
      <c r="G149" s="21"/>
      <c r="H149" s="21" t="str">
        <f t="shared" si="0"/>
        <v/>
      </c>
      <c r="I149" s="21" t="str">
        <f ca="1">IFERROR(__xludf.DUMMYFUNCTION("IF(B149="""","""",IFERROR(GOOGLEFINANCE(UPPER(B149),""price""),""""))"),"")</f>
        <v/>
      </c>
      <c r="J149" s="21" t="str">
        <f t="shared" ca="1" si="1"/>
        <v/>
      </c>
      <c r="K149" s="21" t="str">
        <f t="shared" ca="1" si="2"/>
        <v/>
      </c>
      <c r="L149" s="25" t="str">
        <f t="shared" ca="1" si="3"/>
        <v/>
      </c>
      <c r="M149" s="20"/>
      <c r="N149" s="21"/>
      <c r="O149" s="21" t="str">
        <f t="shared" si="4"/>
        <v/>
      </c>
      <c r="P149" s="21" t="str">
        <f t="shared" si="5"/>
        <v/>
      </c>
      <c r="Q149" s="25" t="str">
        <f t="shared" si="6"/>
        <v/>
      </c>
      <c r="R149" s="19" t="str">
        <f t="shared" si="7"/>
        <v/>
      </c>
      <c r="S149" s="92"/>
      <c r="T149" s="79"/>
      <c r="U149" s="79"/>
      <c r="V149" s="80"/>
      <c r="W149" s="26"/>
      <c r="X149" s="26"/>
      <c r="Y149" s="26"/>
    </row>
    <row r="150" spans="1:25" ht="18" customHeight="1" x14ac:dyDescent="0.25">
      <c r="A150" s="30">
        <v>146</v>
      </c>
      <c r="B150" s="27"/>
      <c r="C150" s="147"/>
      <c r="D150" s="28"/>
      <c r="E150" s="30"/>
      <c r="F150" s="29"/>
      <c r="G150" s="29"/>
      <c r="H150" s="29" t="str">
        <f t="shared" si="0"/>
        <v/>
      </c>
      <c r="I150" s="29" t="str">
        <f ca="1">IFERROR(__xludf.DUMMYFUNCTION("IF(B150="""","""",IFERROR(GOOGLEFINANCE(UPPER(B150),""price""),""""))"),"")</f>
        <v/>
      </c>
      <c r="J150" s="29" t="str">
        <f t="shared" ca="1" si="1"/>
        <v/>
      </c>
      <c r="K150" s="29" t="str">
        <f t="shared" ca="1" si="2"/>
        <v/>
      </c>
      <c r="L150" s="33" t="str">
        <f t="shared" ca="1" si="3"/>
        <v/>
      </c>
      <c r="M150" s="28"/>
      <c r="N150" s="29"/>
      <c r="O150" s="29" t="str">
        <f t="shared" si="4"/>
        <v/>
      </c>
      <c r="P150" s="29" t="str">
        <f t="shared" si="5"/>
        <v/>
      </c>
      <c r="Q150" s="33" t="str">
        <f t="shared" si="6"/>
        <v/>
      </c>
      <c r="R150" s="27" t="str">
        <f t="shared" si="7"/>
        <v/>
      </c>
      <c r="S150" s="93"/>
      <c r="T150" s="79"/>
      <c r="U150" s="79"/>
      <c r="V150" s="80"/>
      <c r="W150" s="34"/>
      <c r="X150" s="34"/>
      <c r="Y150" s="34"/>
    </row>
    <row r="151" spans="1:25" ht="18" customHeight="1" x14ac:dyDescent="0.25">
      <c r="A151" s="22">
        <v>147</v>
      </c>
      <c r="B151" s="19"/>
      <c r="C151" s="146"/>
      <c r="D151" s="20"/>
      <c r="E151" s="22"/>
      <c r="F151" s="21"/>
      <c r="G151" s="21"/>
      <c r="H151" s="21" t="str">
        <f t="shared" si="0"/>
        <v/>
      </c>
      <c r="I151" s="21" t="str">
        <f ca="1">IFERROR(__xludf.DUMMYFUNCTION("IF(B151="""","""",IFERROR(GOOGLEFINANCE(UPPER(B151),""price""),""""))"),"")</f>
        <v/>
      </c>
      <c r="J151" s="21" t="str">
        <f t="shared" ca="1" si="1"/>
        <v/>
      </c>
      <c r="K151" s="21" t="str">
        <f t="shared" ca="1" si="2"/>
        <v/>
      </c>
      <c r="L151" s="25" t="str">
        <f t="shared" ca="1" si="3"/>
        <v/>
      </c>
      <c r="M151" s="20"/>
      <c r="N151" s="21"/>
      <c r="O151" s="21" t="str">
        <f t="shared" si="4"/>
        <v/>
      </c>
      <c r="P151" s="21" t="str">
        <f t="shared" si="5"/>
        <v/>
      </c>
      <c r="Q151" s="25" t="str">
        <f t="shared" si="6"/>
        <v/>
      </c>
      <c r="R151" s="19" t="str">
        <f t="shared" si="7"/>
        <v/>
      </c>
      <c r="S151" s="92"/>
      <c r="T151" s="79"/>
      <c r="U151" s="79"/>
      <c r="V151" s="80"/>
      <c r="W151" s="26"/>
      <c r="X151" s="26"/>
      <c r="Y151" s="26"/>
    </row>
    <row r="152" spans="1:25" ht="18" customHeight="1" x14ac:dyDescent="0.25">
      <c r="A152" s="30">
        <v>148</v>
      </c>
      <c r="B152" s="27"/>
      <c r="C152" s="147"/>
      <c r="D152" s="28"/>
      <c r="E152" s="30"/>
      <c r="F152" s="29"/>
      <c r="G152" s="29"/>
      <c r="H152" s="29" t="str">
        <f t="shared" si="0"/>
        <v/>
      </c>
      <c r="I152" s="29" t="str">
        <f ca="1">IFERROR(__xludf.DUMMYFUNCTION("IF(B152="""","""",IFERROR(GOOGLEFINANCE(UPPER(B152),""price""),""""))"),"")</f>
        <v/>
      </c>
      <c r="J152" s="29" t="str">
        <f t="shared" ca="1" si="1"/>
        <v/>
      </c>
      <c r="K152" s="29" t="str">
        <f t="shared" ca="1" si="2"/>
        <v/>
      </c>
      <c r="L152" s="33" t="str">
        <f t="shared" ca="1" si="3"/>
        <v/>
      </c>
      <c r="M152" s="28"/>
      <c r="N152" s="29"/>
      <c r="O152" s="29" t="str">
        <f t="shared" si="4"/>
        <v/>
      </c>
      <c r="P152" s="29" t="str">
        <f t="shared" si="5"/>
        <v/>
      </c>
      <c r="Q152" s="33" t="str">
        <f t="shared" si="6"/>
        <v/>
      </c>
      <c r="R152" s="27" t="str">
        <f t="shared" si="7"/>
        <v/>
      </c>
      <c r="S152" s="93"/>
      <c r="T152" s="79"/>
      <c r="U152" s="79"/>
      <c r="V152" s="80"/>
      <c r="W152" s="34"/>
      <c r="X152" s="34"/>
      <c r="Y152" s="34"/>
    </row>
    <row r="153" spans="1:25" ht="18" customHeight="1" x14ac:dyDescent="0.25">
      <c r="A153" s="22">
        <v>149</v>
      </c>
      <c r="B153" s="19"/>
      <c r="C153" s="146"/>
      <c r="D153" s="20"/>
      <c r="E153" s="22"/>
      <c r="F153" s="21"/>
      <c r="G153" s="21"/>
      <c r="H153" s="21" t="str">
        <f t="shared" si="0"/>
        <v/>
      </c>
      <c r="I153" s="21" t="str">
        <f ca="1">IFERROR(__xludf.DUMMYFUNCTION("IF(B153="""","""",IFERROR(GOOGLEFINANCE(UPPER(B153),""price""),""""))"),"")</f>
        <v/>
      </c>
      <c r="J153" s="21" t="str">
        <f t="shared" ca="1" si="1"/>
        <v/>
      </c>
      <c r="K153" s="21" t="str">
        <f t="shared" ca="1" si="2"/>
        <v/>
      </c>
      <c r="L153" s="25" t="str">
        <f t="shared" ca="1" si="3"/>
        <v/>
      </c>
      <c r="M153" s="20"/>
      <c r="N153" s="21"/>
      <c r="O153" s="21" t="str">
        <f t="shared" si="4"/>
        <v/>
      </c>
      <c r="P153" s="21" t="str">
        <f t="shared" si="5"/>
        <v/>
      </c>
      <c r="Q153" s="25" t="str">
        <f t="shared" si="6"/>
        <v/>
      </c>
      <c r="R153" s="19" t="str">
        <f t="shared" si="7"/>
        <v/>
      </c>
      <c r="S153" s="92"/>
      <c r="T153" s="79"/>
      <c r="U153" s="79"/>
      <c r="V153" s="80"/>
      <c r="W153" s="26"/>
      <c r="X153" s="26"/>
      <c r="Y153" s="26"/>
    </row>
    <row r="154" spans="1:25" ht="18" customHeight="1" x14ac:dyDescent="0.25">
      <c r="A154" s="30">
        <v>150</v>
      </c>
      <c r="B154" s="27"/>
      <c r="C154" s="147"/>
      <c r="D154" s="28"/>
      <c r="E154" s="30"/>
      <c r="F154" s="29"/>
      <c r="G154" s="29"/>
      <c r="H154" s="29" t="str">
        <f t="shared" si="0"/>
        <v/>
      </c>
      <c r="I154" s="29" t="str">
        <f ca="1">IFERROR(__xludf.DUMMYFUNCTION("IF(B154="""","""",IFERROR(GOOGLEFINANCE(UPPER(B154),""price""),""""))"),"")</f>
        <v/>
      </c>
      <c r="J154" s="29" t="str">
        <f t="shared" ca="1" si="1"/>
        <v/>
      </c>
      <c r="K154" s="29" t="str">
        <f t="shared" ca="1" si="2"/>
        <v/>
      </c>
      <c r="L154" s="33" t="str">
        <f t="shared" ca="1" si="3"/>
        <v/>
      </c>
      <c r="M154" s="28"/>
      <c r="N154" s="29"/>
      <c r="O154" s="29" t="str">
        <f t="shared" si="4"/>
        <v/>
      </c>
      <c r="P154" s="29" t="str">
        <f t="shared" si="5"/>
        <v/>
      </c>
      <c r="Q154" s="33" t="str">
        <f t="shared" si="6"/>
        <v/>
      </c>
      <c r="R154" s="27" t="str">
        <f t="shared" si="7"/>
        <v/>
      </c>
      <c r="S154" s="93"/>
      <c r="T154" s="79"/>
      <c r="U154" s="79"/>
      <c r="V154" s="80"/>
      <c r="W154" s="34"/>
      <c r="X154" s="34"/>
      <c r="Y154" s="34"/>
    </row>
    <row r="155" spans="1:25" ht="18" customHeight="1" x14ac:dyDescent="0.25">
      <c r="A155" s="22">
        <v>151</v>
      </c>
      <c r="B155" s="19"/>
      <c r="C155" s="146"/>
      <c r="D155" s="20"/>
      <c r="E155" s="22"/>
      <c r="F155" s="21"/>
      <c r="G155" s="21"/>
      <c r="H155" s="21" t="str">
        <f t="shared" si="0"/>
        <v/>
      </c>
      <c r="I155" s="21" t="str">
        <f ca="1">IFERROR(__xludf.DUMMYFUNCTION("IF(B155="""","""",IFERROR(GOOGLEFINANCE(UPPER(B155),""price""),""""))"),"")</f>
        <v/>
      </c>
      <c r="J155" s="21" t="str">
        <f t="shared" ca="1" si="1"/>
        <v/>
      </c>
      <c r="K155" s="21" t="str">
        <f t="shared" ca="1" si="2"/>
        <v/>
      </c>
      <c r="L155" s="25" t="str">
        <f t="shared" ca="1" si="3"/>
        <v/>
      </c>
      <c r="M155" s="20"/>
      <c r="N155" s="21"/>
      <c r="O155" s="21" t="str">
        <f t="shared" si="4"/>
        <v/>
      </c>
      <c r="P155" s="21" t="str">
        <f t="shared" si="5"/>
        <v/>
      </c>
      <c r="Q155" s="25" t="str">
        <f t="shared" si="6"/>
        <v/>
      </c>
      <c r="R155" s="19" t="str">
        <f t="shared" si="7"/>
        <v/>
      </c>
      <c r="S155" s="92"/>
      <c r="T155" s="79"/>
      <c r="U155" s="79"/>
      <c r="V155" s="80"/>
      <c r="W155" s="26"/>
      <c r="X155" s="26"/>
      <c r="Y155" s="26"/>
    </row>
    <row r="156" spans="1:25" ht="18" customHeight="1" x14ac:dyDescent="0.25">
      <c r="A156" s="30">
        <v>152</v>
      </c>
      <c r="B156" s="27"/>
      <c r="C156" s="147"/>
      <c r="D156" s="28"/>
      <c r="E156" s="30"/>
      <c r="F156" s="29"/>
      <c r="G156" s="29"/>
      <c r="H156" s="29" t="str">
        <f t="shared" si="0"/>
        <v/>
      </c>
      <c r="I156" s="29" t="str">
        <f ca="1">IFERROR(__xludf.DUMMYFUNCTION("IF(B156="""","""",IFERROR(GOOGLEFINANCE(UPPER(B156),""price""),""""))"),"")</f>
        <v/>
      </c>
      <c r="J156" s="29" t="str">
        <f t="shared" ca="1" si="1"/>
        <v/>
      </c>
      <c r="K156" s="29" t="str">
        <f t="shared" ca="1" si="2"/>
        <v/>
      </c>
      <c r="L156" s="33" t="str">
        <f t="shared" ca="1" si="3"/>
        <v/>
      </c>
      <c r="M156" s="28"/>
      <c r="N156" s="29"/>
      <c r="O156" s="29" t="str">
        <f t="shared" si="4"/>
        <v/>
      </c>
      <c r="P156" s="29" t="str">
        <f t="shared" si="5"/>
        <v/>
      </c>
      <c r="Q156" s="33" t="str">
        <f t="shared" si="6"/>
        <v/>
      </c>
      <c r="R156" s="27" t="str">
        <f t="shared" si="7"/>
        <v/>
      </c>
      <c r="S156" s="93"/>
      <c r="T156" s="79"/>
      <c r="U156" s="79"/>
      <c r="V156" s="80"/>
      <c r="W156" s="34"/>
      <c r="X156" s="34"/>
      <c r="Y156" s="34"/>
    </row>
    <row r="157" spans="1:25" ht="18" customHeight="1" x14ac:dyDescent="0.25">
      <c r="A157" s="22">
        <v>153</v>
      </c>
      <c r="B157" s="19"/>
      <c r="C157" s="146"/>
      <c r="D157" s="20"/>
      <c r="E157" s="22"/>
      <c r="F157" s="21"/>
      <c r="G157" s="21"/>
      <c r="H157" s="21" t="str">
        <f t="shared" si="0"/>
        <v/>
      </c>
      <c r="I157" s="21" t="str">
        <f ca="1">IFERROR(__xludf.DUMMYFUNCTION("IF(B157="""","""",IFERROR(GOOGLEFINANCE(UPPER(B157),""price""),""""))"),"")</f>
        <v/>
      </c>
      <c r="J157" s="21" t="str">
        <f t="shared" ca="1" si="1"/>
        <v/>
      </c>
      <c r="K157" s="21" t="str">
        <f t="shared" ca="1" si="2"/>
        <v/>
      </c>
      <c r="L157" s="25" t="str">
        <f t="shared" ca="1" si="3"/>
        <v/>
      </c>
      <c r="M157" s="20"/>
      <c r="N157" s="21"/>
      <c r="O157" s="21" t="str">
        <f t="shared" si="4"/>
        <v/>
      </c>
      <c r="P157" s="21" t="str">
        <f t="shared" si="5"/>
        <v/>
      </c>
      <c r="Q157" s="25" t="str">
        <f t="shared" si="6"/>
        <v/>
      </c>
      <c r="R157" s="19" t="str">
        <f t="shared" si="7"/>
        <v/>
      </c>
      <c r="S157" s="92"/>
      <c r="T157" s="79"/>
      <c r="U157" s="79"/>
      <c r="V157" s="80"/>
      <c r="W157" s="26"/>
      <c r="X157" s="26"/>
      <c r="Y157" s="26"/>
    </row>
    <row r="158" spans="1:25" ht="18" customHeight="1" x14ac:dyDescent="0.25">
      <c r="A158" s="30">
        <v>154</v>
      </c>
      <c r="B158" s="27"/>
      <c r="C158" s="147"/>
      <c r="D158" s="28"/>
      <c r="E158" s="30"/>
      <c r="F158" s="29"/>
      <c r="G158" s="29"/>
      <c r="H158" s="29" t="str">
        <f t="shared" si="0"/>
        <v/>
      </c>
      <c r="I158" s="29" t="str">
        <f ca="1">IFERROR(__xludf.DUMMYFUNCTION("IF(B158="""","""",IFERROR(GOOGLEFINANCE(UPPER(B158),""price""),""""))"),"")</f>
        <v/>
      </c>
      <c r="J158" s="29" t="str">
        <f t="shared" ca="1" si="1"/>
        <v/>
      </c>
      <c r="K158" s="29" t="str">
        <f t="shared" ca="1" si="2"/>
        <v/>
      </c>
      <c r="L158" s="33" t="str">
        <f t="shared" ca="1" si="3"/>
        <v/>
      </c>
      <c r="M158" s="28"/>
      <c r="N158" s="29"/>
      <c r="O158" s="29" t="str">
        <f t="shared" si="4"/>
        <v/>
      </c>
      <c r="P158" s="29" t="str">
        <f t="shared" si="5"/>
        <v/>
      </c>
      <c r="Q158" s="33" t="str">
        <f t="shared" si="6"/>
        <v/>
      </c>
      <c r="R158" s="27" t="str">
        <f t="shared" si="7"/>
        <v/>
      </c>
      <c r="S158" s="93"/>
      <c r="T158" s="79"/>
      <c r="U158" s="79"/>
      <c r="V158" s="80"/>
      <c r="W158" s="34"/>
      <c r="X158" s="34"/>
      <c r="Y158" s="34"/>
    </row>
    <row r="159" spans="1:25" ht="18" customHeight="1" x14ac:dyDescent="0.25">
      <c r="A159" s="22">
        <v>155</v>
      </c>
      <c r="B159" s="19"/>
      <c r="C159" s="146"/>
      <c r="D159" s="20"/>
      <c r="E159" s="22"/>
      <c r="F159" s="21"/>
      <c r="G159" s="21"/>
      <c r="H159" s="21" t="str">
        <f t="shared" si="0"/>
        <v/>
      </c>
      <c r="I159" s="21" t="str">
        <f ca="1">IFERROR(__xludf.DUMMYFUNCTION("IF(B159="""","""",IFERROR(GOOGLEFINANCE(UPPER(B159),""price""),""""))"),"")</f>
        <v/>
      </c>
      <c r="J159" s="21" t="str">
        <f t="shared" ca="1" si="1"/>
        <v/>
      </c>
      <c r="K159" s="21" t="str">
        <f t="shared" ca="1" si="2"/>
        <v/>
      </c>
      <c r="L159" s="25" t="str">
        <f t="shared" ca="1" si="3"/>
        <v/>
      </c>
      <c r="M159" s="20"/>
      <c r="N159" s="21"/>
      <c r="O159" s="21" t="str">
        <f t="shared" si="4"/>
        <v/>
      </c>
      <c r="P159" s="21" t="str">
        <f t="shared" si="5"/>
        <v/>
      </c>
      <c r="Q159" s="25" t="str">
        <f t="shared" si="6"/>
        <v/>
      </c>
      <c r="R159" s="19" t="str">
        <f t="shared" si="7"/>
        <v/>
      </c>
      <c r="S159" s="92"/>
      <c r="T159" s="79"/>
      <c r="U159" s="79"/>
      <c r="V159" s="80"/>
      <c r="W159" s="26"/>
      <c r="X159" s="26"/>
      <c r="Y159" s="26"/>
    </row>
    <row r="160" spans="1:25" ht="18" customHeight="1" x14ac:dyDescent="0.25">
      <c r="A160" s="30">
        <v>156</v>
      </c>
      <c r="B160" s="27"/>
      <c r="C160" s="147"/>
      <c r="D160" s="28"/>
      <c r="E160" s="30"/>
      <c r="F160" s="29"/>
      <c r="G160" s="29"/>
      <c r="H160" s="29" t="str">
        <f t="shared" si="0"/>
        <v/>
      </c>
      <c r="I160" s="29" t="str">
        <f ca="1">IFERROR(__xludf.DUMMYFUNCTION("IF(B160="""","""",IFERROR(GOOGLEFINANCE(UPPER(B160),""price""),""""))"),"")</f>
        <v/>
      </c>
      <c r="J160" s="29" t="str">
        <f t="shared" ca="1" si="1"/>
        <v/>
      </c>
      <c r="K160" s="29" t="str">
        <f t="shared" ca="1" si="2"/>
        <v/>
      </c>
      <c r="L160" s="33" t="str">
        <f t="shared" ca="1" si="3"/>
        <v/>
      </c>
      <c r="M160" s="28"/>
      <c r="N160" s="29"/>
      <c r="O160" s="29" t="str">
        <f t="shared" si="4"/>
        <v/>
      </c>
      <c r="P160" s="29" t="str">
        <f t="shared" si="5"/>
        <v/>
      </c>
      <c r="Q160" s="33" t="str">
        <f t="shared" si="6"/>
        <v/>
      </c>
      <c r="R160" s="27" t="str">
        <f t="shared" si="7"/>
        <v/>
      </c>
      <c r="S160" s="93"/>
      <c r="T160" s="79"/>
      <c r="U160" s="79"/>
      <c r="V160" s="80"/>
      <c r="W160" s="34"/>
      <c r="X160" s="34"/>
      <c r="Y160" s="34"/>
    </row>
    <row r="161" spans="1:25" ht="18" customHeight="1" x14ac:dyDescent="0.25">
      <c r="A161" s="22">
        <v>157</v>
      </c>
      <c r="B161" s="19"/>
      <c r="C161" s="146"/>
      <c r="D161" s="20"/>
      <c r="E161" s="22"/>
      <c r="F161" s="21"/>
      <c r="G161" s="21"/>
      <c r="H161" s="21" t="str">
        <f t="shared" si="0"/>
        <v/>
      </c>
      <c r="I161" s="21" t="str">
        <f ca="1">IFERROR(__xludf.DUMMYFUNCTION("IF(B161="""","""",IFERROR(GOOGLEFINANCE(UPPER(B161),""price""),""""))"),"")</f>
        <v/>
      </c>
      <c r="J161" s="21" t="str">
        <f t="shared" ca="1" si="1"/>
        <v/>
      </c>
      <c r="K161" s="21" t="str">
        <f t="shared" ca="1" si="2"/>
        <v/>
      </c>
      <c r="L161" s="25" t="str">
        <f t="shared" ca="1" si="3"/>
        <v/>
      </c>
      <c r="M161" s="20"/>
      <c r="N161" s="21"/>
      <c r="O161" s="21" t="str">
        <f t="shared" si="4"/>
        <v/>
      </c>
      <c r="P161" s="21" t="str">
        <f t="shared" si="5"/>
        <v/>
      </c>
      <c r="Q161" s="25" t="str">
        <f t="shared" si="6"/>
        <v/>
      </c>
      <c r="R161" s="19" t="str">
        <f t="shared" si="7"/>
        <v/>
      </c>
      <c r="S161" s="92"/>
      <c r="T161" s="79"/>
      <c r="U161" s="79"/>
      <c r="V161" s="80"/>
      <c r="W161" s="26"/>
      <c r="X161" s="26"/>
      <c r="Y161" s="26"/>
    </row>
    <row r="162" spans="1:25" ht="18" customHeight="1" x14ac:dyDescent="0.25">
      <c r="A162" s="30">
        <v>158</v>
      </c>
      <c r="B162" s="27"/>
      <c r="C162" s="147"/>
      <c r="D162" s="28"/>
      <c r="E162" s="30"/>
      <c r="F162" s="29"/>
      <c r="G162" s="29"/>
      <c r="H162" s="29" t="str">
        <f t="shared" si="0"/>
        <v/>
      </c>
      <c r="I162" s="29" t="str">
        <f ca="1">IFERROR(__xludf.DUMMYFUNCTION("IF(B162="""","""",IFERROR(GOOGLEFINANCE(UPPER(B162),""price""),""""))"),"")</f>
        <v/>
      </c>
      <c r="J162" s="29" t="str">
        <f t="shared" ca="1" si="1"/>
        <v/>
      </c>
      <c r="K162" s="29" t="str">
        <f t="shared" ca="1" si="2"/>
        <v/>
      </c>
      <c r="L162" s="33" t="str">
        <f t="shared" ca="1" si="3"/>
        <v/>
      </c>
      <c r="M162" s="28"/>
      <c r="N162" s="29"/>
      <c r="O162" s="29" t="str">
        <f t="shared" si="4"/>
        <v/>
      </c>
      <c r="P162" s="29" t="str">
        <f t="shared" si="5"/>
        <v/>
      </c>
      <c r="Q162" s="33" t="str">
        <f t="shared" si="6"/>
        <v/>
      </c>
      <c r="R162" s="27" t="str">
        <f t="shared" si="7"/>
        <v/>
      </c>
      <c r="S162" s="93"/>
      <c r="T162" s="79"/>
      <c r="U162" s="79"/>
      <c r="V162" s="80"/>
      <c r="W162" s="34"/>
      <c r="X162" s="34"/>
      <c r="Y162" s="34"/>
    </row>
    <row r="163" spans="1:25" ht="18" customHeight="1" x14ac:dyDescent="0.25">
      <c r="A163" s="22">
        <v>159</v>
      </c>
      <c r="B163" s="19"/>
      <c r="C163" s="146"/>
      <c r="D163" s="20"/>
      <c r="E163" s="22"/>
      <c r="F163" s="21"/>
      <c r="G163" s="21"/>
      <c r="H163" s="21" t="str">
        <f t="shared" si="0"/>
        <v/>
      </c>
      <c r="I163" s="21" t="str">
        <f ca="1">IFERROR(__xludf.DUMMYFUNCTION("IF(B163="""","""",IFERROR(GOOGLEFINANCE(UPPER(B163),""price""),""""))"),"")</f>
        <v/>
      </c>
      <c r="J163" s="21" t="str">
        <f t="shared" ca="1" si="1"/>
        <v/>
      </c>
      <c r="K163" s="21" t="str">
        <f t="shared" ca="1" si="2"/>
        <v/>
      </c>
      <c r="L163" s="25" t="str">
        <f t="shared" ca="1" si="3"/>
        <v/>
      </c>
      <c r="M163" s="20"/>
      <c r="N163" s="21"/>
      <c r="O163" s="21" t="str">
        <f t="shared" si="4"/>
        <v/>
      </c>
      <c r="P163" s="21" t="str">
        <f t="shared" si="5"/>
        <v/>
      </c>
      <c r="Q163" s="25" t="str">
        <f t="shared" si="6"/>
        <v/>
      </c>
      <c r="R163" s="19" t="str">
        <f t="shared" si="7"/>
        <v/>
      </c>
      <c r="S163" s="92"/>
      <c r="T163" s="79"/>
      <c r="U163" s="79"/>
      <c r="V163" s="80"/>
      <c r="W163" s="26"/>
      <c r="X163" s="26"/>
      <c r="Y163" s="26"/>
    </row>
    <row r="164" spans="1:25" ht="18" customHeight="1" x14ac:dyDescent="0.25">
      <c r="A164" s="30">
        <v>160</v>
      </c>
      <c r="B164" s="27"/>
      <c r="C164" s="147"/>
      <c r="D164" s="28"/>
      <c r="E164" s="30"/>
      <c r="F164" s="29"/>
      <c r="G164" s="29"/>
      <c r="H164" s="29" t="str">
        <f t="shared" si="0"/>
        <v/>
      </c>
      <c r="I164" s="29" t="str">
        <f ca="1">IFERROR(__xludf.DUMMYFUNCTION("IF(B164="""","""",IFERROR(GOOGLEFINANCE(UPPER(B164),""price""),""""))"),"")</f>
        <v/>
      </c>
      <c r="J164" s="29" t="str">
        <f t="shared" ca="1" si="1"/>
        <v/>
      </c>
      <c r="K164" s="29" t="str">
        <f t="shared" ca="1" si="2"/>
        <v/>
      </c>
      <c r="L164" s="33" t="str">
        <f t="shared" ca="1" si="3"/>
        <v/>
      </c>
      <c r="M164" s="28"/>
      <c r="N164" s="29"/>
      <c r="O164" s="29" t="str">
        <f t="shared" si="4"/>
        <v/>
      </c>
      <c r="P164" s="29" t="str">
        <f t="shared" si="5"/>
        <v/>
      </c>
      <c r="Q164" s="33" t="str">
        <f t="shared" si="6"/>
        <v/>
      </c>
      <c r="R164" s="27" t="str">
        <f t="shared" si="7"/>
        <v/>
      </c>
      <c r="S164" s="93"/>
      <c r="T164" s="79"/>
      <c r="U164" s="79"/>
      <c r="V164" s="80"/>
      <c r="W164" s="34"/>
      <c r="X164" s="34"/>
      <c r="Y164" s="34"/>
    </row>
    <row r="165" spans="1:25" ht="18" customHeight="1" x14ac:dyDescent="0.25">
      <c r="A165" s="22">
        <v>161</v>
      </c>
      <c r="B165" s="19"/>
      <c r="C165" s="146"/>
      <c r="D165" s="20"/>
      <c r="E165" s="22"/>
      <c r="F165" s="21"/>
      <c r="G165" s="21"/>
      <c r="H165" s="21" t="str">
        <f t="shared" si="0"/>
        <v/>
      </c>
      <c r="I165" s="21" t="str">
        <f ca="1">IFERROR(__xludf.DUMMYFUNCTION("IF(B165="""","""",IFERROR(GOOGLEFINANCE(UPPER(B165),""price""),""""))"),"")</f>
        <v/>
      </c>
      <c r="J165" s="21" t="str">
        <f t="shared" ca="1" si="1"/>
        <v/>
      </c>
      <c r="K165" s="21" t="str">
        <f t="shared" ca="1" si="2"/>
        <v/>
      </c>
      <c r="L165" s="25" t="str">
        <f t="shared" ca="1" si="3"/>
        <v/>
      </c>
      <c r="M165" s="20"/>
      <c r="N165" s="21"/>
      <c r="O165" s="21" t="str">
        <f t="shared" si="4"/>
        <v/>
      </c>
      <c r="P165" s="21" t="str">
        <f t="shared" si="5"/>
        <v/>
      </c>
      <c r="Q165" s="25" t="str">
        <f t="shared" si="6"/>
        <v/>
      </c>
      <c r="R165" s="19" t="str">
        <f t="shared" si="7"/>
        <v/>
      </c>
      <c r="S165" s="92"/>
      <c r="T165" s="79"/>
      <c r="U165" s="79"/>
      <c r="V165" s="80"/>
      <c r="W165" s="26"/>
      <c r="X165" s="26"/>
      <c r="Y165" s="26"/>
    </row>
    <row r="166" spans="1:25" ht="18" customHeight="1" x14ac:dyDescent="0.25">
      <c r="A166" s="30">
        <v>162</v>
      </c>
      <c r="B166" s="27"/>
      <c r="C166" s="147"/>
      <c r="D166" s="28"/>
      <c r="E166" s="30"/>
      <c r="F166" s="29"/>
      <c r="G166" s="29"/>
      <c r="H166" s="29" t="str">
        <f t="shared" si="0"/>
        <v/>
      </c>
      <c r="I166" s="29" t="str">
        <f ca="1">IFERROR(__xludf.DUMMYFUNCTION("IF(B166="""","""",IFERROR(GOOGLEFINANCE(UPPER(B166),""price""),""""))"),"")</f>
        <v/>
      </c>
      <c r="J166" s="29" t="str">
        <f t="shared" ca="1" si="1"/>
        <v/>
      </c>
      <c r="K166" s="29" t="str">
        <f t="shared" ca="1" si="2"/>
        <v/>
      </c>
      <c r="L166" s="33" t="str">
        <f t="shared" ca="1" si="3"/>
        <v/>
      </c>
      <c r="M166" s="28"/>
      <c r="N166" s="29"/>
      <c r="O166" s="29" t="str">
        <f t="shared" si="4"/>
        <v/>
      </c>
      <c r="P166" s="29" t="str">
        <f t="shared" si="5"/>
        <v/>
      </c>
      <c r="Q166" s="33" t="str">
        <f t="shared" si="6"/>
        <v/>
      </c>
      <c r="R166" s="27" t="str">
        <f t="shared" si="7"/>
        <v/>
      </c>
      <c r="S166" s="93"/>
      <c r="T166" s="79"/>
      <c r="U166" s="79"/>
      <c r="V166" s="80"/>
      <c r="W166" s="34"/>
      <c r="X166" s="34"/>
      <c r="Y166" s="34"/>
    </row>
    <row r="167" spans="1:25" ht="18" customHeight="1" x14ac:dyDescent="0.25">
      <c r="A167" s="22">
        <v>163</v>
      </c>
      <c r="B167" s="19"/>
      <c r="C167" s="146"/>
      <c r="D167" s="20"/>
      <c r="E167" s="22"/>
      <c r="F167" s="21"/>
      <c r="G167" s="21"/>
      <c r="H167" s="21" t="str">
        <f t="shared" si="0"/>
        <v/>
      </c>
      <c r="I167" s="21" t="str">
        <f ca="1">IFERROR(__xludf.DUMMYFUNCTION("IF(B167="""","""",IFERROR(GOOGLEFINANCE(UPPER(B167),""price""),""""))"),"")</f>
        <v/>
      </c>
      <c r="J167" s="21" t="str">
        <f t="shared" ca="1" si="1"/>
        <v/>
      </c>
      <c r="K167" s="21" t="str">
        <f t="shared" ca="1" si="2"/>
        <v/>
      </c>
      <c r="L167" s="25" t="str">
        <f t="shared" ca="1" si="3"/>
        <v/>
      </c>
      <c r="M167" s="20"/>
      <c r="N167" s="21"/>
      <c r="O167" s="21" t="str">
        <f t="shared" si="4"/>
        <v/>
      </c>
      <c r="P167" s="21" t="str">
        <f t="shared" si="5"/>
        <v/>
      </c>
      <c r="Q167" s="25" t="str">
        <f t="shared" si="6"/>
        <v/>
      </c>
      <c r="R167" s="19" t="str">
        <f t="shared" si="7"/>
        <v/>
      </c>
      <c r="S167" s="92"/>
      <c r="T167" s="79"/>
      <c r="U167" s="79"/>
      <c r="V167" s="80"/>
      <c r="W167" s="26"/>
      <c r="X167" s="26"/>
      <c r="Y167" s="26"/>
    </row>
    <row r="168" spans="1:25" ht="18" customHeight="1" x14ac:dyDescent="0.25">
      <c r="A168" s="30">
        <v>164</v>
      </c>
      <c r="B168" s="27"/>
      <c r="C168" s="147"/>
      <c r="D168" s="28"/>
      <c r="E168" s="30"/>
      <c r="F168" s="29"/>
      <c r="G168" s="29"/>
      <c r="H168" s="29" t="str">
        <f t="shared" si="0"/>
        <v/>
      </c>
      <c r="I168" s="29" t="str">
        <f ca="1">IFERROR(__xludf.DUMMYFUNCTION("IF(B168="""","""",IFERROR(GOOGLEFINANCE(UPPER(B168),""price""),""""))"),"")</f>
        <v/>
      </c>
      <c r="J168" s="29" t="str">
        <f t="shared" ca="1" si="1"/>
        <v/>
      </c>
      <c r="K168" s="29" t="str">
        <f t="shared" ca="1" si="2"/>
        <v/>
      </c>
      <c r="L168" s="33" t="str">
        <f t="shared" ca="1" si="3"/>
        <v/>
      </c>
      <c r="M168" s="28"/>
      <c r="N168" s="29"/>
      <c r="O168" s="29" t="str">
        <f t="shared" si="4"/>
        <v/>
      </c>
      <c r="P168" s="29" t="str">
        <f t="shared" si="5"/>
        <v/>
      </c>
      <c r="Q168" s="33" t="str">
        <f t="shared" si="6"/>
        <v/>
      </c>
      <c r="R168" s="27" t="str">
        <f t="shared" si="7"/>
        <v/>
      </c>
      <c r="S168" s="93"/>
      <c r="T168" s="79"/>
      <c r="U168" s="79"/>
      <c r="V168" s="80"/>
      <c r="W168" s="34"/>
      <c r="X168" s="34"/>
      <c r="Y168" s="34"/>
    </row>
    <row r="169" spans="1:25" ht="18" customHeight="1" x14ac:dyDescent="0.25">
      <c r="A169" s="22">
        <v>165</v>
      </c>
      <c r="B169" s="19"/>
      <c r="C169" s="146"/>
      <c r="D169" s="20"/>
      <c r="E169" s="22"/>
      <c r="F169" s="21"/>
      <c r="G169" s="21"/>
      <c r="H169" s="21" t="str">
        <f t="shared" si="0"/>
        <v/>
      </c>
      <c r="I169" s="21" t="str">
        <f ca="1">IFERROR(__xludf.DUMMYFUNCTION("IF(B169="""","""",IFERROR(GOOGLEFINANCE(UPPER(B169),""price""),""""))"),"")</f>
        <v/>
      </c>
      <c r="J169" s="21" t="str">
        <f t="shared" ca="1" si="1"/>
        <v/>
      </c>
      <c r="K169" s="21" t="str">
        <f t="shared" ca="1" si="2"/>
        <v/>
      </c>
      <c r="L169" s="25" t="str">
        <f t="shared" ca="1" si="3"/>
        <v/>
      </c>
      <c r="M169" s="20"/>
      <c r="N169" s="21"/>
      <c r="O169" s="21" t="str">
        <f t="shared" si="4"/>
        <v/>
      </c>
      <c r="P169" s="21" t="str">
        <f t="shared" si="5"/>
        <v/>
      </c>
      <c r="Q169" s="25" t="str">
        <f t="shared" si="6"/>
        <v/>
      </c>
      <c r="R169" s="19" t="str">
        <f t="shared" si="7"/>
        <v/>
      </c>
      <c r="S169" s="92"/>
      <c r="T169" s="79"/>
      <c r="U169" s="79"/>
      <c r="V169" s="80"/>
      <c r="W169" s="26"/>
      <c r="X169" s="26"/>
      <c r="Y169" s="26"/>
    </row>
    <row r="170" spans="1:25" ht="18" customHeight="1" x14ac:dyDescent="0.25">
      <c r="A170" s="30">
        <v>166</v>
      </c>
      <c r="B170" s="27"/>
      <c r="C170" s="147"/>
      <c r="D170" s="28"/>
      <c r="E170" s="30"/>
      <c r="F170" s="29"/>
      <c r="G170" s="29"/>
      <c r="H170" s="29" t="str">
        <f t="shared" si="0"/>
        <v/>
      </c>
      <c r="I170" s="29" t="str">
        <f ca="1">IFERROR(__xludf.DUMMYFUNCTION("IF(B170="""","""",IFERROR(GOOGLEFINANCE(UPPER(B170),""price""),""""))"),"")</f>
        <v/>
      </c>
      <c r="J170" s="29" t="str">
        <f t="shared" ca="1" si="1"/>
        <v/>
      </c>
      <c r="K170" s="29" t="str">
        <f t="shared" ca="1" si="2"/>
        <v/>
      </c>
      <c r="L170" s="33" t="str">
        <f t="shared" ca="1" si="3"/>
        <v/>
      </c>
      <c r="M170" s="28"/>
      <c r="N170" s="29"/>
      <c r="O170" s="29" t="str">
        <f t="shared" si="4"/>
        <v/>
      </c>
      <c r="P170" s="29" t="str">
        <f t="shared" si="5"/>
        <v/>
      </c>
      <c r="Q170" s="33" t="str">
        <f t="shared" si="6"/>
        <v/>
      </c>
      <c r="R170" s="27" t="str">
        <f t="shared" si="7"/>
        <v/>
      </c>
      <c r="S170" s="93"/>
      <c r="T170" s="79"/>
      <c r="U170" s="79"/>
      <c r="V170" s="80"/>
      <c r="W170" s="34"/>
      <c r="X170" s="34"/>
      <c r="Y170" s="34"/>
    </row>
    <row r="171" spans="1:25" ht="18" customHeight="1" x14ac:dyDescent="0.25">
      <c r="A171" s="22">
        <v>167</v>
      </c>
      <c r="B171" s="19"/>
      <c r="C171" s="146"/>
      <c r="D171" s="20"/>
      <c r="E171" s="22"/>
      <c r="F171" s="21"/>
      <c r="G171" s="21"/>
      <c r="H171" s="21" t="str">
        <f t="shared" si="0"/>
        <v/>
      </c>
      <c r="I171" s="21" t="str">
        <f ca="1">IFERROR(__xludf.DUMMYFUNCTION("IF(B171="""","""",IFERROR(GOOGLEFINANCE(UPPER(B171),""price""),""""))"),"")</f>
        <v/>
      </c>
      <c r="J171" s="21" t="str">
        <f t="shared" ca="1" si="1"/>
        <v/>
      </c>
      <c r="K171" s="21" t="str">
        <f t="shared" ca="1" si="2"/>
        <v/>
      </c>
      <c r="L171" s="25" t="str">
        <f t="shared" ca="1" si="3"/>
        <v/>
      </c>
      <c r="M171" s="20"/>
      <c r="N171" s="21"/>
      <c r="O171" s="21" t="str">
        <f t="shared" si="4"/>
        <v/>
      </c>
      <c r="P171" s="21" t="str">
        <f t="shared" si="5"/>
        <v/>
      </c>
      <c r="Q171" s="25" t="str">
        <f t="shared" si="6"/>
        <v/>
      </c>
      <c r="R171" s="19" t="str">
        <f t="shared" si="7"/>
        <v/>
      </c>
      <c r="S171" s="92"/>
      <c r="T171" s="79"/>
      <c r="U171" s="79"/>
      <c r="V171" s="80"/>
      <c r="W171" s="26"/>
      <c r="X171" s="26"/>
      <c r="Y171" s="26"/>
    </row>
    <row r="172" spans="1:25" ht="18" customHeight="1" x14ac:dyDescent="0.25">
      <c r="A172" s="30">
        <v>168</v>
      </c>
      <c r="B172" s="27"/>
      <c r="C172" s="147"/>
      <c r="D172" s="28"/>
      <c r="E172" s="30"/>
      <c r="F172" s="29"/>
      <c r="G172" s="29"/>
      <c r="H172" s="29" t="str">
        <f t="shared" si="0"/>
        <v/>
      </c>
      <c r="I172" s="29" t="str">
        <f ca="1">IFERROR(__xludf.DUMMYFUNCTION("IF(B172="""","""",IFERROR(GOOGLEFINANCE(UPPER(B172),""price""),""""))"),"")</f>
        <v/>
      </c>
      <c r="J172" s="29" t="str">
        <f t="shared" ca="1" si="1"/>
        <v/>
      </c>
      <c r="K172" s="29" t="str">
        <f t="shared" ca="1" si="2"/>
        <v/>
      </c>
      <c r="L172" s="33" t="str">
        <f t="shared" ca="1" si="3"/>
        <v/>
      </c>
      <c r="M172" s="28"/>
      <c r="N172" s="29"/>
      <c r="O172" s="29" t="str">
        <f t="shared" si="4"/>
        <v/>
      </c>
      <c r="P172" s="29" t="str">
        <f t="shared" si="5"/>
        <v/>
      </c>
      <c r="Q172" s="33" t="str">
        <f t="shared" si="6"/>
        <v/>
      </c>
      <c r="R172" s="27" t="str">
        <f t="shared" si="7"/>
        <v/>
      </c>
      <c r="S172" s="93"/>
      <c r="T172" s="79"/>
      <c r="U172" s="79"/>
      <c r="V172" s="80"/>
      <c r="W172" s="34"/>
      <c r="X172" s="34"/>
      <c r="Y172" s="34"/>
    </row>
    <row r="173" spans="1:25" ht="18" customHeight="1" x14ac:dyDescent="0.25">
      <c r="A173" s="22">
        <v>169</v>
      </c>
      <c r="B173" s="19"/>
      <c r="C173" s="146"/>
      <c r="D173" s="20"/>
      <c r="E173" s="22"/>
      <c r="F173" s="21"/>
      <c r="G173" s="21"/>
      <c r="H173" s="21" t="str">
        <f t="shared" si="0"/>
        <v/>
      </c>
      <c r="I173" s="21" t="str">
        <f ca="1">IFERROR(__xludf.DUMMYFUNCTION("IF(B173="""","""",IFERROR(GOOGLEFINANCE(UPPER(B173),""price""),""""))"),"")</f>
        <v/>
      </c>
      <c r="J173" s="21" t="str">
        <f t="shared" ca="1" si="1"/>
        <v/>
      </c>
      <c r="K173" s="21" t="str">
        <f t="shared" ca="1" si="2"/>
        <v/>
      </c>
      <c r="L173" s="25" t="str">
        <f t="shared" ca="1" si="3"/>
        <v/>
      </c>
      <c r="M173" s="20"/>
      <c r="N173" s="21"/>
      <c r="O173" s="21" t="str">
        <f t="shared" si="4"/>
        <v/>
      </c>
      <c r="P173" s="21" t="str">
        <f t="shared" si="5"/>
        <v/>
      </c>
      <c r="Q173" s="25" t="str">
        <f t="shared" si="6"/>
        <v/>
      </c>
      <c r="R173" s="19" t="str">
        <f t="shared" si="7"/>
        <v/>
      </c>
      <c r="S173" s="92"/>
      <c r="T173" s="79"/>
      <c r="U173" s="79"/>
      <c r="V173" s="80"/>
      <c r="W173" s="26"/>
      <c r="X173" s="26"/>
      <c r="Y173" s="26"/>
    </row>
    <row r="174" spans="1:25" ht="18" customHeight="1" x14ac:dyDescent="0.25">
      <c r="A174" s="30">
        <v>170</v>
      </c>
      <c r="B174" s="27"/>
      <c r="C174" s="147"/>
      <c r="D174" s="28"/>
      <c r="E174" s="30"/>
      <c r="F174" s="29"/>
      <c r="G174" s="29"/>
      <c r="H174" s="29" t="str">
        <f t="shared" si="0"/>
        <v/>
      </c>
      <c r="I174" s="29" t="str">
        <f ca="1">IFERROR(__xludf.DUMMYFUNCTION("IF(B174="""","""",IFERROR(GOOGLEFINANCE(UPPER(B174),""price""),""""))"),"")</f>
        <v/>
      </c>
      <c r="J174" s="29" t="str">
        <f t="shared" ca="1" si="1"/>
        <v/>
      </c>
      <c r="K174" s="29" t="str">
        <f t="shared" ca="1" si="2"/>
        <v/>
      </c>
      <c r="L174" s="33" t="str">
        <f t="shared" ca="1" si="3"/>
        <v/>
      </c>
      <c r="M174" s="28"/>
      <c r="N174" s="29"/>
      <c r="O174" s="29" t="str">
        <f t="shared" si="4"/>
        <v/>
      </c>
      <c r="P174" s="29" t="str">
        <f t="shared" si="5"/>
        <v/>
      </c>
      <c r="Q174" s="33" t="str">
        <f t="shared" si="6"/>
        <v/>
      </c>
      <c r="R174" s="27" t="str">
        <f t="shared" si="7"/>
        <v/>
      </c>
      <c r="S174" s="93"/>
      <c r="T174" s="79"/>
      <c r="U174" s="79"/>
      <c r="V174" s="80"/>
      <c r="W174" s="34"/>
      <c r="X174" s="34"/>
      <c r="Y174" s="34"/>
    </row>
    <row r="175" spans="1:25" ht="18" customHeight="1" x14ac:dyDescent="0.25">
      <c r="A175" s="22">
        <v>171</v>
      </c>
      <c r="B175" s="19"/>
      <c r="C175" s="146"/>
      <c r="D175" s="20"/>
      <c r="E175" s="22"/>
      <c r="F175" s="21"/>
      <c r="G175" s="21"/>
      <c r="H175" s="21" t="str">
        <f t="shared" si="0"/>
        <v/>
      </c>
      <c r="I175" s="21" t="str">
        <f ca="1">IFERROR(__xludf.DUMMYFUNCTION("IF(B175="""","""",IFERROR(GOOGLEFINANCE(UPPER(B175),""price""),""""))"),"")</f>
        <v/>
      </c>
      <c r="J175" s="21" t="str">
        <f t="shared" ca="1" si="1"/>
        <v/>
      </c>
      <c r="K175" s="21" t="str">
        <f t="shared" ca="1" si="2"/>
        <v/>
      </c>
      <c r="L175" s="25" t="str">
        <f t="shared" ca="1" si="3"/>
        <v/>
      </c>
      <c r="M175" s="20"/>
      <c r="N175" s="21"/>
      <c r="O175" s="21" t="str">
        <f t="shared" si="4"/>
        <v/>
      </c>
      <c r="P175" s="21" t="str">
        <f t="shared" si="5"/>
        <v/>
      </c>
      <c r="Q175" s="25" t="str">
        <f t="shared" si="6"/>
        <v/>
      </c>
      <c r="R175" s="19" t="str">
        <f t="shared" si="7"/>
        <v/>
      </c>
      <c r="S175" s="92"/>
      <c r="T175" s="79"/>
      <c r="U175" s="79"/>
      <c r="V175" s="80"/>
      <c r="W175" s="26"/>
      <c r="X175" s="26"/>
      <c r="Y175" s="26"/>
    </row>
    <row r="176" spans="1:25" ht="18" customHeight="1" x14ac:dyDescent="0.25">
      <c r="A176" s="30">
        <v>172</v>
      </c>
      <c r="B176" s="27"/>
      <c r="C176" s="147"/>
      <c r="D176" s="28"/>
      <c r="E176" s="30"/>
      <c r="F176" s="29"/>
      <c r="G176" s="29"/>
      <c r="H176" s="29" t="str">
        <f t="shared" si="0"/>
        <v/>
      </c>
      <c r="I176" s="29" t="str">
        <f ca="1">IFERROR(__xludf.DUMMYFUNCTION("IF(B176="""","""",IFERROR(GOOGLEFINANCE(UPPER(B176),""price""),""""))"),"")</f>
        <v/>
      </c>
      <c r="J176" s="29" t="str">
        <f t="shared" ca="1" si="1"/>
        <v/>
      </c>
      <c r="K176" s="29" t="str">
        <f t="shared" ca="1" si="2"/>
        <v/>
      </c>
      <c r="L176" s="33" t="str">
        <f t="shared" ca="1" si="3"/>
        <v/>
      </c>
      <c r="M176" s="28"/>
      <c r="N176" s="29"/>
      <c r="O176" s="29" t="str">
        <f t="shared" si="4"/>
        <v/>
      </c>
      <c r="P176" s="29" t="str">
        <f t="shared" si="5"/>
        <v/>
      </c>
      <c r="Q176" s="33" t="str">
        <f t="shared" si="6"/>
        <v/>
      </c>
      <c r="R176" s="27" t="str">
        <f t="shared" si="7"/>
        <v/>
      </c>
      <c r="S176" s="93"/>
      <c r="T176" s="79"/>
      <c r="U176" s="79"/>
      <c r="V176" s="80"/>
      <c r="W176" s="34"/>
      <c r="X176" s="34"/>
      <c r="Y176" s="34"/>
    </row>
    <row r="177" spans="1:25" ht="18" customHeight="1" x14ac:dyDescent="0.25">
      <c r="A177" s="22">
        <v>173</v>
      </c>
      <c r="B177" s="19"/>
      <c r="C177" s="146"/>
      <c r="D177" s="20"/>
      <c r="E177" s="22"/>
      <c r="F177" s="21"/>
      <c r="G177" s="21"/>
      <c r="H177" s="21" t="str">
        <f t="shared" si="0"/>
        <v/>
      </c>
      <c r="I177" s="21" t="str">
        <f ca="1">IFERROR(__xludf.DUMMYFUNCTION("IF(B177="""","""",IFERROR(GOOGLEFINANCE(UPPER(B177),""price""),""""))"),"")</f>
        <v/>
      </c>
      <c r="J177" s="21" t="str">
        <f t="shared" ca="1" si="1"/>
        <v/>
      </c>
      <c r="K177" s="21" t="str">
        <f t="shared" ca="1" si="2"/>
        <v/>
      </c>
      <c r="L177" s="25" t="str">
        <f t="shared" ca="1" si="3"/>
        <v/>
      </c>
      <c r="M177" s="20"/>
      <c r="N177" s="21"/>
      <c r="O177" s="21" t="str">
        <f t="shared" si="4"/>
        <v/>
      </c>
      <c r="P177" s="21" t="str">
        <f t="shared" si="5"/>
        <v/>
      </c>
      <c r="Q177" s="25" t="str">
        <f t="shared" si="6"/>
        <v/>
      </c>
      <c r="R177" s="19" t="str">
        <f t="shared" si="7"/>
        <v/>
      </c>
      <c r="S177" s="92"/>
      <c r="T177" s="79"/>
      <c r="U177" s="79"/>
      <c r="V177" s="80"/>
      <c r="W177" s="26"/>
      <c r="X177" s="26"/>
      <c r="Y177" s="26"/>
    </row>
    <row r="178" spans="1:25" ht="18" customHeight="1" x14ac:dyDescent="0.25">
      <c r="A178" s="30">
        <v>174</v>
      </c>
      <c r="B178" s="27"/>
      <c r="C178" s="147"/>
      <c r="D178" s="28"/>
      <c r="E178" s="30"/>
      <c r="F178" s="29"/>
      <c r="G178" s="29"/>
      <c r="H178" s="29" t="str">
        <f t="shared" si="0"/>
        <v/>
      </c>
      <c r="I178" s="29" t="str">
        <f ca="1">IFERROR(__xludf.DUMMYFUNCTION("IF(B178="""","""",IFERROR(GOOGLEFINANCE(UPPER(B178),""price""),""""))"),"")</f>
        <v/>
      </c>
      <c r="J178" s="29" t="str">
        <f t="shared" ca="1" si="1"/>
        <v/>
      </c>
      <c r="K178" s="29" t="str">
        <f t="shared" ca="1" si="2"/>
        <v/>
      </c>
      <c r="L178" s="33" t="str">
        <f t="shared" ca="1" si="3"/>
        <v/>
      </c>
      <c r="M178" s="28"/>
      <c r="N178" s="29"/>
      <c r="O178" s="29" t="str">
        <f t="shared" si="4"/>
        <v/>
      </c>
      <c r="P178" s="29" t="str">
        <f t="shared" si="5"/>
        <v/>
      </c>
      <c r="Q178" s="33" t="str">
        <f t="shared" si="6"/>
        <v/>
      </c>
      <c r="R178" s="27" t="str">
        <f t="shared" si="7"/>
        <v/>
      </c>
      <c r="S178" s="93"/>
      <c r="T178" s="79"/>
      <c r="U178" s="79"/>
      <c r="V178" s="80"/>
      <c r="W178" s="34"/>
      <c r="X178" s="34"/>
      <c r="Y178" s="34"/>
    </row>
    <row r="179" spans="1:25" ht="18" customHeight="1" x14ac:dyDescent="0.25">
      <c r="A179" s="22">
        <v>175</v>
      </c>
      <c r="B179" s="19"/>
      <c r="C179" s="146"/>
      <c r="D179" s="20"/>
      <c r="E179" s="22"/>
      <c r="F179" s="21"/>
      <c r="G179" s="21"/>
      <c r="H179" s="21" t="str">
        <f t="shared" si="0"/>
        <v/>
      </c>
      <c r="I179" s="21" t="str">
        <f ca="1">IFERROR(__xludf.DUMMYFUNCTION("IF(B179="""","""",IFERROR(GOOGLEFINANCE(UPPER(B179),""price""),""""))"),"")</f>
        <v/>
      </c>
      <c r="J179" s="21" t="str">
        <f t="shared" ca="1" si="1"/>
        <v/>
      </c>
      <c r="K179" s="21" t="str">
        <f t="shared" ca="1" si="2"/>
        <v/>
      </c>
      <c r="L179" s="25" t="str">
        <f t="shared" ca="1" si="3"/>
        <v/>
      </c>
      <c r="M179" s="20"/>
      <c r="N179" s="21"/>
      <c r="O179" s="21" t="str">
        <f t="shared" si="4"/>
        <v/>
      </c>
      <c r="P179" s="21" t="str">
        <f t="shared" si="5"/>
        <v/>
      </c>
      <c r="Q179" s="25" t="str">
        <f t="shared" si="6"/>
        <v/>
      </c>
      <c r="R179" s="19" t="str">
        <f t="shared" si="7"/>
        <v/>
      </c>
      <c r="S179" s="92"/>
      <c r="T179" s="79"/>
      <c r="U179" s="79"/>
      <c r="V179" s="80"/>
      <c r="W179" s="26"/>
      <c r="X179" s="26"/>
      <c r="Y179" s="26"/>
    </row>
    <row r="180" spans="1:25" ht="18" customHeight="1" x14ac:dyDescent="0.25">
      <c r="A180" s="30">
        <v>176</v>
      </c>
      <c r="B180" s="27"/>
      <c r="C180" s="147"/>
      <c r="D180" s="28"/>
      <c r="E180" s="30"/>
      <c r="F180" s="29"/>
      <c r="G180" s="29"/>
      <c r="H180" s="29" t="str">
        <f t="shared" si="0"/>
        <v/>
      </c>
      <c r="I180" s="29" t="str">
        <f ca="1">IFERROR(__xludf.DUMMYFUNCTION("IF(B180="""","""",IFERROR(GOOGLEFINANCE(UPPER(B180),""price""),""""))"),"")</f>
        <v/>
      </c>
      <c r="J180" s="29" t="str">
        <f t="shared" ca="1" si="1"/>
        <v/>
      </c>
      <c r="K180" s="29" t="str">
        <f t="shared" ca="1" si="2"/>
        <v/>
      </c>
      <c r="L180" s="33" t="str">
        <f t="shared" ca="1" si="3"/>
        <v/>
      </c>
      <c r="M180" s="28"/>
      <c r="N180" s="29"/>
      <c r="O180" s="29" t="str">
        <f t="shared" si="4"/>
        <v/>
      </c>
      <c r="P180" s="29" t="str">
        <f t="shared" si="5"/>
        <v/>
      </c>
      <c r="Q180" s="33" t="str">
        <f t="shared" si="6"/>
        <v/>
      </c>
      <c r="R180" s="27" t="str">
        <f t="shared" si="7"/>
        <v/>
      </c>
      <c r="S180" s="93"/>
      <c r="T180" s="79"/>
      <c r="U180" s="79"/>
      <c r="V180" s="80"/>
      <c r="W180" s="34"/>
      <c r="X180" s="34"/>
      <c r="Y180" s="34"/>
    </row>
    <row r="181" spans="1:25" ht="18" customHeight="1" x14ac:dyDescent="0.25">
      <c r="A181" s="22">
        <v>177</v>
      </c>
      <c r="B181" s="19"/>
      <c r="C181" s="146"/>
      <c r="D181" s="20"/>
      <c r="E181" s="22"/>
      <c r="F181" s="21"/>
      <c r="G181" s="21"/>
      <c r="H181" s="21" t="str">
        <f t="shared" si="0"/>
        <v/>
      </c>
      <c r="I181" s="21" t="str">
        <f ca="1">IFERROR(__xludf.DUMMYFUNCTION("IF(B181="""","""",IFERROR(GOOGLEFINANCE(UPPER(B181),""price""),""""))"),"")</f>
        <v/>
      </c>
      <c r="J181" s="21" t="str">
        <f t="shared" ca="1" si="1"/>
        <v/>
      </c>
      <c r="K181" s="21" t="str">
        <f t="shared" ca="1" si="2"/>
        <v/>
      </c>
      <c r="L181" s="25" t="str">
        <f t="shared" ca="1" si="3"/>
        <v/>
      </c>
      <c r="M181" s="20"/>
      <c r="N181" s="21"/>
      <c r="O181" s="21" t="str">
        <f t="shared" si="4"/>
        <v/>
      </c>
      <c r="P181" s="21" t="str">
        <f t="shared" si="5"/>
        <v/>
      </c>
      <c r="Q181" s="25" t="str">
        <f t="shared" si="6"/>
        <v/>
      </c>
      <c r="R181" s="19" t="str">
        <f t="shared" si="7"/>
        <v/>
      </c>
      <c r="S181" s="92"/>
      <c r="T181" s="79"/>
      <c r="U181" s="79"/>
      <c r="V181" s="80"/>
      <c r="W181" s="26"/>
      <c r="X181" s="26"/>
      <c r="Y181" s="26"/>
    </row>
    <row r="182" spans="1:25" ht="18" customHeight="1" x14ac:dyDescent="0.25">
      <c r="A182" s="30">
        <v>178</v>
      </c>
      <c r="B182" s="27"/>
      <c r="C182" s="147"/>
      <c r="D182" s="28"/>
      <c r="E182" s="30"/>
      <c r="F182" s="29"/>
      <c r="G182" s="29"/>
      <c r="H182" s="29" t="str">
        <f t="shared" si="0"/>
        <v/>
      </c>
      <c r="I182" s="29" t="str">
        <f ca="1">IFERROR(__xludf.DUMMYFUNCTION("IF(B182="""","""",IFERROR(GOOGLEFINANCE(UPPER(B182),""price""),""""))"),"")</f>
        <v/>
      </c>
      <c r="J182" s="29" t="str">
        <f t="shared" ca="1" si="1"/>
        <v/>
      </c>
      <c r="K182" s="29" t="str">
        <f t="shared" ca="1" si="2"/>
        <v/>
      </c>
      <c r="L182" s="33" t="str">
        <f t="shared" ca="1" si="3"/>
        <v/>
      </c>
      <c r="M182" s="28"/>
      <c r="N182" s="29"/>
      <c r="O182" s="29" t="str">
        <f t="shared" si="4"/>
        <v/>
      </c>
      <c r="P182" s="29" t="str">
        <f t="shared" si="5"/>
        <v/>
      </c>
      <c r="Q182" s="33" t="str">
        <f t="shared" si="6"/>
        <v/>
      </c>
      <c r="R182" s="27" t="str">
        <f t="shared" si="7"/>
        <v/>
      </c>
      <c r="S182" s="93"/>
      <c r="T182" s="79"/>
      <c r="U182" s="79"/>
      <c r="V182" s="80"/>
      <c r="W182" s="34"/>
      <c r="X182" s="34"/>
      <c r="Y182" s="34"/>
    </row>
    <row r="183" spans="1:25" ht="18" customHeight="1" x14ac:dyDescent="0.25">
      <c r="A183" s="22">
        <v>179</v>
      </c>
      <c r="B183" s="19"/>
      <c r="C183" s="146"/>
      <c r="D183" s="20"/>
      <c r="E183" s="22"/>
      <c r="F183" s="21"/>
      <c r="G183" s="21"/>
      <c r="H183" s="21" t="str">
        <f t="shared" si="0"/>
        <v/>
      </c>
      <c r="I183" s="21" t="str">
        <f ca="1">IFERROR(__xludf.DUMMYFUNCTION("IF(B183="""","""",IFERROR(GOOGLEFINANCE(UPPER(B183),""price""),""""))"),"")</f>
        <v/>
      </c>
      <c r="J183" s="21" t="str">
        <f t="shared" ca="1" si="1"/>
        <v/>
      </c>
      <c r="K183" s="21" t="str">
        <f t="shared" ca="1" si="2"/>
        <v/>
      </c>
      <c r="L183" s="25" t="str">
        <f t="shared" ca="1" si="3"/>
        <v/>
      </c>
      <c r="M183" s="20"/>
      <c r="N183" s="21"/>
      <c r="O183" s="21" t="str">
        <f t="shared" si="4"/>
        <v/>
      </c>
      <c r="P183" s="21" t="str">
        <f t="shared" si="5"/>
        <v/>
      </c>
      <c r="Q183" s="25" t="str">
        <f t="shared" si="6"/>
        <v/>
      </c>
      <c r="R183" s="19" t="str">
        <f t="shared" si="7"/>
        <v/>
      </c>
      <c r="S183" s="92"/>
      <c r="T183" s="79"/>
      <c r="U183" s="79"/>
      <c r="V183" s="80"/>
      <c r="W183" s="26"/>
      <c r="X183" s="26"/>
      <c r="Y183" s="26"/>
    </row>
    <row r="184" spans="1:25" ht="18" customHeight="1" x14ac:dyDescent="0.25">
      <c r="A184" s="30">
        <v>180</v>
      </c>
      <c r="B184" s="27"/>
      <c r="C184" s="147"/>
      <c r="D184" s="28"/>
      <c r="E184" s="30"/>
      <c r="F184" s="29"/>
      <c r="G184" s="29"/>
      <c r="H184" s="29" t="str">
        <f t="shared" si="0"/>
        <v/>
      </c>
      <c r="I184" s="29" t="str">
        <f ca="1">IFERROR(__xludf.DUMMYFUNCTION("IF(B184="""","""",IFERROR(GOOGLEFINANCE(UPPER(B184),""price""),""""))"),"")</f>
        <v/>
      </c>
      <c r="J184" s="29" t="str">
        <f t="shared" ca="1" si="1"/>
        <v/>
      </c>
      <c r="K184" s="29" t="str">
        <f t="shared" ca="1" si="2"/>
        <v/>
      </c>
      <c r="L184" s="33" t="str">
        <f t="shared" ca="1" si="3"/>
        <v/>
      </c>
      <c r="M184" s="28"/>
      <c r="N184" s="29"/>
      <c r="O184" s="29" t="str">
        <f t="shared" si="4"/>
        <v/>
      </c>
      <c r="P184" s="29" t="str">
        <f t="shared" si="5"/>
        <v/>
      </c>
      <c r="Q184" s="33" t="str">
        <f t="shared" si="6"/>
        <v/>
      </c>
      <c r="R184" s="27" t="str">
        <f t="shared" si="7"/>
        <v/>
      </c>
      <c r="S184" s="93"/>
      <c r="T184" s="79"/>
      <c r="U184" s="79"/>
      <c r="V184" s="80"/>
      <c r="W184" s="34"/>
      <c r="X184" s="34"/>
      <c r="Y184" s="34"/>
    </row>
    <row r="185" spans="1:25" ht="18" customHeight="1" x14ac:dyDescent="0.25">
      <c r="A185" s="22">
        <v>181</v>
      </c>
      <c r="B185" s="19"/>
      <c r="C185" s="146"/>
      <c r="D185" s="20"/>
      <c r="E185" s="22"/>
      <c r="F185" s="21"/>
      <c r="G185" s="21"/>
      <c r="H185" s="21" t="str">
        <f t="shared" si="0"/>
        <v/>
      </c>
      <c r="I185" s="21" t="str">
        <f ca="1">IFERROR(__xludf.DUMMYFUNCTION("IF(B185="""","""",IFERROR(GOOGLEFINANCE(UPPER(B185),""price""),""""))"),"")</f>
        <v/>
      </c>
      <c r="J185" s="21" t="str">
        <f t="shared" ca="1" si="1"/>
        <v/>
      </c>
      <c r="K185" s="21" t="str">
        <f t="shared" ca="1" si="2"/>
        <v/>
      </c>
      <c r="L185" s="25" t="str">
        <f t="shared" ca="1" si="3"/>
        <v/>
      </c>
      <c r="M185" s="20"/>
      <c r="N185" s="21"/>
      <c r="O185" s="21" t="str">
        <f t="shared" si="4"/>
        <v/>
      </c>
      <c r="P185" s="21" t="str">
        <f t="shared" si="5"/>
        <v/>
      </c>
      <c r="Q185" s="25" t="str">
        <f t="shared" si="6"/>
        <v/>
      </c>
      <c r="R185" s="19" t="str">
        <f t="shared" si="7"/>
        <v/>
      </c>
      <c r="S185" s="92"/>
      <c r="T185" s="79"/>
      <c r="U185" s="79"/>
      <c r="V185" s="80"/>
      <c r="W185" s="26"/>
      <c r="X185" s="26"/>
      <c r="Y185" s="26"/>
    </row>
    <row r="186" spans="1:25" ht="18" customHeight="1" x14ac:dyDescent="0.25">
      <c r="A186" s="30">
        <v>182</v>
      </c>
      <c r="B186" s="27"/>
      <c r="C186" s="147"/>
      <c r="D186" s="28"/>
      <c r="E186" s="30"/>
      <c r="F186" s="29"/>
      <c r="G186" s="29"/>
      <c r="H186" s="29" t="str">
        <f t="shared" si="0"/>
        <v/>
      </c>
      <c r="I186" s="29" t="str">
        <f ca="1">IFERROR(__xludf.DUMMYFUNCTION("IF(B186="""","""",IFERROR(GOOGLEFINANCE(UPPER(B186),""price""),""""))"),"")</f>
        <v/>
      </c>
      <c r="J186" s="29" t="str">
        <f t="shared" ca="1" si="1"/>
        <v/>
      </c>
      <c r="K186" s="29" t="str">
        <f t="shared" ca="1" si="2"/>
        <v/>
      </c>
      <c r="L186" s="33" t="str">
        <f t="shared" ca="1" si="3"/>
        <v/>
      </c>
      <c r="M186" s="28"/>
      <c r="N186" s="29"/>
      <c r="O186" s="29" t="str">
        <f t="shared" si="4"/>
        <v/>
      </c>
      <c r="P186" s="29" t="str">
        <f t="shared" si="5"/>
        <v/>
      </c>
      <c r="Q186" s="33" t="str">
        <f t="shared" si="6"/>
        <v/>
      </c>
      <c r="R186" s="27" t="str">
        <f t="shared" si="7"/>
        <v/>
      </c>
      <c r="S186" s="93"/>
      <c r="T186" s="79"/>
      <c r="U186" s="79"/>
      <c r="V186" s="80"/>
      <c r="W186" s="34"/>
      <c r="X186" s="34"/>
      <c r="Y186" s="34"/>
    </row>
    <row r="187" spans="1:25" ht="18" customHeight="1" x14ac:dyDescent="0.25">
      <c r="A187" s="22">
        <v>183</v>
      </c>
      <c r="B187" s="19"/>
      <c r="C187" s="146"/>
      <c r="D187" s="20"/>
      <c r="E187" s="22"/>
      <c r="F187" s="21"/>
      <c r="G187" s="21"/>
      <c r="H187" s="21" t="str">
        <f t="shared" si="0"/>
        <v/>
      </c>
      <c r="I187" s="21" t="str">
        <f ca="1">IFERROR(__xludf.DUMMYFUNCTION("IF(B187="""","""",IFERROR(GOOGLEFINANCE(UPPER(B187),""price""),""""))"),"")</f>
        <v/>
      </c>
      <c r="J187" s="21" t="str">
        <f t="shared" ca="1" si="1"/>
        <v/>
      </c>
      <c r="K187" s="21" t="str">
        <f t="shared" ca="1" si="2"/>
        <v/>
      </c>
      <c r="L187" s="25" t="str">
        <f t="shared" ca="1" si="3"/>
        <v/>
      </c>
      <c r="M187" s="20"/>
      <c r="N187" s="21"/>
      <c r="O187" s="21" t="str">
        <f t="shared" si="4"/>
        <v/>
      </c>
      <c r="P187" s="21" t="str">
        <f t="shared" si="5"/>
        <v/>
      </c>
      <c r="Q187" s="25" t="str">
        <f t="shared" si="6"/>
        <v/>
      </c>
      <c r="R187" s="19" t="str">
        <f t="shared" si="7"/>
        <v/>
      </c>
      <c r="S187" s="92"/>
      <c r="T187" s="79"/>
      <c r="U187" s="79"/>
      <c r="V187" s="80"/>
      <c r="W187" s="26"/>
      <c r="X187" s="26"/>
      <c r="Y187" s="26"/>
    </row>
    <row r="188" spans="1:25" ht="18" customHeight="1" x14ac:dyDescent="0.25">
      <c r="A188" s="30">
        <v>184</v>
      </c>
      <c r="B188" s="27"/>
      <c r="C188" s="147"/>
      <c r="D188" s="28"/>
      <c r="E188" s="30"/>
      <c r="F188" s="29"/>
      <c r="G188" s="29"/>
      <c r="H188" s="29" t="str">
        <f t="shared" si="0"/>
        <v/>
      </c>
      <c r="I188" s="29" t="str">
        <f ca="1">IFERROR(__xludf.DUMMYFUNCTION("IF(B188="""","""",IFERROR(GOOGLEFINANCE(UPPER(B188),""price""),""""))"),"")</f>
        <v/>
      </c>
      <c r="J188" s="29" t="str">
        <f t="shared" ca="1" si="1"/>
        <v/>
      </c>
      <c r="K188" s="29" t="str">
        <f t="shared" ca="1" si="2"/>
        <v/>
      </c>
      <c r="L188" s="33" t="str">
        <f t="shared" ca="1" si="3"/>
        <v/>
      </c>
      <c r="M188" s="28"/>
      <c r="N188" s="29"/>
      <c r="O188" s="29" t="str">
        <f t="shared" si="4"/>
        <v/>
      </c>
      <c r="P188" s="29" t="str">
        <f t="shared" si="5"/>
        <v/>
      </c>
      <c r="Q188" s="33" t="str">
        <f t="shared" si="6"/>
        <v/>
      </c>
      <c r="R188" s="27" t="str">
        <f t="shared" si="7"/>
        <v/>
      </c>
      <c r="S188" s="93"/>
      <c r="T188" s="79"/>
      <c r="U188" s="79"/>
      <c r="V188" s="80"/>
      <c r="W188" s="34"/>
      <c r="X188" s="34"/>
      <c r="Y188" s="34"/>
    </row>
    <row r="189" spans="1:25" ht="18" customHeight="1" x14ac:dyDescent="0.25">
      <c r="A189" s="22">
        <v>185</v>
      </c>
      <c r="B189" s="19"/>
      <c r="C189" s="146"/>
      <c r="D189" s="20"/>
      <c r="E189" s="22"/>
      <c r="F189" s="21"/>
      <c r="G189" s="21"/>
      <c r="H189" s="21" t="str">
        <f t="shared" si="0"/>
        <v/>
      </c>
      <c r="I189" s="21" t="str">
        <f ca="1">IFERROR(__xludf.DUMMYFUNCTION("IF(B189="""","""",IFERROR(GOOGLEFINANCE(UPPER(B189),""price""),""""))"),"")</f>
        <v/>
      </c>
      <c r="J189" s="21" t="str">
        <f t="shared" ca="1" si="1"/>
        <v/>
      </c>
      <c r="K189" s="21" t="str">
        <f t="shared" ca="1" si="2"/>
        <v/>
      </c>
      <c r="L189" s="25" t="str">
        <f t="shared" ca="1" si="3"/>
        <v/>
      </c>
      <c r="M189" s="20"/>
      <c r="N189" s="21"/>
      <c r="O189" s="21" t="str">
        <f t="shared" si="4"/>
        <v/>
      </c>
      <c r="P189" s="21" t="str">
        <f t="shared" si="5"/>
        <v/>
      </c>
      <c r="Q189" s="25" t="str">
        <f t="shared" si="6"/>
        <v/>
      </c>
      <c r="R189" s="19" t="str">
        <f t="shared" si="7"/>
        <v/>
      </c>
      <c r="S189" s="92"/>
      <c r="T189" s="79"/>
      <c r="U189" s="79"/>
      <c r="V189" s="80"/>
      <c r="W189" s="26"/>
      <c r="X189" s="26"/>
      <c r="Y189" s="26"/>
    </row>
    <row r="190" spans="1:25" ht="18" customHeight="1" x14ac:dyDescent="0.25">
      <c r="A190" s="30">
        <v>186</v>
      </c>
      <c r="B190" s="27"/>
      <c r="C190" s="147"/>
      <c r="D190" s="28"/>
      <c r="E190" s="30"/>
      <c r="F190" s="29"/>
      <c r="G190" s="29"/>
      <c r="H190" s="29" t="str">
        <f t="shared" si="0"/>
        <v/>
      </c>
      <c r="I190" s="29" t="str">
        <f ca="1">IFERROR(__xludf.DUMMYFUNCTION("IF(B190="""","""",IFERROR(GOOGLEFINANCE(UPPER(B190),""price""),""""))"),"")</f>
        <v/>
      </c>
      <c r="J190" s="29" t="str">
        <f t="shared" ca="1" si="1"/>
        <v/>
      </c>
      <c r="K190" s="29" t="str">
        <f t="shared" ca="1" si="2"/>
        <v/>
      </c>
      <c r="L190" s="33" t="str">
        <f t="shared" ca="1" si="3"/>
        <v/>
      </c>
      <c r="M190" s="28"/>
      <c r="N190" s="29"/>
      <c r="O190" s="29" t="str">
        <f t="shared" si="4"/>
        <v/>
      </c>
      <c r="P190" s="29" t="str">
        <f t="shared" si="5"/>
        <v/>
      </c>
      <c r="Q190" s="33" t="str">
        <f t="shared" si="6"/>
        <v/>
      </c>
      <c r="R190" s="27" t="str">
        <f t="shared" si="7"/>
        <v/>
      </c>
      <c r="S190" s="93"/>
      <c r="T190" s="79"/>
      <c r="U190" s="79"/>
      <c r="V190" s="80"/>
      <c r="W190" s="34"/>
      <c r="X190" s="34"/>
      <c r="Y190" s="34"/>
    </row>
    <row r="191" spans="1:25" ht="18" customHeight="1" x14ac:dyDescent="0.25">
      <c r="A191" s="22">
        <v>187</v>
      </c>
      <c r="B191" s="19"/>
      <c r="C191" s="146"/>
      <c r="D191" s="20"/>
      <c r="E191" s="22"/>
      <c r="F191" s="21"/>
      <c r="G191" s="21"/>
      <c r="H191" s="21" t="str">
        <f t="shared" si="0"/>
        <v/>
      </c>
      <c r="I191" s="21" t="str">
        <f ca="1">IFERROR(__xludf.DUMMYFUNCTION("IF(B191="""","""",IFERROR(GOOGLEFINANCE(UPPER(B191),""price""),""""))"),"")</f>
        <v/>
      </c>
      <c r="J191" s="21" t="str">
        <f t="shared" ca="1" si="1"/>
        <v/>
      </c>
      <c r="K191" s="21" t="str">
        <f t="shared" ca="1" si="2"/>
        <v/>
      </c>
      <c r="L191" s="25" t="str">
        <f t="shared" ca="1" si="3"/>
        <v/>
      </c>
      <c r="M191" s="20"/>
      <c r="N191" s="21"/>
      <c r="O191" s="21" t="str">
        <f t="shared" si="4"/>
        <v/>
      </c>
      <c r="P191" s="21" t="str">
        <f t="shared" si="5"/>
        <v/>
      </c>
      <c r="Q191" s="25" t="str">
        <f t="shared" si="6"/>
        <v/>
      </c>
      <c r="R191" s="19" t="str">
        <f t="shared" si="7"/>
        <v/>
      </c>
      <c r="S191" s="92"/>
      <c r="T191" s="79"/>
      <c r="U191" s="79"/>
      <c r="V191" s="80"/>
      <c r="W191" s="26"/>
      <c r="X191" s="26"/>
      <c r="Y191" s="26"/>
    </row>
    <row r="192" spans="1:25" ht="18" customHeight="1" x14ac:dyDescent="0.25">
      <c r="A192" s="30">
        <v>188</v>
      </c>
      <c r="B192" s="27"/>
      <c r="C192" s="147"/>
      <c r="D192" s="28"/>
      <c r="E192" s="30"/>
      <c r="F192" s="29"/>
      <c r="G192" s="29"/>
      <c r="H192" s="29" t="str">
        <f t="shared" si="0"/>
        <v/>
      </c>
      <c r="I192" s="29" t="str">
        <f ca="1">IFERROR(__xludf.DUMMYFUNCTION("IF(B192="""","""",IFERROR(GOOGLEFINANCE(UPPER(B192),""price""),""""))"),"")</f>
        <v/>
      </c>
      <c r="J192" s="29" t="str">
        <f t="shared" ca="1" si="1"/>
        <v/>
      </c>
      <c r="K192" s="29" t="str">
        <f t="shared" ca="1" si="2"/>
        <v/>
      </c>
      <c r="L192" s="33" t="str">
        <f t="shared" ca="1" si="3"/>
        <v/>
      </c>
      <c r="M192" s="28"/>
      <c r="N192" s="29"/>
      <c r="O192" s="29" t="str">
        <f t="shared" si="4"/>
        <v/>
      </c>
      <c r="P192" s="29" t="str">
        <f t="shared" si="5"/>
        <v/>
      </c>
      <c r="Q192" s="33" t="str">
        <f t="shared" si="6"/>
        <v/>
      </c>
      <c r="R192" s="27" t="str">
        <f t="shared" si="7"/>
        <v/>
      </c>
      <c r="S192" s="93"/>
      <c r="T192" s="79"/>
      <c r="U192" s="79"/>
      <c r="V192" s="80"/>
      <c r="W192" s="34"/>
      <c r="X192" s="34"/>
      <c r="Y192" s="34"/>
    </row>
    <row r="193" spans="1:25" ht="18" customHeight="1" x14ac:dyDescent="0.25">
      <c r="A193" s="22">
        <v>189</v>
      </c>
      <c r="B193" s="19"/>
      <c r="C193" s="146"/>
      <c r="D193" s="20"/>
      <c r="E193" s="22"/>
      <c r="F193" s="21"/>
      <c r="G193" s="21"/>
      <c r="H193" s="21" t="str">
        <f t="shared" si="0"/>
        <v/>
      </c>
      <c r="I193" s="21" t="str">
        <f ca="1">IFERROR(__xludf.DUMMYFUNCTION("IF(B193="""","""",IFERROR(GOOGLEFINANCE(UPPER(B193),""price""),""""))"),"")</f>
        <v/>
      </c>
      <c r="J193" s="21" t="str">
        <f t="shared" ca="1" si="1"/>
        <v/>
      </c>
      <c r="K193" s="21" t="str">
        <f t="shared" ca="1" si="2"/>
        <v/>
      </c>
      <c r="L193" s="25" t="str">
        <f t="shared" ca="1" si="3"/>
        <v/>
      </c>
      <c r="M193" s="20"/>
      <c r="N193" s="21"/>
      <c r="O193" s="21" t="str">
        <f t="shared" si="4"/>
        <v/>
      </c>
      <c r="P193" s="21" t="str">
        <f t="shared" si="5"/>
        <v/>
      </c>
      <c r="Q193" s="25" t="str">
        <f t="shared" si="6"/>
        <v/>
      </c>
      <c r="R193" s="19" t="str">
        <f t="shared" si="7"/>
        <v/>
      </c>
      <c r="S193" s="92"/>
      <c r="T193" s="79"/>
      <c r="U193" s="79"/>
      <c r="V193" s="80"/>
      <c r="W193" s="26"/>
      <c r="X193" s="26"/>
      <c r="Y193" s="26"/>
    </row>
    <row r="194" spans="1:25" ht="18" customHeight="1" x14ac:dyDescent="0.25">
      <c r="A194" s="30">
        <v>190</v>
      </c>
      <c r="B194" s="27"/>
      <c r="C194" s="147"/>
      <c r="D194" s="28"/>
      <c r="E194" s="30"/>
      <c r="F194" s="29"/>
      <c r="G194" s="29"/>
      <c r="H194" s="29" t="str">
        <f t="shared" si="0"/>
        <v/>
      </c>
      <c r="I194" s="29" t="str">
        <f ca="1">IFERROR(__xludf.DUMMYFUNCTION("IF(B194="""","""",IFERROR(GOOGLEFINANCE(UPPER(B194),""price""),""""))"),"")</f>
        <v/>
      </c>
      <c r="J194" s="29" t="str">
        <f t="shared" ca="1" si="1"/>
        <v/>
      </c>
      <c r="K194" s="29" t="str">
        <f t="shared" ca="1" si="2"/>
        <v/>
      </c>
      <c r="L194" s="33" t="str">
        <f t="shared" ca="1" si="3"/>
        <v/>
      </c>
      <c r="M194" s="28"/>
      <c r="N194" s="29"/>
      <c r="O194" s="29" t="str">
        <f t="shared" si="4"/>
        <v/>
      </c>
      <c r="P194" s="29" t="str">
        <f t="shared" si="5"/>
        <v/>
      </c>
      <c r="Q194" s="33" t="str">
        <f t="shared" si="6"/>
        <v/>
      </c>
      <c r="R194" s="27" t="str">
        <f t="shared" si="7"/>
        <v/>
      </c>
      <c r="S194" s="93"/>
      <c r="T194" s="79"/>
      <c r="U194" s="79"/>
      <c r="V194" s="80"/>
      <c r="W194" s="34"/>
      <c r="X194" s="34"/>
      <c r="Y194" s="34"/>
    </row>
    <row r="195" spans="1:25" ht="18" customHeight="1" x14ac:dyDescent="0.25">
      <c r="A195" s="22">
        <v>191</v>
      </c>
      <c r="B195" s="19"/>
      <c r="C195" s="146"/>
      <c r="D195" s="20"/>
      <c r="E195" s="22"/>
      <c r="F195" s="21"/>
      <c r="G195" s="21"/>
      <c r="H195" s="21" t="str">
        <f t="shared" si="0"/>
        <v/>
      </c>
      <c r="I195" s="21" t="str">
        <f ca="1">IFERROR(__xludf.DUMMYFUNCTION("IF(B195="""","""",IFERROR(GOOGLEFINANCE(UPPER(B195),""price""),""""))"),"")</f>
        <v/>
      </c>
      <c r="J195" s="21" t="str">
        <f t="shared" ca="1" si="1"/>
        <v/>
      </c>
      <c r="K195" s="21" t="str">
        <f t="shared" ca="1" si="2"/>
        <v/>
      </c>
      <c r="L195" s="25" t="str">
        <f t="shared" ca="1" si="3"/>
        <v/>
      </c>
      <c r="M195" s="20"/>
      <c r="N195" s="21"/>
      <c r="O195" s="21" t="str">
        <f t="shared" si="4"/>
        <v/>
      </c>
      <c r="P195" s="21" t="str">
        <f t="shared" si="5"/>
        <v/>
      </c>
      <c r="Q195" s="25" t="str">
        <f t="shared" si="6"/>
        <v/>
      </c>
      <c r="R195" s="19" t="str">
        <f t="shared" si="7"/>
        <v/>
      </c>
      <c r="S195" s="92"/>
      <c r="T195" s="79"/>
      <c r="U195" s="79"/>
      <c r="V195" s="80"/>
      <c r="W195" s="26"/>
      <c r="X195" s="26"/>
      <c r="Y195" s="26"/>
    </row>
    <row r="196" spans="1:25" ht="18" customHeight="1" x14ac:dyDescent="0.25">
      <c r="A196" s="30">
        <v>192</v>
      </c>
      <c r="B196" s="27"/>
      <c r="C196" s="147"/>
      <c r="D196" s="28"/>
      <c r="E196" s="30"/>
      <c r="F196" s="29"/>
      <c r="G196" s="29"/>
      <c r="H196" s="29" t="str">
        <f t="shared" si="0"/>
        <v/>
      </c>
      <c r="I196" s="29" t="str">
        <f ca="1">IFERROR(__xludf.DUMMYFUNCTION("IF(B196="""","""",IFERROR(GOOGLEFINANCE(UPPER(B196),""price""),""""))"),"")</f>
        <v/>
      </c>
      <c r="J196" s="29" t="str">
        <f t="shared" ca="1" si="1"/>
        <v/>
      </c>
      <c r="K196" s="29" t="str">
        <f t="shared" ca="1" si="2"/>
        <v/>
      </c>
      <c r="L196" s="33" t="str">
        <f t="shared" ca="1" si="3"/>
        <v/>
      </c>
      <c r="M196" s="28"/>
      <c r="N196" s="29"/>
      <c r="O196" s="29" t="str">
        <f t="shared" si="4"/>
        <v/>
      </c>
      <c r="P196" s="29" t="str">
        <f t="shared" si="5"/>
        <v/>
      </c>
      <c r="Q196" s="33" t="str">
        <f t="shared" si="6"/>
        <v/>
      </c>
      <c r="R196" s="27" t="str">
        <f t="shared" si="7"/>
        <v/>
      </c>
      <c r="S196" s="93"/>
      <c r="T196" s="79"/>
      <c r="U196" s="79"/>
      <c r="V196" s="80"/>
      <c r="W196" s="34"/>
      <c r="X196" s="34"/>
      <c r="Y196" s="34"/>
    </row>
    <row r="197" spans="1:25" ht="18" customHeight="1" x14ac:dyDescent="0.25">
      <c r="A197" s="22">
        <v>193</v>
      </c>
      <c r="B197" s="19"/>
      <c r="C197" s="146"/>
      <c r="D197" s="20"/>
      <c r="E197" s="22"/>
      <c r="F197" s="21"/>
      <c r="G197" s="21"/>
      <c r="H197" s="21" t="str">
        <f t="shared" si="0"/>
        <v/>
      </c>
      <c r="I197" s="21" t="str">
        <f ca="1">IFERROR(__xludf.DUMMYFUNCTION("IF(B197="""","""",IFERROR(GOOGLEFINANCE(UPPER(B197),""price""),""""))"),"")</f>
        <v/>
      </c>
      <c r="J197" s="21" t="str">
        <f t="shared" ca="1" si="1"/>
        <v/>
      </c>
      <c r="K197" s="21" t="str">
        <f t="shared" ca="1" si="2"/>
        <v/>
      </c>
      <c r="L197" s="25" t="str">
        <f t="shared" ca="1" si="3"/>
        <v/>
      </c>
      <c r="M197" s="20"/>
      <c r="N197" s="21"/>
      <c r="O197" s="21" t="str">
        <f t="shared" si="4"/>
        <v/>
      </c>
      <c r="P197" s="21" t="str">
        <f t="shared" si="5"/>
        <v/>
      </c>
      <c r="Q197" s="25" t="str">
        <f t="shared" si="6"/>
        <v/>
      </c>
      <c r="R197" s="19" t="str">
        <f t="shared" si="7"/>
        <v/>
      </c>
      <c r="S197" s="92"/>
      <c r="T197" s="79"/>
      <c r="U197" s="79"/>
      <c r="V197" s="80"/>
      <c r="W197" s="26"/>
      <c r="X197" s="26"/>
      <c r="Y197" s="26"/>
    </row>
    <row r="198" spans="1:25" ht="18" customHeight="1" x14ac:dyDescent="0.25">
      <c r="A198" s="30">
        <v>194</v>
      </c>
      <c r="B198" s="27"/>
      <c r="C198" s="147"/>
      <c r="D198" s="28"/>
      <c r="E198" s="30"/>
      <c r="F198" s="29"/>
      <c r="G198" s="29"/>
      <c r="H198" s="29" t="str">
        <f t="shared" si="0"/>
        <v/>
      </c>
      <c r="I198" s="29" t="str">
        <f ca="1">IFERROR(__xludf.DUMMYFUNCTION("IF(B198="""","""",IFERROR(GOOGLEFINANCE(UPPER(B198),""price""),""""))"),"")</f>
        <v/>
      </c>
      <c r="J198" s="29" t="str">
        <f t="shared" ca="1" si="1"/>
        <v/>
      </c>
      <c r="K198" s="29" t="str">
        <f t="shared" ca="1" si="2"/>
        <v/>
      </c>
      <c r="L198" s="33" t="str">
        <f t="shared" ca="1" si="3"/>
        <v/>
      </c>
      <c r="M198" s="28"/>
      <c r="N198" s="29"/>
      <c r="O198" s="29" t="str">
        <f t="shared" si="4"/>
        <v/>
      </c>
      <c r="P198" s="29" t="str">
        <f t="shared" si="5"/>
        <v/>
      </c>
      <c r="Q198" s="33" t="str">
        <f t="shared" si="6"/>
        <v/>
      </c>
      <c r="R198" s="27" t="str">
        <f t="shared" si="7"/>
        <v/>
      </c>
      <c r="S198" s="93"/>
      <c r="T198" s="79"/>
      <c r="U198" s="79"/>
      <c r="V198" s="80"/>
      <c r="W198" s="34"/>
      <c r="X198" s="34"/>
      <c r="Y198" s="34"/>
    </row>
    <row r="199" spans="1:25" ht="18" customHeight="1" x14ac:dyDescent="0.25">
      <c r="A199" s="22">
        <v>195</v>
      </c>
      <c r="B199" s="19"/>
      <c r="C199" s="146"/>
      <c r="D199" s="20"/>
      <c r="E199" s="22"/>
      <c r="F199" s="21"/>
      <c r="G199" s="21"/>
      <c r="H199" s="21" t="str">
        <f t="shared" si="0"/>
        <v/>
      </c>
      <c r="I199" s="21" t="str">
        <f ca="1">IFERROR(__xludf.DUMMYFUNCTION("IF(B199="""","""",IFERROR(GOOGLEFINANCE(UPPER(B199),""price""),""""))"),"")</f>
        <v/>
      </c>
      <c r="J199" s="21" t="str">
        <f t="shared" ca="1" si="1"/>
        <v/>
      </c>
      <c r="K199" s="21" t="str">
        <f t="shared" ca="1" si="2"/>
        <v/>
      </c>
      <c r="L199" s="25" t="str">
        <f t="shared" ca="1" si="3"/>
        <v/>
      </c>
      <c r="M199" s="20"/>
      <c r="N199" s="21"/>
      <c r="O199" s="21" t="str">
        <f t="shared" si="4"/>
        <v/>
      </c>
      <c r="P199" s="21" t="str">
        <f t="shared" si="5"/>
        <v/>
      </c>
      <c r="Q199" s="25" t="str">
        <f t="shared" si="6"/>
        <v/>
      </c>
      <c r="R199" s="19" t="str">
        <f t="shared" si="7"/>
        <v/>
      </c>
      <c r="S199" s="92"/>
      <c r="T199" s="79"/>
      <c r="U199" s="79"/>
      <c r="V199" s="80"/>
      <c r="W199" s="26"/>
      <c r="X199" s="26"/>
      <c r="Y199" s="26"/>
    </row>
    <row r="200" spans="1:25" ht="18" customHeight="1" x14ac:dyDescent="0.25">
      <c r="A200" s="30">
        <v>196</v>
      </c>
      <c r="B200" s="27"/>
      <c r="C200" s="147"/>
      <c r="D200" s="28"/>
      <c r="E200" s="30"/>
      <c r="F200" s="29"/>
      <c r="G200" s="29"/>
      <c r="H200" s="29" t="str">
        <f t="shared" si="0"/>
        <v/>
      </c>
      <c r="I200" s="29" t="str">
        <f ca="1">IFERROR(__xludf.DUMMYFUNCTION("IF(B200="""","""",IFERROR(GOOGLEFINANCE(UPPER(B200),""price""),""""))"),"")</f>
        <v/>
      </c>
      <c r="J200" s="29" t="str">
        <f t="shared" ca="1" si="1"/>
        <v/>
      </c>
      <c r="K200" s="29" t="str">
        <f t="shared" ca="1" si="2"/>
        <v/>
      </c>
      <c r="L200" s="33" t="str">
        <f t="shared" ca="1" si="3"/>
        <v/>
      </c>
      <c r="M200" s="28"/>
      <c r="N200" s="29"/>
      <c r="O200" s="29" t="str">
        <f t="shared" si="4"/>
        <v/>
      </c>
      <c r="P200" s="29" t="str">
        <f t="shared" si="5"/>
        <v/>
      </c>
      <c r="Q200" s="33" t="str">
        <f t="shared" si="6"/>
        <v/>
      </c>
      <c r="R200" s="27" t="str">
        <f t="shared" si="7"/>
        <v/>
      </c>
      <c r="S200" s="93"/>
      <c r="T200" s="79"/>
      <c r="U200" s="79"/>
      <c r="V200" s="80"/>
      <c r="W200" s="34"/>
      <c r="X200" s="34"/>
      <c r="Y200" s="34"/>
    </row>
    <row r="201" spans="1:25" ht="18" customHeight="1" x14ac:dyDescent="0.25">
      <c r="A201" s="22">
        <v>197</v>
      </c>
      <c r="B201" s="19"/>
      <c r="C201" s="146"/>
      <c r="D201" s="20"/>
      <c r="E201" s="22"/>
      <c r="F201" s="21"/>
      <c r="G201" s="21"/>
      <c r="H201" s="21" t="str">
        <f t="shared" si="0"/>
        <v/>
      </c>
      <c r="I201" s="21" t="str">
        <f ca="1">IFERROR(__xludf.DUMMYFUNCTION("IF(B201="""","""",IFERROR(GOOGLEFINANCE(UPPER(B201),""price""),""""))"),"")</f>
        <v/>
      </c>
      <c r="J201" s="21" t="str">
        <f t="shared" ca="1" si="1"/>
        <v/>
      </c>
      <c r="K201" s="21" t="str">
        <f t="shared" ca="1" si="2"/>
        <v/>
      </c>
      <c r="L201" s="25" t="str">
        <f t="shared" ca="1" si="3"/>
        <v/>
      </c>
      <c r="M201" s="20"/>
      <c r="N201" s="21"/>
      <c r="O201" s="21" t="str">
        <f t="shared" si="4"/>
        <v/>
      </c>
      <c r="P201" s="21" t="str">
        <f t="shared" si="5"/>
        <v/>
      </c>
      <c r="Q201" s="25" t="str">
        <f t="shared" si="6"/>
        <v/>
      </c>
      <c r="R201" s="19" t="str">
        <f t="shared" si="7"/>
        <v/>
      </c>
      <c r="S201" s="92"/>
      <c r="T201" s="79"/>
      <c r="U201" s="79"/>
      <c r="V201" s="80"/>
      <c r="W201" s="26"/>
      <c r="X201" s="26"/>
      <c r="Y201" s="26"/>
    </row>
    <row r="202" spans="1:25" ht="18" customHeight="1" x14ac:dyDescent="0.25">
      <c r="A202" s="30">
        <v>198</v>
      </c>
      <c r="B202" s="27"/>
      <c r="C202" s="147"/>
      <c r="D202" s="28"/>
      <c r="E202" s="30"/>
      <c r="F202" s="29"/>
      <c r="G202" s="29"/>
      <c r="H202" s="29" t="str">
        <f t="shared" si="0"/>
        <v/>
      </c>
      <c r="I202" s="29" t="str">
        <f ca="1">IFERROR(__xludf.DUMMYFUNCTION("IF(B202="""","""",IFERROR(GOOGLEFINANCE(UPPER(B202),""price""),""""))"),"")</f>
        <v/>
      </c>
      <c r="J202" s="29" t="str">
        <f t="shared" ca="1" si="1"/>
        <v/>
      </c>
      <c r="K202" s="29" t="str">
        <f t="shared" ca="1" si="2"/>
        <v/>
      </c>
      <c r="L202" s="33" t="str">
        <f t="shared" ca="1" si="3"/>
        <v/>
      </c>
      <c r="M202" s="28"/>
      <c r="N202" s="29"/>
      <c r="O202" s="29" t="str">
        <f t="shared" si="4"/>
        <v/>
      </c>
      <c r="P202" s="29" t="str">
        <f t="shared" si="5"/>
        <v/>
      </c>
      <c r="Q202" s="33" t="str">
        <f t="shared" si="6"/>
        <v/>
      </c>
      <c r="R202" s="27" t="str">
        <f t="shared" si="7"/>
        <v/>
      </c>
      <c r="S202" s="93"/>
      <c r="T202" s="79"/>
      <c r="U202" s="79"/>
      <c r="V202" s="80"/>
      <c r="W202" s="34"/>
      <c r="X202" s="34"/>
      <c r="Y202" s="34"/>
    </row>
    <row r="203" spans="1:25" ht="18" customHeight="1" x14ac:dyDescent="0.25">
      <c r="A203" s="22">
        <v>199</v>
      </c>
      <c r="B203" s="19"/>
      <c r="C203" s="146"/>
      <c r="D203" s="20"/>
      <c r="E203" s="22"/>
      <c r="F203" s="21"/>
      <c r="G203" s="21"/>
      <c r="H203" s="21" t="str">
        <f t="shared" si="0"/>
        <v/>
      </c>
      <c r="I203" s="21" t="str">
        <f ca="1">IFERROR(__xludf.DUMMYFUNCTION("IF(B203="""","""",IFERROR(GOOGLEFINANCE(UPPER(B203),""price""),""""))"),"")</f>
        <v/>
      </c>
      <c r="J203" s="21" t="str">
        <f t="shared" ca="1" si="1"/>
        <v/>
      </c>
      <c r="K203" s="21" t="str">
        <f t="shared" ca="1" si="2"/>
        <v/>
      </c>
      <c r="L203" s="25" t="str">
        <f t="shared" ca="1" si="3"/>
        <v/>
      </c>
      <c r="M203" s="20"/>
      <c r="N203" s="21"/>
      <c r="O203" s="21" t="str">
        <f t="shared" si="4"/>
        <v/>
      </c>
      <c r="P203" s="21" t="str">
        <f t="shared" si="5"/>
        <v/>
      </c>
      <c r="Q203" s="25" t="str">
        <f t="shared" si="6"/>
        <v/>
      </c>
      <c r="R203" s="19" t="str">
        <f t="shared" si="7"/>
        <v/>
      </c>
      <c r="S203" s="92"/>
      <c r="T203" s="79"/>
      <c r="U203" s="79"/>
      <c r="V203" s="80"/>
      <c r="W203" s="26"/>
      <c r="X203" s="26"/>
      <c r="Y203" s="26"/>
    </row>
    <row r="204" spans="1:25" ht="18" customHeight="1" x14ac:dyDescent="0.25">
      <c r="A204" s="30">
        <v>200</v>
      </c>
      <c r="B204" s="27"/>
      <c r="C204" s="147"/>
      <c r="D204" s="28"/>
      <c r="E204" s="30"/>
      <c r="F204" s="29"/>
      <c r="G204" s="29"/>
      <c r="H204" s="29" t="str">
        <f t="shared" si="0"/>
        <v/>
      </c>
      <c r="I204" s="29" t="str">
        <f ca="1">IFERROR(__xludf.DUMMYFUNCTION("IF(B204="""","""",IFERROR(GOOGLEFINANCE(UPPER(B204),""price""),""""))"),"")</f>
        <v/>
      </c>
      <c r="J204" s="29" t="str">
        <f t="shared" ca="1" si="1"/>
        <v/>
      </c>
      <c r="K204" s="29" t="str">
        <f t="shared" ca="1" si="2"/>
        <v/>
      </c>
      <c r="L204" s="33" t="str">
        <f t="shared" ca="1" si="3"/>
        <v/>
      </c>
      <c r="M204" s="28"/>
      <c r="N204" s="29"/>
      <c r="O204" s="29" t="str">
        <f t="shared" si="4"/>
        <v/>
      </c>
      <c r="P204" s="29" t="str">
        <f t="shared" si="5"/>
        <v/>
      </c>
      <c r="Q204" s="33" t="str">
        <f t="shared" si="6"/>
        <v/>
      </c>
      <c r="R204" s="27" t="str">
        <f t="shared" si="7"/>
        <v/>
      </c>
      <c r="S204" s="93"/>
      <c r="T204" s="79"/>
      <c r="U204" s="79"/>
      <c r="V204" s="80"/>
      <c r="W204" s="34"/>
      <c r="X204" s="34"/>
      <c r="Y204" s="34"/>
    </row>
    <row r="205" spans="1:25" ht="18" customHeight="1" x14ac:dyDescent="0.25">
      <c r="A205" s="22">
        <v>201</v>
      </c>
      <c r="B205" s="19"/>
      <c r="C205" s="146"/>
      <c r="D205" s="20"/>
      <c r="E205" s="22"/>
      <c r="F205" s="21"/>
      <c r="G205" s="21"/>
      <c r="H205" s="21" t="str">
        <f t="shared" si="0"/>
        <v/>
      </c>
      <c r="I205" s="21" t="str">
        <f ca="1">IFERROR(__xludf.DUMMYFUNCTION("IF(B205="""","""",IFERROR(GOOGLEFINANCE(UPPER(B205),""price""),""""))"),"")</f>
        <v/>
      </c>
      <c r="J205" s="21" t="str">
        <f t="shared" ca="1" si="1"/>
        <v/>
      </c>
      <c r="K205" s="21" t="str">
        <f t="shared" ca="1" si="2"/>
        <v/>
      </c>
      <c r="L205" s="25" t="str">
        <f t="shared" ca="1" si="3"/>
        <v/>
      </c>
      <c r="M205" s="20"/>
      <c r="N205" s="21"/>
      <c r="O205" s="21" t="str">
        <f t="shared" si="4"/>
        <v/>
      </c>
      <c r="P205" s="21" t="str">
        <f t="shared" si="5"/>
        <v/>
      </c>
      <c r="Q205" s="25" t="str">
        <f t="shared" si="6"/>
        <v/>
      </c>
      <c r="R205" s="19" t="str">
        <f t="shared" si="7"/>
        <v/>
      </c>
      <c r="S205" s="92"/>
      <c r="T205" s="79"/>
      <c r="U205" s="79"/>
      <c r="V205" s="80"/>
      <c r="W205" s="26"/>
      <c r="X205" s="26"/>
      <c r="Y205" s="26"/>
    </row>
    <row r="206" spans="1:25" ht="18" customHeight="1" x14ac:dyDescent="0.25">
      <c r="A206" s="30">
        <v>202</v>
      </c>
      <c r="B206" s="27"/>
      <c r="C206" s="147"/>
      <c r="D206" s="28"/>
      <c r="E206" s="30"/>
      <c r="F206" s="29"/>
      <c r="G206" s="29"/>
      <c r="H206" s="29" t="str">
        <f t="shared" si="0"/>
        <v/>
      </c>
      <c r="I206" s="29" t="str">
        <f ca="1">IFERROR(__xludf.DUMMYFUNCTION("IF(B206="""","""",IFERROR(GOOGLEFINANCE(UPPER(B206),""price""),""""))"),"")</f>
        <v/>
      </c>
      <c r="J206" s="29" t="str">
        <f t="shared" ca="1" si="1"/>
        <v/>
      </c>
      <c r="K206" s="29" t="str">
        <f t="shared" ca="1" si="2"/>
        <v/>
      </c>
      <c r="L206" s="33" t="str">
        <f t="shared" ca="1" si="3"/>
        <v/>
      </c>
      <c r="M206" s="28"/>
      <c r="N206" s="29"/>
      <c r="O206" s="29" t="str">
        <f t="shared" si="4"/>
        <v/>
      </c>
      <c r="P206" s="29" t="str">
        <f t="shared" si="5"/>
        <v/>
      </c>
      <c r="Q206" s="33" t="str">
        <f t="shared" si="6"/>
        <v/>
      </c>
      <c r="R206" s="27" t="str">
        <f t="shared" si="7"/>
        <v/>
      </c>
      <c r="S206" s="93"/>
      <c r="T206" s="79"/>
      <c r="U206" s="79"/>
      <c r="V206" s="80"/>
      <c r="W206" s="34"/>
      <c r="X206" s="34"/>
      <c r="Y206" s="34"/>
    </row>
    <row r="207" spans="1:25" ht="18" customHeight="1" x14ac:dyDescent="0.25">
      <c r="A207" s="22">
        <v>203</v>
      </c>
      <c r="B207" s="19"/>
      <c r="C207" s="146"/>
      <c r="D207" s="20"/>
      <c r="E207" s="22"/>
      <c r="F207" s="21"/>
      <c r="G207" s="21"/>
      <c r="H207" s="21" t="str">
        <f t="shared" si="0"/>
        <v/>
      </c>
      <c r="I207" s="21" t="str">
        <f ca="1">IFERROR(__xludf.DUMMYFUNCTION("IF(B207="""","""",IFERROR(GOOGLEFINANCE(UPPER(B207),""price""),""""))"),"")</f>
        <v/>
      </c>
      <c r="J207" s="21" t="str">
        <f t="shared" ca="1" si="1"/>
        <v/>
      </c>
      <c r="K207" s="21" t="str">
        <f t="shared" ca="1" si="2"/>
        <v/>
      </c>
      <c r="L207" s="25" t="str">
        <f t="shared" ca="1" si="3"/>
        <v/>
      </c>
      <c r="M207" s="20"/>
      <c r="N207" s="21"/>
      <c r="O207" s="21" t="str">
        <f t="shared" si="4"/>
        <v/>
      </c>
      <c r="P207" s="21" t="str">
        <f t="shared" si="5"/>
        <v/>
      </c>
      <c r="Q207" s="25" t="str">
        <f t="shared" si="6"/>
        <v/>
      </c>
      <c r="R207" s="19" t="str">
        <f t="shared" si="7"/>
        <v/>
      </c>
      <c r="S207" s="92"/>
      <c r="T207" s="79"/>
      <c r="U207" s="79"/>
      <c r="V207" s="80"/>
      <c r="W207" s="26"/>
      <c r="X207" s="26"/>
      <c r="Y207" s="26"/>
    </row>
    <row r="208" spans="1:25" ht="18" customHeight="1" x14ac:dyDescent="0.25">
      <c r="A208" s="30">
        <v>204</v>
      </c>
      <c r="B208" s="27"/>
      <c r="C208" s="147"/>
      <c r="D208" s="28"/>
      <c r="E208" s="30"/>
      <c r="F208" s="29"/>
      <c r="G208" s="29"/>
      <c r="H208" s="29" t="str">
        <f t="shared" si="0"/>
        <v/>
      </c>
      <c r="I208" s="29" t="str">
        <f ca="1">IFERROR(__xludf.DUMMYFUNCTION("IF(B208="""","""",IFERROR(GOOGLEFINANCE(UPPER(B208),""price""),""""))"),"")</f>
        <v/>
      </c>
      <c r="J208" s="29" t="str">
        <f t="shared" ca="1" si="1"/>
        <v/>
      </c>
      <c r="K208" s="29" t="str">
        <f t="shared" ca="1" si="2"/>
        <v/>
      </c>
      <c r="L208" s="33" t="str">
        <f t="shared" ca="1" si="3"/>
        <v/>
      </c>
      <c r="M208" s="28"/>
      <c r="N208" s="29"/>
      <c r="O208" s="29" t="str">
        <f t="shared" si="4"/>
        <v/>
      </c>
      <c r="P208" s="29" t="str">
        <f t="shared" si="5"/>
        <v/>
      </c>
      <c r="Q208" s="33" t="str">
        <f t="shared" si="6"/>
        <v/>
      </c>
      <c r="R208" s="27" t="str">
        <f t="shared" si="7"/>
        <v/>
      </c>
      <c r="S208" s="93"/>
      <c r="T208" s="79"/>
      <c r="U208" s="79"/>
      <c r="V208" s="80"/>
      <c r="W208" s="34"/>
      <c r="X208" s="34"/>
      <c r="Y208" s="34"/>
    </row>
    <row r="209" spans="1:25" ht="18" customHeight="1" x14ac:dyDescent="0.25">
      <c r="A209" s="22">
        <v>205</v>
      </c>
      <c r="B209" s="19"/>
      <c r="C209" s="146"/>
      <c r="D209" s="20"/>
      <c r="E209" s="22"/>
      <c r="F209" s="21"/>
      <c r="G209" s="21"/>
      <c r="H209" s="21" t="str">
        <f t="shared" si="0"/>
        <v/>
      </c>
      <c r="I209" s="21" t="str">
        <f ca="1">IFERROR(__xludf.DUMMYFUNCTION("IF(B209="""","""",IFERROR(GOOGLEFINANCE(UPPER(B209),""price""),""""))"),"")</f>
        <v/>
      </c>
      <c r="J209" s="21" t="str">
        <f t="shared" ca="1" si="1"/>
        <v/>
      </c>
      <c r="K209" s="21" t="str">
        <f t="shared" ca="1" si="2"/>
        <v/>
      </c>
      <c r="L209" s="25" t="str">
        <f t="shared" ca="1" si="3"/>
        <v/>
      </c>
      <c r="M209" s="20"/>
      <c r="N209" s="21"/>
      <c r="O209" s="21" t="str">
        <f t="shared" si="4"/>
        <v/>
      </c>
      <c r="P209" s="21" t="str">
        <f t="shared" si="5"/>
        <v/>
      </c>
      <c r="Q209" s="25" t="str">
        <f t="shared" si="6"/>
        <v/>
      </c>
      <c r="R209" s="19" t="str">
        <f t="shared" si="7"/>
        <v/>
      </c>
      <c r="S209" s="92"/>
      <c r="T209" s="79"/>
      <c r="U209" s="79"/>
      <c r="V209" s="80"/>
      <c r="W209" s="26"/>
      <c r="X209" s="26"/>
      <c r="Y209" s="26"/>
    </row>
    <row r="210" spans="1:25" ht="18" customHeight="1" x14ac:dyDescent="0.25">
      <c r="A210" s="30">
        <v>206</v>
      </c>
      <c r="B210" s="27"/>
      <c r="C210" s="147"/>
      <c r="D210" s="28"/>
      <c r="E210" s="30"/>
      <c r="F210" s="29"/>
      <c r="G210" s="29"/>
      <c r="H210" s="29" t="str">
        <f t="shared" si="0"/>
        <v/>
      </c>
      <c r="I210" s="29" t="str">
        <f ca="1">IFERROR(__xludf.DUMMYFUNCTION("IF(B210="""","""",IFERROR(GOOGLEFINANCE(UPPER(B210),""price""),""""))"),"")</f>
        <v/>
      </c>
      <c r="J210" s="29" t="str">
        <f t="shared" ca="1" si="1"/>
        <v/>
      </c>
      <c r="K210" s="29" t="str">
        <f t="shared" ca="1" si="2"/>
        <v/>
      </c>
      <c r="L210" s="33" t="str">
        <f t="shared" ca="1" si="3"/>
        <v/>
      </c>
      <c r="M210" s="28"/>
      <c r="N210" s="29"/>
      <c r="O210" s="29" t="str">
        <f t="shared" si="4"/>
        <v/>
      </c>
      <c r="P210" s="29" t="str">
        <f t="shared" si="5"/>
        <v/>
      </c>
      <c r="Q210" s="33" t="str">
        <f t="shared" si="6"/>
        <v/>
      </c>
      <c r="R210" s="27" t="str">
        <f t="shared" si="7"/>
        <v/>
      </c>
      <c r="S210" s="93"/>
      <c r="T210" s="79"/>
      <c r="U210" s="79"/>
      <c r="V210" s="80"/>
      <c r="W210" s="34"/>
      <c r="X210" s="34"/>
      <c r="Y210" s="34"/>
    </row>
    <row r="211" spans="1:25" ht="18" customHeight="1" x14ac:dyDescent="0.25">
      <c r="A211" s="22">
        <v>207</v>
      </c>
      <c r="B211" s="19"/>
      <c r="C211" s="146"/>
      <c r="D211" s="20"/>
      <c r="E211" s="22"/>
      <c r="F211" s="21"/>
      <c r="G211" s="21"/>
      <c r="H211" s="21" t="str">
        <f t="shared" si="0"/>
        <v/>
      </c>
      <c r="I211" s="21" t="str">
        <f ca="1">IFERROR(__xludf.DUMMYFUNCTION("IF(B211="""","""",IFERROR(GOOGLEFINANCE(UPPER(B211),""price""),""""))"),"")</f>
        <v/>
      </c>
      <c r="J211" s="21" t="str">
        <f t="shared" ca="1" si="1"/>
        <v/>
      </c>
      <c r="K211" s="21" t="str">
        <f t="shared" ca="1" si="2"/>
        <v/>
      </c>
      <c r="L211" s="25" t="str">
        <f t="shared" ca="1" si="3"/>
        <v/>
      </c>
      <c r="M211" s="20"/>
      <c r="N211" s="21"/>
      <c r="O211" s="21" t="str">
        <f t="shared" si="4"/>
        <v/>
      </c>
      <c r="P211" s="21" t="str">
        <f t="shared" si="5"/>
        <v/>
      </c>
      <c r="Q211" s="25" t="str">
        <f t="shared" si="6"/>
        <v/>
      </c>
      <c r="R211" s="19" t="str">
        <f t="shared" si="7"/>
        <v/>
      </c>
      <c r="S211" s="92"/>
      <c r="T211" s="79"/>
      <c r="U211" s="79"/>
      <c r="V211" s="80"/>
      <c r="W211" s="26"/>
      <c r="X211" s="26"/>
      <c r="Y211" s="26"/>
    </row>
    <row r="212" spans="1:25" ht="18" customHeight="1" x14ac:dyDescent="0.25">
      <c r="A212" s="30">
        <v>208</v>
      </c>
      <c r="B212" s="27"/>
      <c r="C212" s="147"/>
      <c r="D212" s="28"/>
      <c r="E212" s="30"/>
      <c r="F212" s="29"/>
      <c r="G212" s="29"/>
      <c r="H212" s="29" t="str">
        <f t="shared" si="0"/>
        <v/>
      </c>
      <c r="I212" s="29" t="str">
        <f ca="1">IFERROR(__xludf.DUMMYFUNCTION("IF(B212="""","""",IFERROR(GOOGLEFINANCE(UPPER(B212),""price""),""""))"),"")</f>
        <v/>
      </c>
      <c r="J212" s="29" t="str">
        <f t="shared" ca="1" si="1"/>
        <v/>
      </c>
      <c r="K212" s="29" t="str">
        <f t="shared" ca="1" si="2"/>
        <v/>
      </c>
      <c r="L212" s="33" t="str">
        <f t="shared" ca="1" si="3"/>
        <v/>
      </c>
      <c r="M212" s="28"/>
      <c r="N212" s="29"/>
      <c r="O212" s="29" t="str">
        <f t="shared" si="4"/>
        <v/>
      </c>
      <c r="P212" s="29" t="str">
        <f t="shared" si="5"/>
        <v/>
      </c>
      <c r="Q212" s="33" t="str">
        <f t="shared" si="6"/>
        <v/>
      </c>
      <c r="R212" s="27" t="str">
        <f t="shared" si="7"/>
        <v/>
      </c>
      <c r="S212" s="93"/>
      <c r="T212" s="79"/>
      <c r="U212" s="79"/>
      <c r="V212" s="80"/>
      <c r="W212" s="34"/>
      <c r="X212" s="34"/>
      <c r="Y212" s="34"/>
    </row>
    <row r="213" spans="1:25" ht="18" customHeight="1" x14ac:dyDescent="0.25">
      <c r="A213" s="22">
        <v>209</v>
      </c>
      <c r="B213" s="19"/>
      <c r="C213" s="146"/>
      <c r="D213" s="20"/>
      <c r="E213" s="22"/>
      <c r="F213" s="21"/>
      <c r="G213" s="21"/>
      <c r="H213" s="21" t="str">
        <f t="shared" si="0"/>
        <v/>
      </c>
      <c r="I213" s="21" t="str">
        <f ca="1">IFERROR(__xludf.DUMMYFUNCTION("IF(B213="""","""",IFERROR(GOOGLEFINANCE(UPPER(B213),""price""),""""))"),"")</f>
        <v/>
      </c>
      <c r="J213" s="21" t="str">
        <f t="shared" ca="1" si="1"/>
        <v/>
      </c>
      <c r="K213" s="21" t="str">
        <f t="shared" ca="1" si="2"/>
        <v/>
      </c>
      <c r="L213" s="25" t="str">
        <f t="shared" ca="1" si="3"/>
        <v/>
      </c>
      <c r="M213" s="20"/>
      <c r="N213" s="21"/>
      <c r="O213" s="21" t="str">
        <f t="shared" si="4"/>
        <v/>
      </c>
      <c r="P213" s="21" t="str">
        <f t="shared" si="5"/>
        <v/>
      </c>
      <c r="Q213" s="25" t="str">
        <f t="shared" si="6"/>
        <v/>
      </c>
      <c r="R213" s="19" t="str">
        <f t="shared" si="7"/>
        <v/>
      </c>
      <c r="S213" s="92"/>
      <c r="T213" s="79"/>
      <c r="U213" s="79"/>
      <c r="V213" s="80"/>
      <c r="W213" s="26"/>
      <c r="X213" s="26"/>
      <c r="Y213" s="26"/>
    </row>
    <row r="214" spans="1:25" ht="18" customHeight="1" x14ac:dyDescent="0.25">
      <c r="A214" s="30">
        <v>210</v>
      </c>
      <c r="B214" s="27"/>
      <c r="C214" s="147"/>
      <c r="D214" s="28"/>
      <c r="E214" s="30"/>
      <c r="F214" s="29"/>
      <c r="G214" s="29"/>
      <c r="H214" s="29" t="str">
        <f t="shared" si="0"/>
        <v/>
      </c>
      <c r="I214" s="29" t="str">
        <f ca="1">IFERROR(__xludf.DUMMYFUNCTION("IF(B214="""","""",IFERROR(GOOGLEFINANCE(UPPER(B214),""price""),""""))"),"")</f>
        <v/>
      </c>
      <c r="J214" s="29" t="str">
        <f t="shared" ca="1" si="1"/>
        <v/>
      </c>
      <c r="K214" s="29" t="str">
        <f t="shared" ca="1" si="2"/>
        <v/>
      </c>
      <c r="L214" s="33" t="str">
        <f t="shared" ca="1" si="3"/>
        <v/>
      </c>
      <c r="M214" s="28"/>
      <c r="N214" s="29"/>
      <c r="O214" s="29" t="str">
        <f t="shared" si="4"/>
        <v/>
      </c>
      <c r="P214" s="29" t="str">
        <f t="shared" si="5"/>
        <v/>
      </c>
      <c r="Q214" s="33" t="str">
        <f t="shared" si="6"/>
        <v/>
      </c>
      <c r="R214" s="27" t="str">
        <f t="shared" si="7"/>
        <v/>
      </c>
      <c r="S214" s="93"/>
      <c r="T214" s="79"/>
      <c r="U214" s="79"/>
      <c r="V214" s="80"/>
      <c r="W214" s="34"/>
      <c r="X214" s="34"/>
      <c r="Y214" s="34"/>
    </row>
    <row r="215" spans="1:25" ht="18" customHeight="1" x14ac:dyDescent="0.25">
      <c r="A215" s="22">
        <v>211</v>
      </c>
      <c r="B215" s="19"/>
      <c r="C215" s="146"/>
      <c r="D215" s="20"/>
      <c r="E215" s="22"/>
      <c r="F215" s="21"/>
      <c r="G215" s="21"/>
      <c r="H215" s="21" t="str">
        <f t="shared" si="0"/>
        <v/>
      </c>
      <c r="I215" s="21" t="str">
        <f ca="1">IFERROR(__xludf.DUMMYFUNCTION("IF(B215="""","""",IFERROR(GOOGLEFINANCE(UPPER(B215),""price""),""""))"),"")</f>
        <v/>
      </c>
      <c r="J215" s="21" t="str">
        <f t="shared" ca="1" si="1"/>
        <v/>
      </c>
      <c r="K215" s="21" t="str">
        <f t="shared" ca="1" si="2"/>
        <v/>
      </c>
      <c r="L215" s="25" t="str">
        <f t="shared" ca="1" si="3"/>
        <v/>
      </c>
      <c r="M215" s="20"/>
      <c r="N215" s="21"/>
      <c r="O215" s="21" t="str">
        <f t="shared" si="4"/>
        <v/>
      </c>
      <c r="P215" s="21" t="str">
        <f t="shared" si="5"/>
        <v/>
      </c>
      <c r="Q215" s="25" t="str">
        <f t="shared" si="6"/>
        <v/>
      </c>
      <c r="R215" s="19" t="str">
        <f t="shared" si="7"/>
        <v/>
      </c>
      <c r="S215" s="92"/>
      <c r="T215" s="79"/>
      <c r="U215" s="79"/>
      <c r="V215" s="80"/>
      <c r="W215" s="26"/>
      <c r="X215" s="26"/>
      <c r="Y215" s="26"/>
    </row>
    <row r="216" spans="1:25" ht="18" customHeight="1" x14ac:dyDescent="0.25">
      <c r="A216" s="30">
        <v>212</v>
      </c>
      <c r="B216" s="27"/>
      <c r="C216" s="147"/>
      <c r="D216" s="28"/>
      <c r="E216" s="30"/>
      <c r="F216" s="29"/>
      <c r="G216" s="29"/>
      <c r="H216" s="29" t="str">
        <f t="shared" si="0"/>
        <v/>
      </c>
      <c r="I216" s="29" t="str">
        <f ca="1">IFERROR(__xludf.DUMMYFUNCTION("IF(B216="""","""",IFERROR(GOOGLEFINANCE(UPPER(B216),""price""),""""))"),"")</f>
        <v/>
      </c>
      <c r="J216" s="29" t="str">
        <f t="shared" ca="1" si="1"/>
        <v/>
      </c>
      <c r="K216" s="29" t="str">
        <f t="shared" ca="1" si="2"/>
        <v/>
      </c>
      <c r="L216" s="33" t="str">
        <f t="shared" ca="1" si="3"/>
        <v/>
      </c>
      <c r="M216" s="28"/>
      <c r="N216" s="29"/>
      <c r="O216" s="29" t="str">
        <f t="shared" si="4"/>
        <v/>
      </c>
      <c r="P216" s="29" t="str">
        <f t="shared" si="5"/>
        <v/>
      </c>
      <c r="Q216" s="33" t="str">
        <f t="shared" si="6"/>
        <v/>
      </c>
      <c r="R216" s="27" t="str">
        <f t="shared" si="7"/>
        <v/>
      </c>
      <c r="S216" s="93"/>
      <c r="T216" s="79"/>
      <c r="U216" s="79"/>
      <c r="V216" s="80"/>
      <c r="W216" s="34"/>
      <c r="X216" s="34"/>
      <c r="Y216" s="34"/>
    </row>
    <row r="217" spans="1:25" ht="18" customHeight="1" x14ac:dyDescent="0.25">
      <c r="A217" s="22">
        <v>213</v>
      </c>
      <c r="B217" s="19"/>
      <c r="C217" s="146"/>
      <c r="D217" s="20"/>
      <c r="E217" s="22"/>
      <c r="F217" s="21"/>
      <c r="G217" s="21"/>
      <c r="H217" s="21" t="str">
        <f t="shared" si="0"/>
        <v/>
      </c>
      <c r="I217" s="21" t="str">
        <f ca="1">IFERROR(__xludf.DUMMYFUNCTION("IF(B217="""","""",IFERROR(GOOGLEFINANCE(UPPER(B217),""price""),""""))"),"")</f>
        <v/>
      </c>
      <c r="J217" s="21" t="str">
        <f t="shared" ca="1" si="1"/>
        <v/>
      </c>
      <c r="K217" s="21" t="str">
        <f t="shared" ca="1" si="2"/>
        <v/>
      </c>
      <c r="L217" s="25" t="str">
        <f t="shared" ca="1" si="3"/>
        <v/>
      </c>
      <c r="M217" s="20"/>
      <c r="N217" s="21"/>
      <c r="O217" s="21" t="str">
        <f t="shared" si="4"/>
        <v/>
      </c>
      <c r="P217" s="21" t="str">
        <f t="shared" si="5"/>
        <v/>
      </c>
      <c r="Q217" s="25" t="str">
        <f t="shared" si="6"/>
        <v/>
      </c>
      <c r="R217" s="19" t="str">
        <f t="shared" si="7"/>
        <v/>
      </c>
      <c r="S217" s="92"/>
      <c r="T217" s="79"/>
      <c r="U217" s="79"/>
      <c r="V217" s="80"/>
      <c r="W217" s="26"/>
      <c r="X217" s="26"/>
      <c r="Y217" s="26"/>
    </row>
    <row r="218" spans="1:25" ht="18" customHeight="1" x14ac:dyDescent="0.25">
      <c r="A218" s="30">
        <v>214</v>
      </c>
      <c r="B218" s="27"/>
      <c r="C218" s="147"/>
      <c r="D218" s="28"/>
      <c r="E218" s="30"/>
      <c r="F218" s="29"/>
      <c r="G218" s="29"/>
      <c r="H218" s="29" t="str">
        <f t="shared" si="0"/>
        <v/>
      </c>
      <c r="I218" s="29" t="str">
        <f ca="1">IFERROR(__xludf.DUMMYFUNCTION("IF(B218="""","""",IFERROR(GOOGLEFINANCE(UPPER(B218),""price""),""""))"),"")</f>
        <v/>
      </c>
      <c r="J218" s="29" t="str">
        <f t="shared" ca="1" si="1"/>
        <v/>
      </c>
      <c r="K218" s="29" t="str">
        <f t="shared" ca="1" si="2"/>
        <v/>
      </c>
      <c r="L218" s="33" t="str">
        <f t="shared" ca="1" si="3"/>
        <v/>
      </c>
      <c r="M218" s="28"/>
      <c r="N218" s="29"/>
      <c r="O218" s="29" t="str">
        <f t="shared" si="4"/>
        <v/>
      </c>
      <c r="P218" s="29" t="str">
        <f t="shared" si="5"/>
        <v/>
      </c>
      <c r="Q218" s="33" t="str">
        <f t="shared" si="6"/>
        <v/>
      </c>
      <c r="R218" s="27" t="str">
        <f t="shared" si="7"/>
        <v/>
      </c>
      <c r="S218" s="93"/>
      <c r="T218" s="79"/>
      <c r="U218" s="79"/>
      <c r="V218" s="80"/>
      <c r="W218" s="34"/>
      <c r="X218" s="34"/>
      <c r="Y218" s="34"/>
    </row>
    <row r="219" spans="1:25" ht="18" customHeight="1" x14ac:dyDescent="0.25">
      <c r="A219" s="22">
        <v>215</v>
      </c>
      <c r="B219" s="19"/>
      <c r="C219" s="146"/>
      <c r="D219" s="20"/>
      <c r="E219" s="22"/>
      <c r="F219" s="21"/>
      <c r="G219" s="21"/>
      <c r="H219" s="21" t="str">
        <f t="shared" si="0"/>
        <v/>
      </c>
      <c r="I219" s="21" t="str">
        <f ca="1">IFERROR(__xludf.DUMMYFUNCTION("IF(B219="""","""",IFERROR(GOOGLEFINANCE(UPPER(B219),""price""),""""))"),"")</f>
        <v/>
      </c>
      <c r="J219" s="21" t="str">
        <f t="shared" ca="1" si="1"/>
        <v/>
      </c>
      <c r="K219" s="21" t="str">
        <f t="shared" ca="1" si="2"/>
        <v/>
      </c>
      <c r="L219" s="25" t="str">
        <f t="shared" ca="1" si="3"/>
        <v/>
      </c>
      <c r="M219" s="20"/>
      <c r="N219" s="21"/>
      <c r="O219" s="21" t="str">
        <f t="shared" si="4"/>
        <v/>
      </c>
      <c r="P219" s="21" t="str">
        <f t="shared" si="5"/>
        <v/>
      </c>
      <c r="Q219" s="25" t="str">
        <f t="shared" si="6"/>
        <v/>
      </c>
      <c r="R219" s="19" t="str">
        <f t="shared" si="7"/>
        <v/>
      </c>
      <c r="S219" s="92"/>
      <c r="T219" s="79"/>
      <c r="U219" s="79"/>
      <c r="V219" s="80"/>
      <c r="W219" s="26"/>
      <c r="X219" s="26"/>
      <c r="Y219" s="26"/>
    </row>
    <row r="220" spans="1:25" ht="18" customHeight="1" x14ac:dyDescent="0.25">
      <c r="A220" s="30">
        <v>216</v>
      </c>
      <c r="B220" s="27"/>
      <c r="C220" s="147"/>
      <c r="D220" s="28"/>
      <c r="E220" s="30"/>
      <c r="F220" s="29"/>
      <c r="G220" s="29"/>
      <c r="H220" s="29" t="str">
        <f t="shared" si="0"/>
        <v/>
      </c>
      <c r="I220" s="29" t="str">
        <f ca="1">IFERROR(__xludf.DUMMYFUNCTION("IF(B220="""","""",IFERROR(GOOGLEFINANCE(UPPER(B220),""price""),""""))"),"")</f>
        <v/>
      </c>
      <c r="J220" s="29" t="str">
        <f t="shared" ca="1" si="1"/>
        <v/>
      </c>
      <c r="K220" s="29" t="str">
        <f t="shared" ca="1" si="2"/>
        <v/>
      </c>
      <c r="L220" s="33" t="str">
        <f t="shared" ca="1" si="3"/>
        <v/>
      </c>
      <c r="M220" s="28"/>
      <c r="N220" s="29"/>
      <c r="O220" s="29" t="str">
        <f t="shared" si="4"/>
        <v/>
      </c>
      <c r="P220" s="29" t="str">
        <f t="shared" si="5"/>
        <v/>
      </c>
      <c r="Q220" s="33" t="str">
        <f t="shared" si="6"/>
        <v/>
      </c>
      <c r="R220" s="27" t="str">
        <f t="shared" si="7"/>
        <v/>
      </c>
      <c r="S220" s="93"/>
      <c r="T220" s="79"/>
      <c r="U220" s="79"/>
      <c r="V220" s="80"/>
      <c r="W220" s="34"/>
      <c r="X220" s="34"/>
      <c r="Y220" s="34"/>
    </row>
    <row r="221" spans="1:25" ht="18" customHeight="1" x14ac:dyDescent="0.25">
      <c r="A221" s="22">
        <v>217</v>
      </c>
      <c r="B221" s="19"/>
      <c r="C221" s="146"/>
      <c r="D221" s="20"/>
      <c r="E221" s="22"/>
      <c r="F221" s="21"/>
      <c r="G221" s="21"/>
      <c r="H221" s="21" t="str">
        <f t="shared" si="0"/>
        <v/>
      </c>
      <c r="I221" s="21" t="str">
        <f ca="1">IFERROR(__xludf.DUMMYFUNCTION("IF(B221="""","""",IFERROR(GOOGLEFINANCE(UPPER(B221),""price""),""""))"),"")</f>
        <v/>
      </c>
      <c r="J221" s="21" t="str">
        <f t="shared" ca="1" si="1"/>
        <v/>
      </c>
      <c r="K221" s="21" t="str">
        <f t="shared" ca="1" si="2"/>
        <v/>
      </c>
      <c r="L221" s="25" t="str">
        <f t="shared" ca="1" si="3"/>
        <v/>
      </c>
      <c r="M221" s="20"/>
      <c r="N221" s="21"/>
      <c r="O221" s="21" t="str">
        <f t="shared" si="4"/>
        <v/>
      </c>
      <c r="P221" s="21" t="str">
        <f t="shared" si="5"/>
        <v/>
      </c>
      <c r="Q221" s="25" t="str">
        <f t="shared" si="6"/>
        <v/>
      </c>
      <c r="R221" s="19" t="str">
        <f t="shared" si="7"/>
        <v/>
      </c>
      <c r="S221" s="92"/>
      <c r="T221" s="79"/>
      <c r="U221" s="79"/>
      <c r="V221" s="80"/>
      <c r="W221" s="26"/>
      <c r="X221" s="26"/>
      <c r="Y221" s="26"/>
    </row>
    <row r="222" spans="1:25" ht="18" customHeight="1" x14ac:dyDescent="0.25">
      <c r="A222" s="30">
        <v>218</v>
      </c>
      <c r="B222" s="27"/>
      <c r="C222" s="147"/>
      <c r="D222" s="28"/>
      <c r="E222" s="30"/>
      <c r="F222" s="29"/>
      <c r="G222" s="29"/>
      <c r="H222" s="29" t="str">
        <f t="shared" si="0"/>
        <v/>
      </c>
      <c r="I222" s="29" t="str">
        <f ca="1">IFERROR(__xludf.DUMMYFUNCTION("IF(B222="""","""",IFERROR(GOOGLEFINANCE(UPPER(B222),""price""),""""))"),"")</f>
        <v/>
      </c>
      <c r="J222" s="29" t="str">
        <f t="shared" ca="1" si="1"/>
        <v/>
      </c>
      <c r="K222" s="29" t="str">
        <f t="shared" ca="1" si="2"/>
        <v/>
      </c>
      <c r="L222" s="33" t="str">
        <f t="shared" ca="1" si="3"/>
        <v/>
      </c>
      <c r="M222" s="28"/>
      <c r="N222" s="29"/>
      <c r="O222" s="29" t="str">
        <f t="shared" si="4"/>
        <v/>
      </c>
      <c r="P222" s="29" t="str">
        <f t="shared" si="5"/>
        <v/>
      </c>
      <c r="Q222" s="33" t="str">
        <f t="shared" si="6"/>
        <v/>
      </c>
      <c r="R222" s="27" t="str">
        <f t="shared" si="7"/>
        <v/>
      </c>
      <c r="S222" s="93"/>
      <c r="T222" s="79"/>
      <c r="U222" s="79"/>
      <c r="V222" s="80"/>
      <c r="W222" s="34"/>
      <c r="X222" s="34"/>
      <c r="Y222" s="34"/>
    </row>
    <row r="223" spans="1:25" ht="18" customHeight="1" x14ac:dyDescent="0.25">
      <c r="A223" s="22">
        <v>219</v>
      </c>
      <c r="B223" s="19"/>
      <c r="C223" s="146"/>
      <c r="D223" s="20"/>
      <c r="E223" s="22"/>
      <c r="F223" s="21"/>
      <c r="G223" s="21"/>
      <c r="H223" s="21" t="str">
        <f t="shared" si="0"/>
        <v/>
      </c>
      <c r="I223" s="21" t="str">
        <f ca="1">IFERROR(__xludf.DUMMYFUNCTION("IF(B223="""","""",IFERROR(GOOGLEFINANCE(UPPER(B223),""price""),""""))"),"")</f>
        <v/>
      </c>
      <c r="J223" s="21" t="str">
        <f t="shared" ca="1" si="1"/>
        <v/>
      </c>
      <c r="K223" s="21" t="str">
        <f t="shared" ca="1" si="2"/>
        <v/>
      </c>
      <c r="L223" s="25" t="str">
        <f t="shared" ca="1" si="3"/>
        <v/>
      </c>
      <c r="M223" s="20"/>
      <c r="N223" s="21"/>
      <c r="O223" s="21" t="str">
        <f t="shared" si="4"/>
        <v/>
      </c>
      <c r="P223" s="21" t="str">
        <f t="shared" si="5"/>
        <v/>
      </c>
      <c r="Q223" s="25" t="str">
        <f t="shared" si="6"/>
        <v/>
      </c>
      <c r="R223" s="19" t="str">
        <f t="shared" si="7"/>
        <v/>
      </c>
      <c r="S223" s="92"/>
      <c r="T223" s="79"/>
      <c r="U223" s="79"/>
      <c r="V223" s="80"/>
      <c r="W223" s="26"/>
      <c r="X223" s="26"/>
      <c r="Y223" s="26"/>
    </row>
    <row r="224" spans="1:25" ht="18" customHeight="1" x14ac:dyDescent="0.25">
      <c r="A224" s="30">
        <v>220</v>
      </c>
      <c r="B224" s="27"/>
      <c r="C224" s="147"/>
      <c r="D224" s="28"/>
      <c r="E224" s="30"/>
      <c r="F224" s="29"/>
      <c r="G224" s="29"/>
      <c r="H224" s="29" t="str">
        <f t="shared" si="0"/>
        <v/>
      </c>
      <c r="I224" s="29" t="str">
        <f ca="1">IFERROR(__xludf.DUMMYFUNCTION("IF(B224="""","""",IFERROR(GOOGLEFINANCE(UPPER(B224),""price""),""""))"),"")</f>
        <v/>
      </c>
      <c r="J224" s="29" t="str">
        <f t="shared" ca="1" si="1"/>
        <v/>
      </c>
      <c r="K224" s="29" t="str">
        <f t="shared" ca="1" si="2"/>
        <v/>
      </c>
      <c r="L224" s="33" t="str">
        <f t="shared" ca="1" si="3"/>
        <v/>
      </c>
      <c r="M224" s="28"/>
      <c r="N224" s="29"/>
      <c r="O224" s="29" t="str">
        <f t="shared" si="4"/>
        <v/>
      </c>
      <c r="P224" s="29" t="str">
        <f t="shared" si="5"/>
        <v/>
      </c>
      <c r="Q224" s="33" t="str">
        <f t="shared" si="6"/>
        <v/>
      </c>
      <c r="R224" s="27" t="str">
        <f t="shared" si="7"/>
        <v/>
      </c>
      <c r="S224" s="93"/>
      <c r="T224" s="79"/>
      <c r="U224" s="79"/>
      <c r="V224" s="80"/>
      <c r="W224" s="34"/>
      <c r="X224" s="34"/>
      <c r="Y224" s="34"/>
    </row>
    <row r="225" spans="1:25" ht="18" customHeight="1" x14ac:dyDescent="0.25">
      <c r="A225" s="22">
        <v>221</v>
      </c>
      <c r="B225" s="19"/>
      <c r="C225" s="146"/>
      <c r="D225" s="20"/>
      <c r="E225" s="22"/>
      <c r="F225" s="21"/>
      <c r="G225" s="21"/>
      <c r="H225" s="21" t="str">
        <f t="shared" si="0"/>
        <v/>
      </c>
      <c r="I225" s="21" t="str">
        <f ca="1">IFERROR(__xludf.DUMMYFUNCTION("IF(B225="""","""",IFERROR(GOOGLEFINANCE(UPPER(B225),""price""),""""))"),"")</f>
        <v/>
      </c>
      <c r="J225" s="21" t="str">
        <f t="shared" ca="1" si="1"/>
        <v/>
      </c>
      <c r="K225" s="21" t="str">
        <f t="shared" ca="1" si="2"/>
        <v/>
      </c>
      <c r="L225" s="25" t="str">
        <f t="shared" ca="1" si="3"/>
        <v/>
      </c>
      <c r="M225" s="20"/>
      <c r="N225" s="21"/>
      <c r="O225" s="21" t="str">
        <f t="shared" si="4"/>
        <v/>
      </c>
      <c r="P225" s="21" t="str">
        <f t="shared" si="5"/>
        <v/>
      </c>
      <c r="Q225" s="25" t="str">
        <f t="shared" si="6"/>
        <v/>
      </c>
      <c r="R225" s="19" t="str">
        <f t="shared" si="7"/>
        <v/>
      </c>
      <c r="S225" s="92"/>
      <c r="T225" s="79"/>
      <c r="U225" s="79"/>
      <c r="V225" s="80"/>
      <c r="W225" s="26"/>
      <c r="X225" s="26"/>
      <c r="Y225" s="26"/>
    </row>
    <row r="226" spans="1:25" ht="18" customHeight="1" x14ac:dyDescent="0.25">
      <c r="A226" s="30">
        <v>222</v>
      </c>
      <c r="B226" s="27"/>
      <c r="C226" s="147"/>
      <c r="D226" s="28"/>
      <c r="E226" s="30"/>
      <c r="F226" s="29"/>
      <c r="G226" s="29"/>
      <c r="H226" s="29" t="str">
        <f t="shared" si="0"/>
        <v/>
      </c>
      <c r="I226" s="29" t="str">
        <f ca="1">IFERROR(__xludf.DUMMYFUNCTION("IF(B226="""","""",IFERROR(GOOGLEFINANCE(UPPER(B226),""price""),""""))"),"")</f>
        <v/>
      </c>
      <c r="J226" s="29" t="str">
        <f t="shared" ca="1" si="1"/>
        <v/>
      </c>
      <c r="K226" s="29" t="str">
        <f t="shared" ca="1" si="2"/>
        <v/>
      </c>
      <c r="L226" s="33" t="str">
        <f t="shared" ca="1" si="3"/>
        <v/>
      </c>
      <c r="M226" s="28"/>
      <c r="N226" s="29"/>
      <c r="O226" s="29" t="str">
        <f t="shared" si="4"/>
        <v/>
      </c>
      <c r="P226" s="29" t="str">
        <f t="shared" si="5"/>
        <v/>
      </c>
      <c r="Q226" s="33" t="str">
        <f t="shared" si="6"/>
        <v/>
      </c>
      <c r="R226" s="27" t="str">
        <f t="shared" si="7"/>
        <v/>
      </c>
      <c r="S226" s="93"/>
      <c r="T226" s="79"/>
      <c r="U226" s="79"/>
      <c r="V226" s="80"/>
      <c r="W226" s="34"/>
      <c r="X226" s="34"/>
      <c r="Y226" s="34"/>
    </row>
    <row r="227" spans="1:25" ht="18" customHeight="1" x14ac:dyDescent="0.25">
      <c r="A227" s="22">
        <v>223</v>
      </c>
      <c r="B227" s="19"/>
      <c r="C227" s="146"/>
      <c r="D227" s="20"/>
      <c r="E227" s="22"/>
      <c r="F227" s="21"/>
      <c r="G227" s="21"/>
      <c r="H227" s="21" t="str">
        <f t="shared" si="0"/>
        <v/>
      </c>
      <c r="I227" s="21" t="str">
        <f ca="1">IFERROR(__xludf.DUMMYFUNCTION("IF(B227="""","""",IFERROR(GOOGLEFINANCE(UPPER(B227),""price""),""""))"),"")</f>
        <v/>
      </c>
      <c r="J227" s="21" t="str">
        <f t="shared" ca="1" si="1"/>
        <v/>
      </c>
      <c r="K227" s="21" t="str">
        <f t="shared" ca="1" si="2"/>
        <v/>
      </c>
      <c r="L227" s="25" t="str">
        <f t="shared" ca="1" si="3"/>
        <v/>
      </c>
      <c r="M227" s="20"/>
      <c r="N227" s="21"/>
      <c r="O227" s="21" t="str">
        <f t="shared" si="4"/>
        <v/>
      </c>
      <c r="P227" s="21" t="str">
        <f t="shared" si="5"/>
        <v/>
      </c>
      <c r="Q227" s="25" t="str">
        <f t="shared" si="6"/>
        <v/>
      </c>
      <c r="R227" s="19" t="str">
        <f t="shared" si="7"/>
        <v/>
      </c>
      <c r="S227" s="92"/>
      <c r="T227" s="79"/>
      <c r="U227" s="79"/>
      <c r="V227" s="80"/>
      <c r="W227" s="26"/>
      <c r="X227" s="26"/>
      <c r="Y227" s="26"/>
    </row>
    <row r="228" spans="1:25" ht="18" customHeight="1" x14ac:dyDescent="0.25">
      <c r="A228" s="30">
        <v>224</v>
      </c>
      <c r="B228" s="27"/>
      <c r="C228" s="147"/>
      <c r="D228" s="28"/>
      <c r="E228" s="30"/>
      <c r="F228" s="29"/>
      <c r="G228" s="29"/>
      <c r="H228" s="29" t="str">
        <f t="shared" si="0"/>
        <v/>
      </c>
      <c r="I228" s="29" t="str">
        <f ca="1">IFERROR(__xludf.DUMMYFUNCTION("IF(B228="""","""",IFERROR(GOOGLEFINANCE(UPPER(B228),""price""),""""))"),"")</f>
        <v/>
      </c>
      <c r="J228" s="29" t="str">
        <f t="shared" ca="1" si="1"/>
        <v/>
      </c>
      <c r="K228" s="29" t="str">
        <f t="shared" ca="1" si="2"/>
        <v/>
      </c>
      <c r="L228" s="33" t="str">
        <f t="shared" ca="1" si="3"/>
        <v/>
      </c>
      <c r="M228" s="28"/>
      <c r="N228" s="29"/>
      <c r="O228" s="29" t="str">
        <f t="shared" si="4"/>
        <v/>
      </c>
      <c r="P228" s="29" t="str">
        <f t="shared" si="5"/>
        <v/>
      </c>
      <c r="Q228" s="33" t="str">
        <f t="shared" si="6"/>
        <v/>
      </c>
      <c r="R228" s="27" t="str">
        <f t="shared" si="7"/>
        <v/>
      </c>
      <c r="S228" s="93"/>
      <c r="T228" s="79"/>
      <c r="U228" s="79"/>
      <c r="V228" s="80"/>
      <c r="W228" s="34"/>
      <c r="X228" s="34"/>
      <c r="Y228" s="34"/>
    </row>
    <row r="229" spans="1:25" ht="18" customHeight="1" x14ac:dyDescent="0.25">
      <c r="A229" s="22">
        <v>225</v>
      </c>
      <c r="B229" s="19"/>
      <c r="C229" s="146"/>
      <c r="D229" s="20"/>
      <c r="E229" s="22"/>
      <c r="F229" s="21"/>
      <c r="G229" s="21"/>
      <c r="H229" s="21" t="str">
        <f t="shared" si="0"/>
        <v/>
      </c>
      <c r="I229" s="21" t="str">
        <f ca="1">IFERROR(__xludf.DUMMYFUNCTION("IF(B229="""","""",IFERROR(GOOGLEFINANCE(UPPER(B229),""price""),""""))"),"")</f>
        <v/>
      </c>
      <c r="J229" s="21" t="str">
        <f t="shared" ca="1" si="1"/>
        <v/>
      </c>
      <c r="K229" s="21" t="str">
        <f t="shared" ca="1" si="2"/>
        <v/>
      </c>
      <c r="L229" s="25" t="str">
        <f t="shared" ca="1" si="3"/>
        <v/>
      </c>
      <c r="M229" s="20"/>
      <c r="N229" s="21"/>
      <c r="O229" s="21" t="str">
        <f t="shared" si="4"/>
        <v/>
      </c>
      <c r="P229" s="21" t="str">
        <f t="shared" si="5"/>
        <v/>
      </c>
      <c r="Q229" s="25" t="str">
        <f t="shared" si="6"/>
        <v/>
      </c>
      <c r="R229" s="19" t="str">
        <f t="shared" si="7"/>
        <v/>
      </c>
      <c r="S229" s="92"/>
      <c r="T229" s="79"/>
      <c r="U229" s="79"/>
      <c r="V229" s="80"/>
      <c r="W229" s="26"/>
      <c r="X229" s="26"/>
      <c r="Y229" s="26"/>
    </row>
    <row r="230" spans="1:25" ht="18" customHeight="1" x14ac:dyDescent="0.25">
      <c r="A230" s="30">
        <v>226</v>
      </c>
      <c r="B230" s="27"/>
      <c r="C230" s="147"/>
      <c r="D230" s="28"/>
      <c r="E230" s="30"/>
      <c r="F230" s="29"/>
      <c r="G230" s="29"/>
      <c r="H230" s="29" t="str">
        <f t="shared" si="0"/>
        <v/>
      </c>
      <c r="I230" s="29" t="str">
        <f ca="1">IFERROR(__xludf.DUMMYFUNCTION("IF(B230="""","""",IFERROR(GOOGLEFINANCE(UPPER(B230),""price""),""""))"),"")</f>
        <v/>
      </c>
      <c r="J230" s="29" t="str">
        <f t="shared" ca="1" si="1"/>
        <v/>
      </c>
      <c r="K230" s="29" t="str">
        <f t="shared" ca="1" si="2"/>
        <v/>
      </c>
      <c r="L230" s="33" t="str">
        <f t="shared" ca="1" si="3"/>
        <v/>
      </c>
      <c r="M230" s="28"/>
      <c r="N230" s="29"/>
      <c r="O230" s="29" t="str">
        <f t="shared" si="4"/>
        <v/>
      </c>
      <c r="P230" s="29" t="str">
        <f t="shared" si="5"/>
        <v/>
      </c>
      <c r="Q230" s="33" t="str">
        <f t="shared" si="6"/>
        <v/>
      </c>
      <c r="R230" s="27" t="str">
        <f t="shared" si="7"/>
        <v/>
      </c>
      <c r="S230" s="93"/>
      <c r="T230" s="79"/>
      <c r="U230" s="79"/>
      <c r="V230" s="80"/>
      <c r="W230" s="34"/>
      <c r="X230" s="34"/>
      <c r="Y230" s="34"/>
    </row>
    <row r="231" spans="1:25" ht="18" customHeight="1" x14ac:dyDescent="0.25">
      <c r="A231" s="22">
        <v>227</v>
      </c>
      <c r="B231" s="19"/>
      <c r="C231" s="146"/>
      <c r="D231" s="20"/>
      <c r="E231" s="22"/>
      <c r="F231" s="21"/>
      <c r="G231" s="21"/>
      <c r="H231" s="21" t="str">
        <f t="shared" si="0"/>
        <v/>
      </c>
      <c r="I231" s="21" t="str">
        <f ca="1">IFERROR(__xludf.DUMMYFUNCTION("IF(B231="""","""",IFERROR(GOOGLEFINANCE(UPPER(B231),""price""),""""))"),"")</f>
        <v/>
      </c>
      <c r="J231" s="21" t="str">
        <f t="shared" ca="1" si="1"/>
        <v/>
      </c>
      <c r="K231" s="21" t="str">
        <f t="shared" ca="1" si="2"/>
        <v/>
      </c>
      <c r="L231" s="25" t="str">
        <f t="shared" ca="1" si="3"/>
        <v/>
      </c>
      <c r="M231" s="20"/>
      <c r="N231" s="21"/>
      <c r="O231" s="21" t="str">
        <f t="shared" si="4"/>
        <v/>
      </c>
      <c r="P231" s="21" t="str">
        <f t="shared" si="5"/>
        <v/>
      </c>
      <c r="Q231" s="25" t="str">
        <f t="shared" si="6"/>
        <v/>
      </c>
      <c r="R231" s="19" t="str">
        <f t="shared" si="7"/>
        <v/>
      </c>
      <c r="S231" s="92"/>
      <c r="T231" s="79"/>
      <c r="U231" s="79"/>
      <c r="V231" s="80"/>
      <c r="W231" s="26"/>
      <c r="X231" s="26"/>
      <c r="Y231" s="26"/>
    </row>
    <row r="232" spans="1:25" ht="18" customHeight="1" x14ac:dyDescent="0.25">
      <c r="A232" s="30">
        <v>228</v>
      </c>
      <c r="B232" s="27"/>
      <c r="C232" s="147"/>
      <c r="D232" s="28"/>
      <c r="E232" s="30"/>
      <c r="F232" s="29"/>
      <c r="G232" s="29"/>
      <c r="H232" s="29" t="str">
        <f t="shared" si="0"/>
        <v/>
      </c>
      <c r="I232" s="29" t="str">
        <f ca="1">IFERROR(__xludf.DUMMYFUNCTION("IF(B232="""","""",IFERROR(GOOGLEFINANCE(UPPER(B232),""price""),""""))"),"")</f>
        <v/>
      </c>
      <c r="J232" s="29" t="str">
        <f t="shared" ca="1" si="1"/>
        <v/>
      </c>
      <c r="K232" s="29" t="str">
        <f t="shared" ca="1" si="2"/>
        <v/>
      </c>
      <c r="L232" s="33" t="str">
        <f t="shared" ca="1" si="3"/>
        <v/>
      </c>
      <c r="M232" s="28"/>
      <c r="N232" s="29"/>
      <c r="O232" s="29" t="str">
        <f t="shared" si="4"/>
        <v/>
      </c>
      <c r="P232" s="29" t="str">
        <f t="shared" si="5"/>
        <v/>
      </c>
      <c r="Q232" s="33" t="str">
        <f t="shared" si="6"/>
        <v/>
      </c>
      <c r="R232" s="27" t="str">
        <f t="shared" si="7"/>
        <v/>
      </c>
      <c r="S232" s="93"/>
      <c r="T232" s="79"/>
      <c r="U232" s="79"/>
      <c r="V232" s="80"/>
      <c r="W232" s="34"/>
      <c r="X232" s="34"/>
      <c r="Y232" s="34"/>
    </row>
    <row r="233" spans="1:25" ht="18" customHeight="1" x14ac:dyDescent="0.25">
      <c r="A233" s="22">
        <v>229</v>
      </c>
      <c r="B233" s="19"/>
      <c r="C233" s="146"/>
      <c r="D233" s="20"/>
      <c r="E233" s="22"/>
      <c r="F233" s="21"/>
      <c r="G233" s="21"/>
      <c r="H233" s="21" t="str">
        <f t="shared" si="0"/>
        <v/>
      </c>
      <c r="I233" s="21" t="str">
        <f ca="1">IFERROR(__xludf.DUMMYFUNCTION("IF(B233="""","""",IFERROR(GOOGLEFINANCE(UPPER(B233),""price""),""""))"),"")</f>
        <v/>
      </c>
      <c r="J233" s="21" t="str">
        <f t="shared" ca="1" si="1"/>
        <v/>
      </c>
      <c r="K233" s="21" t="str">
        <f t="shared" ca="1" si="2"/>
        <v/>
      </c>
      <c r="L233" s="25" t="str">
        <f t="shared" ca="1" si="3"/>
        <v/>
      </c>
      <c r="M233" s="20"/>
      <c r="N233" s="21"/>
      <c r="O233" s="21" t="str">
        <f t="shared" si="4"/>
        <v/>
      </c>
      <c r="P233" s="21" t="str">
        <f t="shared" si="5"/>
        <v/>
      </c>
      <c r="Q233" s="25" t="str">
        <f t="shared" si="6"/>
        <v/>
      </c>
      <c r="R233" s="19" t="str">
        <f t="shared" si="7"/>
        <v/>
      </c>
      <c r="S233" s="92"/>
      <c r="T233" s="79"/>
      <c r="U233" s="79"/>
      <c r="V233" s="80"/>
      <c r="W233" s="26"/>
      <c r="X233" s="26"/>
      <c r="Y233" s="26"/>
    </row>
    <row r="234" spans="1:25" ht="18" customHeight="1" x14ac:dyDescent="0.25">
      <c r="A234" s="30">
        <v>230</v>
      </c>
      <c r="B234" s="27"/>
      <c r="C234" s="147"/>
      <c r="D234" s="28"/>
      <c r="E234" s="30"/>
      <c r="F234" s="29"/>
      <c r="G234" s="29"/>
      <c r="H234" s="29" t="str">
        <f t="shared" si="0"/>
        <v/>
      </c>
      <c r="I234" s="29" t="str">
        <f ca="1">IFERROR(__xludf.DUMMYFUNCTION("IF(B234="""","""",IFERROR(GOOGLEFINANCE(UPPER(B234),""price""),""""))"),"")</f>
        <v/>
      </c>
      <c r="J234" s="29" t="str">
        <f t="shared" ca="1" si="1"/>
        <v/>
      </c>
      <c r="K234" s="29" t="str">
        <f t="shared" ca="1" si="2"/>
        <v/>
      </c>
      <c r="L234" s="33" t="str">
        <f t="shared" ca="1" si="3"/>
        <v/>
      </c>
      <c r="M234" s="28"/>
      <c r="N234" s="29"/>
      <c r="O234" s="29" t="str">
        <f t="shared" si="4"/>
        <v/>
      </c>
      <c r="P234" s="29" t="str">
        <f t="shared" si="5"/>
        <v/>
      </c>
      <c r="Q234" s="33" t="str">
        <f t="shared" si="6"/>
        <v/>
      </c>
      <c r="R234" s="27" t="str">
        <f t="shared" si="7"/>
        <v/>
      </c>
      <c r="S234" s="93"/>
      <c r="T234" s="79"/>
      <c r="U234" s="79"/>
      <c r="V234" s="80"/>
      <c r="W234" s="34"/>
      <c r="X234" s="34"/>
      <c r="Y234" s="34"/>
    </row>
    <row r="235" spans="1:25" ht="18" customHeight="1" x14ac:dyDescent="0.25">
      <c r="A235" s="22">
        <v>231</v>
      </c>
      <c r="B235" s="19"/>
      <c r="C235" s="146"/>
      <c r="D235" s="20"/>
      <c r="E235" s="22"/>
      <c r="F235" s="21"/>
      <c r="G235" s="21"/>
      <c r="H235" s="21" t="str">
        <f t="shared" si="0"/>
        <v/>
      </c>
      <c r="I235" s="21" t="str">
        <f ca="1">IFERROR(__xludf.DUMMYFUNCTION("IF(B235="""","""",IFERROR(GOOGLEFINANCE(UPPER(B235),""price""),""""))"),"")</f>
        <v/>
      </c>
      <c r="J235" s="21" t="str">
        <f t="shared" ca="1" si="1"/>
        <v/>
      </c>
      <c r="K235" s="21" t="str">
        <f t="shared" ca="1" si="2"/>
        <v/>
      </c>
      <c r="L235" s="25" t="str">
        <f t="shared" ca="1" si="3"/>
        <v/>
      </c>
      <c r="M235" s="20"/>
      <c r="N235" s="21"/>
      <c r="O235" s="21" t="str">
        <f t="shared" si="4"/>
        <v/>
      </c>
      <c r="P235" s="21" t="str">
        <f t="shared" si="5"/>
        <v/>
      </c>
      <c r="Q235" s="25" t="str">
        <f t="shared" si="6"/>
        <v/>
      </c>
      <c r="R235" s="19" t="str">
        <f t="shared" si="7"/>
        <v/>
      </c>
      <c r="S235" s="92"/>
      <c r="T235" s="79"/>
      <c r="U235" s="79"/>
      <c r="V235" s="80"/>
      <c r="W235" s="26"/>
      <c r="X235" s="26"/>
      <c r="Y235" s="26"/>
    </row>
    <row r="236" spans="1:25" ht="18" customHeight="1" x14ac:dyDescent="0.25">
      <c r="A236" s="30">
        <v>232</v>
      </c>
      <c r="B236" s="27"/>
      <c r="C236" s="147"/>
      <c r="D236" s="28"/>
      <c r="E236" s="30"/>
      <c r="F236" s="29"/>
      <c r="G236" s="29"/>
      <c r="H236" s="29" t="str">
        <f t="shared" si="0"/>
        <v/>
      </c>
      <c r="I236" s="29" t="str">
        <f ca="1">IFERROR(__xludf.DUMMYFUNCTION("IF(B236="""","""",IFERROR(GOOGLEFINANCE(UPPER(B236),""price""),""""))"),"")</f>
        <v/>
      </c>
      <c r="J236" s="29" t="str">
        <f t="shared" ca="1" si="1"/>
        <v/>
      </c>
      <c r="K236" s="29" t="str">
        <f t="shared" ca="1" si="2"/>
        <v/>
      </c>
      <c r="L236" s="33" t="str">
        <f t="shared" ca="1" si="3"/>
        <v/>
      </c>
      <c r="M236" s="28"/>
      <c r="N236" s="29"/>
      <c r="O236" s="29" t="str">
        <f t="shared" si="4"/>
        <v/>
      </c>
      <c r="P236" s="29" t="str">
        <f t="shared" si="5"/>
        <v/>
      </c>
      <c r="Q236" s="33" t="str">
        <f t="shared" si="6"/>
        <v/>
      </c>
      <c r="R236" s="27" t="str">
        <f t="shared" si="7"/>
        <v/>
      </c>
      <c r="S236" s="93"/>
      <c r="T236" s="79"/>
      <c r="U236" s="79"/>
      <c r="V236" s="80"/>
      <c r="W236" s="34"/>
      <c r="X236" s="34"/>
      <c r="Y236" s="34"/>
    </row>
    <row r="237" spans="1:25" ht="18" customHeight="1" x14ac:dyDescent="0.25">
      <c r="A237" s="22">
        <v>233</v>
      </c>
      <c r="B237" s="19"/>
      <c r="C237" s="146"/>
      <c r="D237" s="20"/>
      <c r="E237" s="22"/>
      <c r="F237" s="21"/>
      <c r="G237" s="21"/>
      <c r="H237" s="21" t="str">
        <f t="shared" si="0"/>
        <v/>
      </c>
      <c r="I237" s="21" t="str">
        <f ca="1">IFERROR(__xludf.DUMMYFUNCTION("IF(B237="""","""",IFERROR(GOOGLEFINANCE(UPPER(B237),""price""),""""))"),"")</f>
        <v/>
      </c>
      <c r="J237" s="21" t="str">
        <f t="shared" ca="1" si="1"/>
        <v/>
      </c>
      <c r="K237" s="21" t="str">
        <f t="shared" ca="1" si="2"/>
        <v/>
      </c>
      <c r="L237" s="25" t="str">
        <f t="shared" ca="1" si="3"/>
        <v/>
      </c>
      <c r="M237" s="20"/>
      <c r="N237" s="21"/>
      <c r="O237" s="21" t="str">
        <f t="shared" si="4"/>
        <v/>
      </c>
      <c r="P237" s="21" t="str">
        <f t="shared" si="5"/>
        <v/>
      </c>
      <c r="Q237" s="25" t="str">
        <f t="shared" si="6"/>
        <v/>
      </c>
      <c r="R237" s="19" t="str">
        <f t="shared" si="7"/>
        <v/>
      </c>
      <c r="S237" s="92"/>
      <c r="T237" s="79"/>
      <c r="U237" s="79"/>
      <c r="V237" s="80"/>
      <c r="W237" s="26"/>
      <c r="X237" s="26"/>
      <c r="Y237" s="26"/>
    </row>
    <row r="238" spans="1:25" ht="18" customHeight="1" x14ac:dyDescent="0.25">
      <c r="A238" s="30">
        <v>234</v>
      </c>
      <c r="B238" s="27"/>
      <c r="C238" s="147"/>
      <c r="D238" s="28"/>
      <c r="E238" s="30"/>
      <c r="F238" s="29"/>
      <c r="G238" s="29"/>
      <c r="H238" s="29" t="str">
        <f t="shared" si="0"/>
        <v/>
      </c>
      <c r="I238" s="29" t="str">
        <f ca="1">IFERROR(__xludf.DUMMYFUNCTION("IF(B238="""","""",IFERROR(GOOGLEFINANCE(UPPER(B238),""price""),""""))"),"")</f>
        <v/>
      </c>
      <c r="J238" s="29" t="str">
        <f t="shared" ca="1" si="1"/>
        <v/>
      </c>
      <c r="K238" s="29" t="str">
        <f t="shared" ca="1" si="2"/>
        <v/>
      </c>
      <c r="L238" s="33" t="str">
        <f t="shared" ca="1" si="3"/>
        <v/>
      </c>
      <c r="M238" s="28"/>
      <c r="N238" s="29"/>
      <c r="O238" s="29" t="str">
        <f t="shared" si="4"/>
        <v/>
      </c>
      <c r="P238" s="29" t="str">
        <f t="shared" si="5"/>
        <v/>
      </c>
      <c r="Q238" s="33" t="str">
        <f t="shared" si="6"/>
        <v/>
      </c>
      <c r="R238" s="27" t="str">
        <f t="shared" si="7"/>
        <v/>
      </c>
      <c r="S238" s="93"/>
      <c r="T238" s="79"/>
      <c r="U238" s="79"/>
      <c r="V238" s="80"/>
      <c r="W238" s="34"/>
      <c r="X238" s="34"/>
      <c r="Y238" s="34"/>
    </row>
    <row r="239" spans="1:25" ht="18" customHeight="1" x14ac:dyDescent="0.25">
      <c r="A239" s="22">
        <v>235</v>
      </c>
      <c r="B239" s="19"/>
      <c r="C239" s="146"/>
      <c r="D239" s="20"/>
      <c r="E239" s="22"/>
      <c r="F239" s="21"/>
      <c r="G239" s="21"/>
      <c r="H239" s="21" t="str">
        <f t="shared" si="0"/>
        <v/>
      </c>
      <c r="I239" s="21" t="str">
        <f ca="1">IFERROR(__xludf.DUMMYFUNCTION("IF(B239="""","""",IFERROR(GOOGLEFINANCE(UPPER(B239),""price""),""""))"),"")</f>
        <v/>
      </c>
      <c r="J239" s="21" t="str">
        <f t="shared" ca="1" si="1"/>
        <v/>
      </c>
      <c r="K239" s="21" t="str">
        <f t="shared" ca="1" si="2"/>
        <v/>
      </c>
      <c r="L239" s="25" t="str">
        <f t="shared" ca="1" si="3"/>
        <v/>
      </c>
      <c r="M239" s="20"/>
      <c r="N239" s="21"/>
      <c r="O239" s="21" t="str">
        <f t="shared" si="4"/>
        <v/>
      </c>
      <c r="P239" s="21" t="str">
        <f t="shared" si="5"/>
        <v/>
      </c>
      <c r="Q239" s="25" t="str">
        <f t="shared" si="6"/>
        <v/>
      </c>
      <c r="R239" s="19" t="str">
        <f t="shared" si="7"/>
        <v/>
      </c>
      <c r="S239" s="92"/>
      <c r="T239" s="79"/>
      <c r="U239" s="79"/>
      <c r="V239" s="80"/>
      <c r="W239" s="26"/>
      <c r="X239" s="26"/>
      <c r="Y239" s="26"/>
    </row>
    <row r="240" spans="1:25" ht="18" customHeight="1" x14ac:dyDescent="0.25">
      <c r="A240" s="30">
        <v>236</v>
      </c>
      <c r="B240" s="27"/>
      <c r="C240" s="147"/>
      <c r="D240" s="28"/>
      <c r="E240" s="30"/>
      <c r="F240" s="29"/>
      <c r="G240" s="29"/>
      <c r="H240" s="29" t="str">
        <f t="shared" si="0"/>
        <v/>
      </c>
      <c r="I240" s="29" t="str">
        <f ca="1">IFERROR(__xludf.DUMMYFUNCTION("IF(B240="""","""",IFERROR(GOOGLEFINANCE(UPPER(B240),""price""),""""))"),"")</f>
        <v/>
      </c>
      <c r="J240" s="29" t="str">
        <f t="shared" ca="1" si="1"/>
        <v/>
      </c>
      <c r="K240" s="29" t="str">
        <f t="shared" ca="1" si="2"/>
        <v/>
      </c>
      <c r="L240" s="33" t="str">
        <f t="shared" ca="1" si="3"/>
        <v/>
      </c>
      <c r="M240" s="28"/>
      <c r="N240" s="29"/>
      <c r="O240" s="29" t="str">
        <f t="shared" si="4"/>
        <v/>
      </c>
      <c r="P240" s="29" t="str">
        <f t="shared" si="5"/>
        <v/>
      </c>
      <c r="Q240" s="33" t="str">
        <f t="shared" si="6"/>
        <v/>
      </c>
      <c r="R240" s="27" t="str">
        <f t="shared" si="7"/>
        <v/>
      </c>
      <c r="S240" s="93"/>
      <c r="T240" s="79"/>
      <c r="U240" s="79"/>
      <c r="V240" s="80"/>
      <c r="W240" s="34"/>
      <c r="X240" s="34"/>
      <c r="Y240" s="34"/>
    </row>
    <row r="241" spans="1:25" ht="18" customHeight="1" x14ac:dyDescent="0.25">
      <c r="A241" s="22">
        <v>237</v>
      </c>
      <c r="B241" s="19"/>
      <c r="C241" s="146"/>
      <c r="D241" s="20"/>
      <c r="E241" s="22"/>
      <c r="F241" s="21"/>
      <c r="G241" s="21"/>
      <c r="H241" s="21" t="str">
        <f t="shared" si="0"/>
        <v/>
      </c>
      <c r="I241" s="21" t="str">
        <f ca="1">IFERROR(__xludf.DUMMYFUNCTION("IF(B241="""","""",IFERROR(GOOGLEFINANCE(UPPER(B241),""price""),""""))"),"")</f>
        <v/>
      </c>
      <c r="J241" s="21" t="str">
        <f t="shared" ca="1" si="1"/>
        <v/>
      </c>
      <c r="K241" s="21" t="str">
        <f t="shared" ca="1" si="2"/>
        <v/>
      </c>
      <c r="L241" s="25" t="str">
        <f t="shared" ca="1" si="3"/>
        <v/>
      </c>
      <c r="M241" s="20"/>
      <c r="N241" s="21"/>
      <c r="O241" s="21" t="str">
        <f t="shared" si="4"/>
        <v/>
      </c>
      <c r="P241" s="21" t="str">
        <f t="shared" si="5"/>
        <v/>
      </c>
      <c r="Q241" s="25" t="str">
        <f t="shared" si="6"/>
        <v/>
      </c>
      <c r="R241" s="19" t="str">
        <f t="shared" si="7"/>
        <v/>
      </c>
      <c r="S241" s="92"/>
      <c r="T241" s="79"/>
      <c r="U241" s="79"/>
      <c r="V241" s="80"/>
      <c r="W241" s="26"/>
      <c r="X241" s="26"/>
      <c r="Y241" s="26"/>
    </row>
    <row r="242" spans="1:25" ht="18" customHeight="1" x14ac:dyDescent="0.25">
      <c r="A242" s="30">
        <v>238</v>
      </c>
      <c r="B242" s="27"/>
      <c r="C242" s="147"/>
      <c r="D242" s="28"/>
      <c r="E242" s="30"/>
      <c r="F242" s="29"/>
      <c r="G242" s="29"/>
      <c r="H242" s="29" t="str">
        <f t="shared" si="0"/>
        <v/>
      </c>
      <c r="I242" s="29" t="str">
        <f ca="1">IFERROR(__xludf.DUMMYFUNCTION("IF(B242="""","""",IFERROR(GOOGLEFINANCE(UPPER(B242),""price""),""""))"),"")</f>
        <v/>
      </c>
      <c r="J242" s="29" t="str">
        <f t="shared" ca="1" si="1"/>
        <v/>
      </c>
      <c r="K242" s="29" t="str">
        <f t="shared" ca="1" si="2"/>
        <v/>
      </c>
      <c r="L242" s="33" t="str">
        <f t="shared" ca="1" si="3"/>
        <v/>
      </c>
      <c r="M242" s="28"/>
      <c r="N242" s="29"/>
      <c r="O242" s="29" t="str">
        <f t="shared" si="4"/>
        <v/>
      </c>
      <c r="P242" s="29" t="str">
        <f t="shared" si="5"/>
        <v/>
      </c>
      <c r="Q242" s="33" t="str">
        <f t="shared" si="6"/>
        <v/>
      </c>
      <c r="R242" s="27" t="str">
        <f t="shared" si="7"/>
        <v/>
      </c>
      <c r="S242" s="93"/>
      <c r="T242" s="79"/>
      <c r="U242" s="79"/>
      <c r="V242" s="80"/>
      <c r="W242" s="34"/>
      <c r="X242" s="34"/>
      <c r="Y242" s="34"/>
    </row>
    <row r="243" spans="1:25" ht="18" customHeight="1" x14ac:dyDescent="0.25">
      <c r="A243" s="22">
        <v>239</v>
      </c>
      <c r="B243" s="19"/>
      <c r="C243" s="146"/>
      <c r="D243" s="20"/>
      <c r="E243" s="22"/>
      <c r="F243" s="21"/>
      <c r="G243" s="21"/>
      <c r="H243" s="21" t="str">
        <f t="shared" si="0"/>
        <v/>
      </c>
      <c r="I243" s="21" t="str">
        <f ca="1">IFERROR(__xludf.DUMMYFUNCTION("IF(B243="""","""",IFERROR(GOOGLEFINANCE(UPPER(B243),""price""),""""))"),"")</f>
        <v/>
      </c>
      <c r="J243" s="21" t="str">
        <f t="shared" ca="1" si="1"/>
        <v/>
      </c>
      <c r="K243" s="21" t="str">
        <f t="shared" ca="1" si="2"/>
        <v/>
      </c>
      <c r="L243" s="25" t="str">
        <f t="shared" ca="1" si="3"/>
        <v/>
      </c>
      <c r="M243" s="20"/>
      <c r="N243" s="21"/>
      <c r="O243" s="21" t="str">
        <f t="shared" si="4"/>
        <v/>
      </c>
      <c r="P243" s="21" t="str">
        <f t="shared" si="5"/>
        <v/>
      </c>
      <c r="Q243" s="25" t="str">
        <f t="shared" si="6"/>
        <v/>
      </c>
      <c r="R243" s="19" t="str">
        <f t="shared" si="7"/>
        <v/>
      </c>
      <c r="S243" s="92"/>
      <c r="T243" s="79"/>
      <c r="U243" s="79"/>
      <c r="V243" s="80"/>
      <c r="W243" s="26"/>
      <c r="X243" s="26"/>
      <c r="Y243" s="26"/>
    </row>
    <row r="244" spans="1:25" ht="18" customHeight="1" x14ac:dyDescent="0.25">
      <c r="A244" s="30">
        <v>240</v>
      </c>
      <c r="B244" s="27"/>
      <c r="C244" s="147"/>
      <c r="D244" s="28"/>
      <c r="E244" s="30"/>
      <c r="F244" s="29"/>
      <c r="G244" s="29"/>
      <c r="H244" s="29" t="str">
        <f t="shared" si="0"/>
        <v/>
      </c>
      <c r="I244" s="29" t="str">
        <f ca="1">IFERROR(__xludf.DUMMYFUNCTION("IF(B244="""","""",IFERROR(GOOGLEFINANCE(UPPER(B244),""price""),""""))"),"")</f>
        <v/>
      </c>
      <c r="J244" s="29" t="str">
        <f t="shared" ca="1" si="1"/>
        <v/>
      </c>
      <c r="K244" s="29" t="str">
        <f t="shared" ca="1" si="2"/>
        <v/>
      </c>
      <c r="L244" s="33" t="str">
        <f t="shared" ca="1" si="3"/>
        <v/>
      </c>
      <c r="M244" s="28"/>
      <c r="N244" s="29"/>
      <c r="O244" s="29" t="str">
        <f t="shared" si="4"/>
        <v/>
      </c>
      <c r="P244" s="29" t="str">
        <f t="shared" si="5"/>
        <v/>
      </c>
      <c r="Q244" s="33" t="str">
        <f t="shared" si="6"/>
        <v/>
      </c>
      <c r="R244" s="27" t="str">
        <f t="shared" si="7"/>
        <v/>
      </c>
      <c r="S244" s="93"/>
      <c r="T244" s="79"/>
      <c r="U244" s="79"/>
      <c r="V244" s="80"/>
      <c r="W244" s="34"/>
      <c r="X244" s="34"/>
      <c r="Y244" s="34"/>
    </row>
    <row r="245" spans="1:25" ht="18" customHeight="1" x14ac:dyDescent="0.25">
      <c r="A245" s="22">
        <v>241</v>
      </c>
      <c r="B245" s="19"/>
      <c r="C245" s="146"/>
      <c r="D245" s="20"/>
      <c r="E245" s="22"/>
      <c r="F245" s="21"/>
      <c r="G245" s="21"/>
      <c r="H245" s="21" t="str">
        <f t="shared" si="0"/>
        <v/>
      </c>
      <c r="I245" s="21" t="str">
        <f ca="1">IFERROR(__xludf.DUMMYFUNCTION("IF(B245="""","""",IFERROR(GOOGLEFINANCE(UPPER(B245),""price""),""""))"),"")</f>
        <v/>
      </c>
      <c r="J245" s="21" t="str">
        <f t="shared" ca="1" si="1"/>
        <v/>
      </c>
      <c r="K245" s="21" t="str">
        <f t="shared" ca="1" si="2"/>
        <v/>
      </c>
      <c r="L245" s="25" t="str">
        <f t="shared" ca="1" si="3"/>
        <v/>
      </c>
      <c r="M245" s="20"/>
      <c r="N245" s="21"/>
      <c r="O245" s="21" t="str">
        <f t="shared" si="4"/>
        <v/>
      </c>
      <c r="P245" s="21" t="str">
        <f t="shared" si="5"/>
        <v/>
      </c>
      <c r="Q245" s="25" t="str">
        <f t="shared" si="6"/>
        <v/>
      </c>
      <c r="R245" s="19" t="str">
        <f t="shared" si="7"/>
        <v/>
      </c>
      <c r="S245" s="92"/>
      <c r="T245" s="79"/>
      <c r="U245" s="79"/>
      <c r="V245" s="80"/>
      <c r="W245" s="26"/>
      <c r="X245" s="26"/>
      <c r="Y245" s="26"/>
    </row>
    <row r="246" spans="1:25" ht="18" customHeight="1" x14ac:dyDescent="0.25">
      <c r="A246" s="30">
        <v>242</v>
      </c>
      <c r="B246" s="27"/>
      <c r="C246" s="147"/>
      <c r="D246" s="28"/>
      <c r="E246" s="30"/>
      <c r="F246" s="29"/>
      <c r="G246" s="29"/>
      <c r="H246" s="29" t="str">
        <f t="shared" si="0"/>
        <v/>
      </c>
      <c r="I246" s="29" t="str">
        <f ca="1">IFERROR(__xludf.DUMMYFUNCTION("IF(B246="""","""",IFERROR(GOOGLEFINANCE(UPPER(B246),""price""),""""))"),"")</f>
        <v/>
      </c>
      <c r="J246" s="29" t="str">
        <f t="shared" ca="1" si="1"/>
        <v/>
      </c>
      <c r="K246" s="29" t="str">
        <f t="shared" ca="1" si="2"/>
        <v/>
      </c>
      <c r="L246" s="33" t="str">
        <f t="shared" ca="1" si="3"/>
        <v/>
      </c>
      <c r="M246" s="28"/>
      <c r="N246" s="29"/>
      <c r="O246" s="29" t="str">
        <f t="shared" si="4"/>
        <v/>
      </c>
      <c r="P246" s="29" t="str">
        <f t="shared" si="5"/>
        <v/>
      </c>
      <c r="Q246" s="33" t="str">
        <f t="shared" si="6"/>
        <v/>
      </c>
      <c r="R246" s="27" t="str">
        <f t="shared" si="7"/>
        <v/>
      </c>
      <c r="S246" s="93"/>
      <c r="T246" s="79"/>
      <c r="U246" s="79"/>
      <c r="V246" s="80"/>
      <c r="W246" s="34"/>
      <c r="X246" s="34"/>
      <c r="Y246" s="34"/>
    </row>
    <row r="247" spans="1:25" ht="18" customHeight="1" x14ac:dyDescent="0.25">
      <c r="A247" s="22">
        <v>243</v>
      </c>
      <c r="B247" s="19"/>
      <c r="C247" s="146"/>
      <c r="D247" s="20"/>
      <c r="E247" s="22"/>
      <c r="F247" s="21"/>
      <c r="G247" s="21"/>
      <c r="H247" s="21" t="str">
        <f t="shared" si="0"/>
        <v/>
      </c>
      <c r="I247" s="21" t="str">
        <f ca="1">IFERROR(__xludf.DUMMYFUNCTION("IF(B247="""","""",IFERROR(GOOGLEFINANCE(UPPER(B247),""price""),""""))"),"")</f>
        <v/>
      </c>
      <c r="J247" s="21" t="str">
        <f t="shared" ca="1" si="1"/>
        <v/>
      </c>
      <c r="K247" s="21" t="str">
        <f t="shared" ca="1" si="2"/>
        <v/>
      </c>
      <c r="L247" s="25" t="str">
        <f t="shared" ca="1" si="3"/>
        <v/>
      </c>
      <c r="M247" s="20"/>
      <c r="N247" s="21"/>
      <c r="O247" s="21" t="str">
        <f t="shared" si="4"/>
        <v/>
      </c>
      <c r="P247" s="21" t="str">
        <f t="shared" si="5"/>
        <v/>
      </c>
      <c r="Q247" s="25" t="str">
        <f t="shared" si="6"/>
        <v/>
      </c>
      <c r="R247" s="19" t="str">
        <f t="shared" si="7"/>
        <v/>
      </c>
      <c r="S247" s="92"/>
      <c r="T247" s="79"/>
      <c r="U247" s="79"/>
      <c r="V247" s="80"/>
      <c r="W247" s="26"/>
      <c r="X247" s="26"/>
      <c r="Y247" s="26"/>
    </row>
    <row r="248" spans="1:25" ht="18" customHeight="1" x14ac:dyDescent="0.25">
      <c r="A248" s="30">
        <v>244</v>
      </c>
      <c r="B248" s="27"/>
      <c r="C248" s="147"/>
      <c r="D248" s="28"/>
      <c r="E248" s="30"/>
      <c r="F248" s="29"/>
      <c r="G248" s="29"/>
      <c r="H248" s="29" t="str">
        <f t="shared" si="0"/>
        <v/>
      </c>
      <c r="I248" s="29" t="str">
        <f ca="1">IFERROR(__xludf.DUMMYFUNCTION("IF(B248="""","""",IFERROR(GOOGLEFINANCE(UPPER(B248),""price""),""""))"),"")</f>
        <v/>
      </c>
      <c r="J248" s="29" t="str">
        <f t="shared" ca="1" si="1"/>
        <v/>
      </c>
      <c r="K248" s="29" t="str">
        <f t="shared" ca="1" si="2"/>
        <v/>
      </c>
      <c r="L248" s="33" t="str">
        <f t="shared" ca="1" si="3"/>
        <v/>
      </c>
      <c r="M248" s="28"/>
      <c r="N248" s="29"/>
      <c r="O248" s="29" t="str">
        <f t="shared" si="4"/>
        <v/>
      </c>
      <c r="P248" s="29" t="str">
        <f t="shared" si="5"/>
        <v/>
      </c>
      <c r="Q248" s="33" t="str">
        <f t="shared" si="6"/>
        <v/>
      </c>
      <c r="R248" s="27" t="str">
        <f t="shared" si="7"/>
        <v/>
      </c>
      <c r="S248" s="93"/>
      <c r="T248" s="79"/>
      <c r="U248" s="79"/>
      <c r="V248" s="80"/>
      <c r="W248" s="34"/>
      <c r="X248" s="34"/>
      <c r="Y248" s="34"/>
    </row>
    <row r="249" spans="1:25" ht="18" customHeight="1" x14ac:dyDescent="0.25">
      <c r="A249" s="22">
        <v>245</v>
      </c>
      <c r="B249" s="19"/>
      <c r="C249" s="146"/>
      <c r="D249" s="20"/>
      <c r="E249" s="22"/>
      <c r="F249" s="21"/>
      <c r="G249" s="21"/>
      <c r="H249" s="21" t="str">
        <f t="shared" si="0"/>
        <v/>
      </c>
      <c r="I249" s="21" t="str">
        <f ca="1">IFERROR(__xludf.DUMMYFUNCTION("IF(B249="""","""",IFERROR(GOOGLEFINANCE(UPPER(B249),""price""),""""))"),"")</f>
        <v/>
      </c>
      <c r="J249" s="21" t="str">
        <f t="shared" ca="1" si="1"/>
        <v/>
      </c>
      <c r="K249" s="21" t="str">
        <f t="shared" ca="1" si="2"/>
        <v/>
      </c>
      <c r="L249" s="25" t="str">
        <f t="shared" ca="1" si="3"/>
        <v/>
      </c>
      <c r="M249" s="20"/>
      <c r="N249" s="21"/>
      <c r="O249" s="21" t="str">
        <f t="shared" si="4"/>
        <v/>
      </c>
      <c r="P249" s="21" t="str">
        <f t="shared" si="5"/>
        <v/>
      </c>
      <c r="Q249" s="25" t="str">
        <f t="shared" si="6"/>
        <v/>
      </c>
      <c r="R249" s="19" t="str">
        <f t="shared" si="7"/>
        <v/>
      </c>
      <c r="S249" s="92"/>
      <c r="T249" s="79"/>
      <c r="U249" s="79"/>
      <c r="V249" s="80"/>
      <c r="W249" s="26"/>
      <c r="X249" s="26"/>
      <c r="Y249" s="26"/>
    </row>
    <row r="250" spans="1:25" ht="18" customHeight="1" x14ac:dyDescent="0.25">
      <c r="A250" s="30">
        <v>246</v>
      </c>
      <c r="B250" s="27"/>
      <c r="C250" s="147"/>
      <c r="D250" s="28"/>
      <c r="E250" s="30"/>
      <c r="F250" s="29"/>
      <c r="G250" s="29"/>
      <c r="H250" s="29" t="str">
        <f t="shared" si="0"/>
        <v/>
      </c>
      <c r="I250" s="29" t="str">
        <f ca="1">IFERROR(__xludf.DUMMYFUNCTION("IF(B250="""","""",IFERROR(GOOGLEFINANCE(UPPER(B250),""price""),""""))"),"")</f>
        <v/>
      </c>
      <c r="J250" s="29" t="str">
        <f t="shared" ca="1" si="1"/>
        <v/>
      </c>
      <c r="K250" s="29" t="str">
        <f t="shared" ca="1" si="2"/>
        <v/>
      </c>
      <c r="L250" s="33" t="str">
        <f t="shared" ca="1" si="3"/>
        <v/>
      </c>
      <c r="M250" s="28"/>
      <c r="N250" s="29"/>
      <c r="O250" s="29" t="str">
        <f t="shared" si="4"/>
        <v/>
      </c>
      <c r="P250" s="29" t="str">
        <f t="shared" si="5"/>
        <v/>
      </c>
      <c r="Q250" s="33" t="str">
        <f t="shared" si="6"/>
        <v/>
      </c>
      <c r="R250" s="27" t="str">
        <f t="shared" si="7"/>
        <v/>
      </c>
      <c r="S250" s="93"/>
      <c r="T250" s="79"/>
      <c r="U250" s="79"/>
      <c r="V250" s="80"/>
      <c r="W250" s="34"/>
      <c r="X250" s="34"/>
      <c r="Y250" s="34"/>
    </row>
    <row r="251" spans="1:25" ht="18" customHeight="1" x14ac:dyDescent="0.25">
      <c r="A251" s="22">
        <v>247</v>
      </c>
      <c r="B251" s="19"/>
      <c r="C251" s="146"/>
      <c r="D251" s="20"/>
      <c r="E251" s="22"/>
      <c r="F251" s="21"/>
      <c r="G251" s="21"/>
      <c r="H251" s="21" t="str">
        <f t="shared" si="0"/>
        <v/>
      </c>
      <c r="I251" s="21" t="str">
        <f ca="1">IFERROR(__xludf.DUMMYFUNCTION("IF(B251="""","""",IFERROR(GOOGLEFINANCE(UPPER(B251),""price""),""""))"),"")</f>
        <v/>
      </c>
      <c r="J251" s="21" t="str">
        <f t="shared" ca="1" si="1"/>
        <v/>
      </c>
      <c r="K251" s="21" t="str">
        <f t="shared" ca="1" si="2"/>
        <v/>
      </c>
      <c r="L251" s="25" t="str">
        <f t="shared" ca="1" si="3"/>
        <v/>
      </c>
      <c r="M251" s="20"/>
      <c r="N251" s="21"/>
      <c r="O251" s="21" t="str">
        <f t="shared" si="4"/>
        <v/>
      </c>
      <c r="P251" s="21" t="str">
        <f t="shared" si="5"/>
        <v/>
      </c>
      <c r="Q251" s="25" t="str">
        <f t="shared" si="6"/>
        <v/>
      </c>
      <c r="R251" s="19" t="str">
        <f t="shared" si="7"/>
        <v/>
      </c>
      <c r="S251" s="92"/>
      <c r="T251" s="79"/>
      <c r="U251" s="79"/>
      <c r="V251" s="80"/>
      <c r="W251" s="26"/>
      <c r="X251" s="26"/>
      <c r="Y251" s="26"/>
    </row>
    <row r="252" spans="1:25" ht="18" customHeight="1" x14ac:dyDescent="0.25">
      <c r="A252" s="30">
        <v>248</v>
      </c>
      <c r="B252" s="27"/>
      <c r="C252" s="147"/>
      <c r="D252" s="28"/>
      <c r="E252" s="30"/>
      <c r="F252" s="29"/>
      <c r="G252" s="29"/>
      <c r="H252" s="29" t="str">
        <f t="shared" si="0"/>
        <v/>
      </c>
      <c r="I252" s="29" t="str">
        <f ca="1">IFERROR(__xludf.DUMMYFUNCTION("IF(B252="""","""",IFERROR(GOOGLEFINANCE(UPPER(B252),""price""),""""))"),"")</f>
        <v/>
      </c>
      <c r="J252" s="29" t="str">
        <f t="shared" ca="1" si="1"/>
        <v/>
      </c>
      <c r="K252" s="29" t="str">
        <f t="shared" ca="1" si="2"/>
        <v/>
      </c>
      <c r="L252" s="33" t="str">
        <f t="shared" ca="1" si="3"/>
        <v/>
      </c>
      <c r="M252" s="28"/>
      <c r="N252" s="29"/>
      <c r="O252" s="29" t="str">
        <f t="shared" si="4"/>
        <v/>
      </c>
      <c r="P252" s="29" t="str">
        <f t="shared" si="5"/>
        <v/>
      </c>
      <c r="Q252" s="33" t="str">
        <f t="shared" si="6"/>
        <v/>
      </c>
      <c r="R252" s="27" t="str">
        <f t="shared" si="7"/>
        <v/>
      </c>
      <c r="S252" s="93"/>
      <c r="T252" s="79"/>
      <c r="U252" s="79"/>
      <c r="V252" s="80"/>
      <c r="W252" s="34"/>
      <c r="X252" s="34"/>
      <c r="Y252" s="34"/>
    </row>
    <row r="253" spans="1:25" ht="18" customHeight="1" x14ac:dyDescent="0.25">
      <c r="A253" s="22">
        <v>249</v>
      </c>
      <c r="B253" s="19"/>
      <c r="C253" s="146"/>
      <c r="D253" s="20"/>
      <c r="E253" s="22"/>
      <c r="F253" s="21"/>
      <c r="G253" s="21"/>
      <c r="H253" s="21" t="str">
        <f t="shared" si="0"/>
        <v/>
      </c>
      <c r="I253" s="21" t="str">
        <f ca="1">IFERROR(__xludf.DUMMYFUNCTION("IF(B253="""","""",IFERROR(GOOGLEFINANCE(UPPER(B253),""price""),""""))"),"")</f>
        <v/>
      </c>
      <c r="J253" s="21" t="str">
        <f t="shared" ca="1" si="1"/>
        <v/>
      </c>
      <c r="K253" s="21" t="str">
        <f t="shared" ca="1" si="2"/>
        <v/>
      </c>
      <c r="L253" s="25" t="str">
        <f t="shared" ca="1" si="3"/>
        <v/>
      </c>
      <c r="M253" s="20"/>
      <c r="N253" s="21"/>
      <c r="O253" s="21" t="str">
        <f t="shared" si="4"/>
        <v/>
      </c>
      <c r="P253" s="21" t="str">
        <f t="shared" si="5"/>
        <v/>
      </c>
      <c r="Q253" s="25" t="str">
        <f t="shared" si="6"/>
        <v/>
      </c>
      <c r="R253" s="19" t="str">
        <f t="shared" si="7"/>
        <v/>
      </c>
      <c r="S253" s="92"/>
      <c r="T253" s="79"/>
      <c r="U253" s="79"/>
      <c r="V253" s="80"/>
      <c r="W253" s="26"/>
      <c r="X253" s="26"/>
      <c r="Y253" s="26"/>
    </row>
    <row r="254" spans="1:25" ht="18" customHeight="1" x14ac:dyDescent="0.25">
      <c r="A254" s="30">
        <v>250</v>
      </c>
      <c r="B254" s="27"/>
      <c r="C254" s="147"/>
      <c r="D254" s="28"/>
      <c r="E254" s="30"/>
      <c r="F254" s="29"/>
      <c r="G254" s="29"/>
      <c r="H254" s="29" t="str">
        <f t="shared" si="0"/>
        <v/>
      </c>
      <c r="I254" s="29" t="str">
        <f ca="1">IFERROR(__xludf.DUMMYFUNCTION("IF(B254="""","""",IFERROR(GOOGLEFINANCE(UPPER(B254),""price""),""""))"),"")</f>
        <v/>
      </c>
      <c r="J254" s="29" t="str">
        <f t="shared" ca="1" si="1"/>
        <v/>
      </c>
      <c r="K254" s="29" t="str">
        <f t="shared" ca="1" si="2"/>
        <v/>
      </c>
      <c r="L254" s="33" t="str">
        <f t="shared" ca="1" si="3"/>
        <v/>
      </c>
      <c r="M254" s="28"/>
      <c r="N254" s="29"/>
      <c r="O254" s="29" t="str">
        <f t="shared" si="4"/>
        <v/>
      </c>
      <c r="P254" s="29" t="str">
        <f t="shared" si="5"/>
        <v/>
      </c>
      <c r="Q254" s="33" t="str">
        <f t="shared" si="6"/>
        <v/>
      </c>
      <c r="R254" s="27" t="str">
        <f t="shared" si="7"/>
        <v/>
      </c>
      <c r="S254" s="93"/>
      <c r="T254" s="79"/>
      <c r="U254" s="79"/>
      <c r="V254" s="80"/>
      <c r="W254" s="34"/>
      <c r="X254" s="34"/>
      <c r="Y254" s="34"/>
    </row>
    <row r="255" spans="1:25" ht="18" customHeight="1" x14ac:dyDescent="0.25">
      <c r="A255" s="22">
        <v>251</v>
      </c>
      <c r="B255" s="19"/>
      <c r="C255" s="146"/>
      <c r="D255" s="20"/>
      <c r="E255" s="22"/>
      <c r="F255" s="21"/>
      <c r="G255" s="21"/>
      <c r="H255" s="21" t="str">
        <f t="shared" si="0"/>
        <v/>
      </c>
      <c r="I255" s="21" t="str">
        <f ca="1">IFERROR(__xludf.DUMMYFUNCTION("IF(B255="""","""",IFERROR(GOOGLEFINANCE(UPPER(B255),""price""),""""))"),"")</f>
        <v/>
      </c>
      <c r="J255" s="21" t="str">
        <f t="shared" ca="1" si="1"/>
        <v/>
      </c>
      <c r="K255" s="21" t="str">
        <f t="shared" ca="1" si="2"/>
        <v/>
      </c>
      <c r="L255" s="25" t="str">
        <f t="shared" ca="1" si="3"/>
        <v/>
      </c>
      <c r="M255" s="20"/>
      <c r="N255" s="21"/>
      <c r="O255" s="21" t="str">
        <f t="shared" si="4"/>
        <v/>
      </c>
      <c r="P255" s="21" t="str">
        <f t="shared" si="5"/>
        <v/>
      </c>
      <c r="Q255" s="25" t="str">
        <f t="shared" si="6"/>
        <v/>
      </c>
      <c r="R255" s="19" t="str">
        <f t="shared" si="7"/>
        <v/>
      </c>
      <c r="S255" s="92"/>
      <c r="T255" s="79"/>
      <c r="U255" s="79"/>
      <c r="V255" s="80"/>
      <c r="W255" s="26"/>
      <c r="X255" s="26"/>
      <c r="Y255" s="26"/>
    </row>
    <row r="256" spans="1:25" ht="18" customHeight="1" x14ac:dyDescent="0.25">
      <c r="A256" s="30">
        <v>252</v>
      </c>
      <c r="B256" s="27"/>
      <c r="C256" s="147"/>
      <c r="D256" s="28"/>
      <c r="E256" s="30"/>
      <c r="F256" s="29"/>
      <c r="G256" s="29"/>
      <c r="H256" s="29" t="str">
        <f t="shared" si="0"/>
        <v/>
      </c>
      <c r="I256" s="29" t="str">
        <f ca="1">IFERROR(__xludf.DUMMYFUNCTION("IF(B256="""","""",IFERROR(GOOGLEFINANCE(UPPER(B256),""price""),""""))"),"")</f>
        <v/>
      </c>
      <c r="J256" s="29" t="str">
        <f t="shared" ca="1" si="1"/>
        <v/>
      </c>
      <c r="K256" s="29" t="str">
        <f t="shared" ca="1" si="2"/>
        <v/>
      </c>
      <c r="L256" s="33" t="str">
        <f t="shared" ca="1" si="3"/>
        <v/>
      </c>
      <c r="M256" s="28"/>
      <c r="N256" s="29"/>
      <c r="O256" s="29" t="str">
        <f t="shared" si="4"/>
        <v/>
      </c>
      <c r="P256" s="29" t="str">
        <f t="shared" si="5"/>
        <v/>
      </c>
      <c r="Q256" s="33" t="str">
        <f t="shared" si="6"/>
        <v/>
      </c>
      <c r="R256" s="27" t="str">
        <f t="shared" si="7"/>
        <v/>
      </c>
      <c r="S256" s="93"/>
      <c r="T256" s="79"/>
      <c r="U256" s="79"/>
      <c r="V256" s="80"/>
      <c r="W256" s="34"/>
      <c r="X256" s="34"/>
      <c r="Y256" s="34"/>
    </row>
    <row r="257" spans="1:25" ht="18" customHeight="1" x14ac:dyDescent="0.25">
      <c r="A257" s="22">
        <v>253</v>
      </c>
      <c r="B257" s="19"/>
      <c r="C257" s="146"/>
      <c r="D257" s="20"/>
      <c r="E257" s="22"/>
      <c r="F257" s="21"/>
      <c r="G257" s="21"/>
      <c r="H257" s="21" t="str">
        <f t="shared" si="0"/>
        <v/>
      </c>
      <c r="I257" s="21" t="str">
        <f ca="1">IFERROR(__xludf.DUMMYFUNCTION("IF(B257="""","""",IFERROR(GOOGLEFINANCE(UPPER(B257),""price""),""""))"),"")</f>
        <v/>
      </c>
      <c r="J257" s="21" t="str">
        <f t="shared" ca="1" si="1"/>
        <v/>
      </c>
      <c r="K257" s="21" t="str">
        <f t="shared" ca="1" si="2"/>
        <v/>
      </c>
      <c r="L257" s="25" t="str">
        <f t="shared" ca="1" si="3"/>
        <v/>
      </c>
      <c r="M257" s="20"/>
      <c r="N257" s="21"/>
      <c r="O257" s="21" t="str">
        <f t="shared" si="4"/>
        <v/>
      </c>
      <c r="P257" s="21" t="str">
        <f t="shared" si="5"/>
        <v/>
      </c>
      <c r="Q257" s="25" t="str">
        <f t="shared" si="6"/>
        <v/>
      </c>
      <c r="R257" s="19" t="str">
        <f t="shared" si="7"/>
        <v/>
      </c>
      <c r="S257" s="92"/>
      <c r="T257" s="79"/>
      <c r="U257" s="79"/>
      <c r="V257" s="80"/>
      <c r="W257" s="26"/>
      <c r="X257" s="26"/>
      <c r="Y257" s="26"/>
    </row>
    <row r="258" spans="1:25" ht="18" customHeight="1" x14ac:dyDescent="0.25">
      <c r="A258" s="30">
        <v>254</v>
      </c>
      <c r="B258" s="27"/>
      <c r="C258" s="147"/>
      <c r="D258" s="28"/>
      <c r="E258" s="30"/>
      <c r="F258" s="29"/>
      <c r="G258" s="29"/>
      <c r="H258" s="29" t="str">
        <f t="shared" si="0"/>
        <v/>
      </c>
      <c r="I258" s="29" t="str">
        <f ca="1">IFERROR(__xludf.DUMMYFUNCTION("IF(B258="""","""",IFERROR(GOOGLEFINANCE(UPPER(B258),""price""),""""))"),"")</f>
        <v/>
      </c>
      <c r="J258" s="29" t="str">
        <f t="shared" ca="1" si="1"/>
        <v/>
      </c>
      <c r="K258" s="29" t="str">
        <f t="shared" ca="1" si="2"/>
        <v/>
      </c>
      <c r="L258" s="33" t="str">
        <f t="shared" ca="1" si="3"/>
        <v/>
      </c>
      <c r="M258" s="28"/>
      <c r="N258" s="29"/>
      <c r="O258" s="29" t="str">
        <f t="shared" si="4"/>
        <v/>
      </c>
      <c r="P258" s="29" t="str">
        <f t="shared" si="5"/>
        <v/>
      </c>
      <c r="Q258" s="33" t="str">
        <f t="shared" si="6"/>
        <v/>
      </c>
      <c r="R258" s="27" t="str">
        <f t="shared" si="7"/>
        <v/>
      </c>
      <c r="S258" s="93"/>
      <c r="T258" s="79"/>
      <c r="U258" s="79"/>
      <c r="V258" s="80"/>
      <c r="W258" s="34"/>
      <c r="X258" s="34"/>
      <c r="Y258" s="34"/>
    </row>
    <row r="259" spans="1:25" ht="18" customHeight="1" x14ac:dyDescent="0.25">
      <c r="A259" s="22">
        <v>255</v>
      </c>
      <c r="B259" s="19"/>
      <c r="C259" s="146"/>
      <c r="D259" s="20"/>
      <c r="E259" s="22"/>
      <c r="F259" s="21"/>
      <c r="G259" s="21"/>
      <c r="H259" s="21" t="str">
        <f t="shared" si="0"/>
        <v/>
      </c>
      <c r="I259" s="21" t="str">
        <f ca="1">IFERROR(__xludf.DUMMYFUNCTION("IF(B259="""","""",IFERROR(GOOGLEFINANCE(UPPER(B259),""price""),""""))"),"")</f>
        <v/>
      </c>
      <c r="J259" s="21" t="str">
        <f t="shared" ca="1" si="1"/>
        <v/>
      </c>
      <c r="K259" s="21" t="str">
        <f t="shared" ca="1" si="2"/>
        <v/>
      </c>
      <c r="L259" s="25" t="str">
        <f t="shared" ca="1" si="3"/>
        <v/>
      </c>
      <c r="M259" s="20"/>
      <c r="N259" s="21"/>
      <c r="O259" s="21" t="str">
        <f t="shared" si="4"/>
        <v/>
      </c>
      <c r="P259" s="21" t="str">
        <f t="shared" si="5"/>
        <v/>
      </c>
      <c r="Q259" s="25" t="str">
        <f t="shared" si="6"/>
        <v/>
      </c>
      <c r="R259" s="19" t="str">
        <f t="shared" si="7"/>
        <v/>
      </c>
      <c r="S259" s="92"/>
      <c r="T259" s="79"/>
      <c r="U259" s="79"/>
      <c r="V259" s="80"/>
      <c r="W259" s="26"/>
      <c r="X259" s="26"/>
      <c r="Y259" s="26"/>
    </row>
    <row r="260" spans="1:25" ht="18" customHeight="1" x14ac:dyDescent="0.25">
      <c r="A260" s="30">
        <v>256</v>
      </c>
      <c r="B260" s="27"/>
      <c r="C260" s="147"/>
      <c r="D260" s="28"/>
      <c r="E260" s="30"/>
      <c r="F260" s="29"/>
      <c r="G260" s="29"/>
      <c r="H260" s="29" t="str">
        <f t="shared" ref="H260:H304" si="8">IF(OR(E260="",F260=""),"",E260*F260+IF(G260="",0,G260))</f>
        <v/>
      </c>
      <c r="I260" s="29" t="str">
        <f ca="1">IFERROR(__xludf.DUMMYFUNCTION("IF(B260="""","""",IFERROR(GOOGLEFINANCE(UPPER(B260),""price""),""""))"),"")</f>
        <v/>
      </c>
      <c r="J260" s="29" t="str">
        <f t="shared" ref="J260:J304" ca="1" si="9">IF(OR(E260="",I260="",R260="Closed"),"",E260*I260)</f>
        <v/>
      </c>
      <c r="K260" s="29" t="str">
        <f t="shared" ref="K260:K304" ca="1" si="10">IF(OR(J260="",H260="",R260="Closed"),"",J260-H260)</f>
        <v/>
      </c>
      <c r="L260" s="33" t="str">
        <f t="shared" ref="L260:L304" ca="1" si="11">IF(OR(J260="",H260="",H260=0,R260="Closed"),"",(J260-H260)/H260)</f>
        <v/>
      </c>
      <c r="M260" s="28"/>
      <c r="N260" s="29"/>
      <c r="O260" s="29" t="str">
        <f t="shared" ref="O260:O304" si="12">IF(OR(E260="",N260=""),"",E260*N260)</f>
        <v/>
      </c>
      <c r="P260" s="29" t="str">
        <f t="shared" ref="P260:P304" si="13">IF(OR(O260="",H260=""),"",O260-H260)</f>
        <v/>
      </c>
      <c r="Q260" s="33" t="str">
        <f t="shared" ref="Q260:Q304" si="14">IF(OR(O260="",H260="",H260=0),"",(O260-H260)/H260)</f>
        <v/>
      </c>
      <c r="R260" s="27" t="str">
        <f t="shared" ref="R260:R304" si="15">IF(B260="","",IF(M260="","Open","Closed"))</f>
        <v/>
      </c>
      <c r="S260" s="93"/>
      <c r="T260" s="79"/>
      <c r="U260" s="79"/>
      <c r="V260" s="80"/>
      <c r="W260" s="34"/>
      <c r="X260" s="34"/>
      <c r="Y260" s="34"/>
    </row>
    <row r="261" spans="1:25" ht="18" customHeight="1" x14ac:dyDescent="0.25">
      <c r="A261" s="22">
        <v>257</v>
      </c>
      <c r="B261" s="19"/>
      <c r="C261" s="146"/>
      <c r="D261" s="20"/>
      <c r="E261" s="22"/>
      <c r="F261" s="21"/>
      <c r="G261" s="21"/>
      <c r="H261" s="21" t="str">
        <f t="shared" si="8"/>
        <v/>
      </c>
      <c r="I261" s="21" t="str">
        <f ca="1">IFERROR(__xludf.DUMMYFUNCTION("IF(B261="""","""",IFERROR(GOOGLEFINANCE(UPPER(B261),""price""),""""))"),"")</f>
        <v/>
      </c>
      <c r="J261" s="21" t="str">
        <f t="shared" ca="1" si="9"/>
        <v/>
      </c>
      <c r="K261" s="21" t="str">
        <f t="shared" ca="1" si="10"/>
        <v/>
      </c>
      <c r="L261" s="25" t="str">
        <f t="shared" ca="1" si="11"/>
        <v/>
      </c>
      <c r="M261" s="20"/>
      <c r="N261" s="21"/>
      <c r="O261" s="21" t="str">
        <f t="shared" si="12"/>
        <v/>
      </c>
      <c r="P261" s="21" t="str">
        <f t="shared" si="13"/>
        <v/>
      </c>
      <c r="Q261" s="25" t="str">
        <f t="shared" si="14"/>
        <v/>
      </c>
      <c r="R261" s="19" t="str">
        <f t="shared" si="15"/>
        <v/>
      </c>
      <c r="S261" s="92"/>
      <c r="T261" s="79"/>
      <c r="U261" s="79"/>
      <c r="V261" s="80"/>
      <c r="W261" s="26"/>
      <c r="X261" s="26"/>
      <c r="Y261" s="26"/>
    </row>
    <row r="262" spans="1:25" ht="18" customHeight="1" x14ac:dyDescent="0.25">
      <c r="A262" s="30">
        <v>258</v>
      </c>
      <c r="B262" s="27"/>
      <c r="C262" s="147"/>
      <c r="D262" s="28"/>
      <c r="E262" s="30"/>
      <c r="F262" s="29"/>
      <c r="G262" s="29"/>
      <c r="H262" s="29" t="str">
        <f t="shared" si="8"/>
        <v/>
      </c>
      <c r="I262" s="29" t="str">
        <f ca="1">IFERROR(__xludf.DUMMYFUNCTION("IF(B262="""","""",IFERROR(GOOGLEFINANCE(UPPER(B262),""price""),""""))"),"")</f>
        <v/>
      </c>
      <c r="J262" s="29" t="str">
        <f t="shared" ca="1" si="9"/>
        <v/>
      </c>
      <c r="K262" s="29" t="str">
        <f t="shared" ca="1" si="10"/>
        <v/>
      </c>
      <c r="L262" s="33" t="str">
        <f t="shared" ca="1" si="11"/>
        <v/>
      </c>
      <c r="M262" s="28"/>
      <c r="N262" s="29"/>
      <c r="O262" s="29" t="str">
        <f t="shared" si="12"/>
        <v/>
      </c>
      <c r="P262" s="29" t="str">
        <f t="shared" si="13"/>
        <v/>
      </c>
      <c r="Q262" s="33" t="str">
        <f t="shared" si="14"/>
        <v/>
      </c>
      <c r="R262" s="27" t="str">
        <f t="shared" si="15"/>
        <v/>
      </c>
      <c r="S262" s="93"/>
      <c r="T262" s="79"/>
      <c r="U262" s="79"/>
      <c r="V262" s="80"/>
      <c r="W262" s="34"/>
      <c r="X262" s="34"/>
      <c r="Y262" s="34"/>
    </row>
    <row r="263" spans="1:25" ht="18" customHeight="1" x14ac:dyDescent="0.25">
      <c r="A263" s="22">
        <v>259</v>
      </c>
      <c r="B263" s="19"/>
      <c r="C263" s="146"/>
      <c r="D263" s="20"/>
      <c r="E263" s="22"/>
      <c r="F263" s="21"/>
      <c r="G263" s="21"/>
      <c r="H263" s="21" t="str">
        <f t="shared" si="8"/>
        <v/>
      </c>
      <c r="I263" s="21" t="str">
        <f ca="1">IFERROR(__xludf.DUMMYFUNCTION("IF(B263="""","""",IFERROR(GOOGLEFINANCE(UPPER(B263),""price""),""""))"),"")</f>
        <v/>
      </c>
      <c r="J263" s="21" t="str">
        <f t="shared" ca="1" si="9"/>
        <v/>
      </c>
      <c r="K263" s="21" t="str">
        <f t="shared" ca="1" si="10"/>
        <v/>
      </c>
      <c r="L263" s="25" t="str">
        <f t="shared" ca="1" si="11"/>
        <v/>
      </c>
      <c r="M263" s="20"/>
      <c r="N263" s="21"/>
      <c r="O263" s="21" t="str">
        <f t="shared" si="12"/>
        <v/>
      </c>
      <c r="P263" s="21" t="str">
        <f t="shared" si="13"/>
        <v/>
      </c>
      <c r="Q263" s="25" t="str">
        <f t="shared" si="14"/>
        <v/>
      </c>
      <c r="R263" s="19" t="str">
        <f t="shared" si="15"/>
        <v/>
      </c>
      <c r="S263" s="92"/>
      <c r="T263" s="79"/>
      <c r="U263" s="79"/>
      <c r="V263" s="80"/>
      <c r="W263" s="26"/>
      <c r="X263" s="26"/>
      <c r="Y263" s="26"/>
    </row>
    <row r="264" spans="1:25" ht="18" customHeight="1" x14ac:dyDescent="0.25">
      <c r="A264" s="30">
        <v>260</v>
      </c>
      <c r="B264" s="27"/>
      <c r="C264" s="147"/>
      <c r="D264" s="28"/>
      <c r="E264" s="30"/>
      <c r="F264" s="29"/>
      <c r="G264" s="29"/>
      <c r="H264" s="29" t="str">
        <f t="shared" si="8"/>
        <v/>
      </c>
      <c r="I264" s="29" t="str">
        <f ca="1">IFERROR(__xludf.DUMMYFUNCTION("IF(B264="""","""",IFERROR(GOOGLEFINANCE(UPPER(B264),""price""),""""))"),"")</f>
        <v/>
      </c>
      <c r="J264" s="29" t="str">
        <f t="shared" ca="1" si="9"/>
        <v/>
      </c>
      <c r="K264" s="29" t="str">
        <f t="shared" ca="1" si="10"/>
        <v/>
      </c>
      <c r="L264" s="33" t="str">
        <f t="shared" ca="1" si="11"/>
        <v/>
      </c>
      <c r="M264" s="28"/>
      <c r="N264" s="29"/>
      <c r="O264" s="29" t="str">
        <f t="shared" si="12"/>
        <v/>
      </c>
      <c r="P264" s="29" t="str">
        <f t="shared" si="13"/>
        <v/>
      </c>
      <c r="Q264" s="33" t="str">
        <f t="shared" si="14"/>
        <v/>
      </c>
      <c r="R264" s="27" t="str">
        <f t="shared" si="15"/>
        <v/>
      </c>
      <c r="S264" s="93"/>
      <c r="T264" s="79"/>
      <c r="U264" s="79"/>
      <c r="V264" s="80"/>
      <c r="W264" s="34"/>
      <c r="X264" s="34"/>
      <c r="Y264" s="34"/>
    </row>
    <row r="265" spans="1:25" ht="18" customHeight="1" x14ac:dyDescent="0.25">
      <c r="A265" s="22">
        <v>261</v>
      </c>
      <c r="B265" s="19"/>
      <c r="C265" s="146"/>
      <c r="D265" s="20"/>
      <c r="E265" s="22"/>
      <c r="F265" s="21"/>
      <c r="G265" s="21"/>
      <c r="H265" s="21" t="str">
        <f t="shared" si="8"/>
        <v/>
      </c>
      <c r="I265" s="21" t="str">
        <f ca="1">IFERROR(__xludf.DUMMYFUNCTION("IF(B265="""","""",IFERROR(GOOGLEFINANCE(UPPER(B265),""price""),""""))"),"")</f>
        <v/>
      </c>
      <c r="J265" s="21" t="str">
        <f t="shared" ca="1" si="9"/>
        <v/>
      </c>
      <c r="K265" s="21" t="str">
        <f t="shared" ca="1" si="10"/>
        <v/>
      </c>
      <c r="L265" s="25" t="str">
        <f t="shared" ca="1" si="11"/>
        <v/>
      </c>
      <c r="M265" s="20"/>
      <c r="N265" s="21"/>
      <c r="O265" s="21" t="str">
        <f t="shared" si="12"/>
        <v/>
      </c>
      <c r="P265" s="21" t="str">
        <f t="shared" si="13"/>
        <v/>
      </c>
      <c r="Q265" s="25" t="str">
        <f t="shared" si="14"/>
        <v/>
      </c>
      <c r="R265" s="19" t="str">
        <f t="shared" si="15"/>
        <v/>
      </c>
      <c r="S265" s="92"/>
      <c r="T265" s="79"/>
      <c r="U265" s="79"/>
      <c r="V265" s="80"/>
      <c r="W265" s="26"/>
      <c r="X265" s="26"/>
      <c r="Y265" s="26"/>
    </row>
    <row r="266" spans="1:25" ht="18" customHeight="1" x14ac:dyDescent="0.25">
      <c r="A266" s="30">
        <v>262</v>
      </c>
      <c r="B266" s="27"/>
      <c r="C266" s="147"/>
      <c r="D266" s="28"/>
      <c r="E266" s="30"/>
      <c r="F266" s="29"/>
      <c r="G266" s="29"/>
      <c r="H266" s="29" t="str">
        <f t="shared" si="8"/>
        <v/>
      </c>
      <c r="I266" s="29" t="str">
        <f ca="1">IFERROR(__xludf.DUMMYFUNCTION("IF(B266="""","""",IFERROR(GOOGLEFINANCE(UPPER(B266),""price""),""""))"),"")</f>
        <v/>
      </c>
      <c r="J266" s="29" t="str">
        <f t="shared" ca="1" si="9"/>
        <v/>
      </c>
      <c r="K266" s="29" t="str">
        <f t="shared" ca="1" si="10"/>
        <v/>
      </c>
      <c r="L266" s="33" t="str">
        <f t="shared" ca="1" si="11"/>
        <v/>
      </c>
      <c r="M266" s="28"/>
      <c r="N266" s="29"/>
      <c r="O266" s="29" t="str">
        <f t="shared" si="12"/>
        <v/>
      </c>
      <c r="P266" s="29" t="str">
        <f t="shared" si="13"/>
        <v/>
      </c>
      <c r="Q266" s="33" t="str">
        <f t="shared" si="14"/>
        <v/>
      </c>
      <c r="R266" s="27" t="str">
        <f t="shared" si="15"/>
        <v/>
      </c>
      <c r="S266" s="93"/>
      <c r="T266" s="79"/>
      <c r="U266" s="79"/>
      <c r="V266" s="80"/>
      <c r="W266" s="34"/>
      <c r="X266" s="34"/>
      <c r="Y266" s="34"/>
    </row>
    <row r="267" spans="1:25" ht="18" customHeight="1" x14ac:dyDescent="0.25">
      <c r="A267" s="22">
        <v>263</v>
      </c>
      <c r="B267" s="19"/>
      <c r="C267" s="146"/>
      <c r="D267" s="20"/>
      <c r="E267" s="22"/>
      <c r="F267" s="21"/>
      <c r="G267" s="21"/>
      <c r="H267" s="21" t="str">
        <f t="shared" si="8"/>
        <v/>
      </c>
      <c r="I267" s="21" t="str">
        <f ca="1">IFERROR(__xludf.DUMMYFUNCTION("IF(B267="""","""",IFERROR(GOOGLEFINANCE(UPPER(B267),""price""),""""))"),"")</f>
        <v/>
      </c>
      <c r="J267" s="21" t="str">
        <f t="shared" ca="1" si="9"/>
        <v/>
      </c>
      <c r="K267" s="21" t="str">
        <f t="shared" ca="1" si="10"/>
        <v/>
      </c>
      <c r="L267" s="25" t="str">
        <f t="shared" ca="1" si="11"/>
        <v/>
      </c>
      <c r="M267" s="20"/>
      <c r="N267" s="21"/>
      <c r="O267" s="21" t="str">
        <f t="shared" si="12"/>
        <v/>
      </c>
      <c r="P267" s="21" t="str">
        <f t="shared" si="13"/>
        <v/>
      </c>
      <c r="Q267" s="25" t="str">
        <f t="shared" si="14"/>
        <v/>
      </c>
      <c r="R267" s="19" t="str">
        <f t="shared" si="15"/>
        <v/>
      </c>
      <c r="S267" s="92"/>
      <c r="T267" s="79"/>
      <c r="U267" s="79"/>
      <c r="V267" s="80"/>
      <c r="W267" s="26"/>
      <c r="X267" s="26"/>
      <c r="Y267" s="26"/>
    </row>
    <row r="268" spans="1:25" ht="18" customHeight="1" x14ac:dyDescent="0.25">
      <c r="A268" s="30">
        <v>264</v>
      </c>
      <c r="B268" s="27"/>
      <c r="C268" s="147"/>
      <c r="D268" s="28"/>
      <c r="E268" s="30"/>
      <c r="F268" s="29"/>
      <c r="G268" s="29"/>
      <c r="H268" s="29" t="str">
        <f t="shared" si="8"/>
        <v/>
      </c>
      <c r="I268" s="29" t="str">
        <f ca="1">IFERROR(__xludf.DUMMYFUNCTION("IF(B268="""","""",IFERROR(GOOGLEFINANCE(UPPER(B268),""price""),""""))"),"")</f>
        <v/>
      </c>
      <c r="J268" s="29" t="str">
        <f t="shared" ca="1" si="9"/>
        <v/>
      </c>
      <c r="K268" s="29" t="str">
        <f t="shared" ca="1" si="10"/>
        <v/>
      </c>
      <c r="L268" s="33" t="str">
        <f t="shared" ca="1" si="11"/>
        <v/>
      </c>
      <c r="M268" s="28"/>
      <c r="N268" s="29"/>
      <c r="O268" s="29" t="str">
        <f t="shared" si="12"/>
        <v/>
      </c>
      <c r="P268" s="29" t="str">
        <f t="shared" si="13"/>
        <v/>
      </c>
      <c r="Q268" s="33" t="str">
        <f t="shared" si="14"/>
        <v/>
      </c>
      <c r="R268" s="27" t="str">
        <f t="shared" si="15"/>
        <v/>
      </c>
      <c r="S268" s="93"/>
      <c r="T268" s="79"/>
      <c r="U268" s="79"/>
      <c r="V268" s="80"/>
      <c r="W268" s="34"/>
      <c r="X268" s="34"/>
      <c r="Y268" s="34"/>
    </row>
    <row r="269" spans="1:25" ht="18" customHeight="1" x14ac:dyDescent="0.25">
      <c r="A269" s="22">
        <v>265</v>
      </c>
      <c r="B269" s="19"/>
      <c r="C269" s="146"/>
      <c r="D269" s="20"/>
      <c r="E269" s="22"/>
      <c r="F269" s="21"/>
      <c r="G269" s="21"/>
      <c r="H269" s="21" t="str">
        <f t="shared" si="8"/>
        <v/>
      </c>
      <c r="I269" s="21" t="str">
        <f ca="1">IFERROR(__xludf.DUMMYFUNCTION("IF(B269="""","""",IFERROR(GOOGLEFINANCE(UPPER(B269),""price""),""""))"),"")</f>
        <v/>
      </c>
      <c r="J269" s="21" t="str">
        <f t="shared" ca="1" si="9"/>
        <v/>
      </c>
      <c r="K269" s="21" t="str">
        <f t="shared" ca="1" si="10"/>
        <v/>
      </c>
      <c r="L269" s="25" t="str">
        <f t="shared" ca="1" si="11"/>
        <v/>
      </c>
      <c r="M269" s="20"/>
      <c r="N269" s="21"/>
      <c r="O269" s="21" t="str">
        <f t="shared" si="12"/>
        <v/>
      </c>
      <c r="P269" s="21" t="str">
        <f t="shared" si="13"/>
        <v/>
      </c>
      <c r="Q269" s="25" t="str">
        <f t="shared" si="14"/>
        <v/>
      </c>
      <c r="R269" s="19" t="str">
        <f t="shared" si="15"/>
        <v/>
      </c>
      <c r="S269" s="92"/>
      <c r="T269" s="79"/>
      <c r="U269" s="79"/>
      <c r="V269" s="80"/>
      <c r="W269" s="26"/>
      <c r="X269" s="26"/>
      <c r="Y269" s="26"/>
    </row>
    <row r="270" spans="1:25" ht="18" customHeight="1" x14ac:dyDescent="0.25">
      <c r="A270" s="30">
        <v>266</v>
      </c>
      <c r="B270" s="27"/>
      <c r="C270" s="147"/>
      <c r="D270" s="28"/>
      <c r="E270" s="30"/>
      <c r="F270" s="29"/>
      <c r="G270" s="29"/>
      <c r="H270" s="29" t="str">
        <f t="shared" si="8"/>
        <v/>
      </c>
      <c r="I270" s="29" t="str">
        <f ca="1">IFERROR(__xludf.DUMMYFUNCTION("IF(B270="""","""",IFERROR(GOOGLEFINANCE(UPPER(B270),""price""),""""))"),"")</f>
        <v/>
      </c>
      <c r="J270" s="29" t="str">
        <f t="shared" ca="1" si="9"/>
        <v/>
      </c>
      <c r="K270" s="29" t="str">
        <f t="shared" ca="1" si="10"/>
        <v/>
      </c>
      <c r="L270" s="33" t="str">
        <f t="shared" ca="1" si="11"/>
        <v/>
      </c>
      <c r="M270" s="28"/>
      <c r="N270" s="29"/>
      <c r="O270" s="29" t="str">
        <f t="shared" si="12"/>
        <v/>
      </c>
      <c r="P270" s="29" t="str">
        <f t="shared" si="13"/>
        <v/>
      </c>
      <c r="Q270" s="33" t="str">
        <f t="shared" si="14"/>
        <v/>
      </c>
      <c r="R270" s="27" t="str">
        <f t="shared" si="15"/>
        <v/>
      </c>
      <c r="S270" s="93"/>
      <c r="T270" s="79"/>
      <c r="U270" s="79"/>
      <c r="V270" s="80"/>
      <c r="W270" s="34"/>
      <c r="X270" s="34"/>
      <c r="Y270" s="34"/>
    </row>
    <row r="271" spans="1:25" ht="18" customHeight="1" x14ac:dyDescent="0.25">
      <c r="A271" s="22">
        <v>267</v>
      </c>
      <c r="B271" s="19"/>
      <c r="C271" s="146"/>
      <c r="D271" s="20"/>
      <c r="E271" s="22"/>
      <c r="F271" s="21"/>
      <c r="G271" s="21"/>
      <c r="H271" s="21" t="str">
        <f t="shared" si="8"/>
        <v/>
      </c>
      <c r="I271" s="21" t="str">
        <f ca="1">IFERROR(__xludf.DUMMYFUNCTION("IF(B271="""","""",IFERROR(GOOGLEFINANCE(UPPER(B271),""price""),""""))"),"")</f>
        <v/>
      </c>
      <c r="J271" s="21" t="str">
        <f t="shared" ca="1" si="9"/>
        <v/>
      </c>
      <c r="K271" s="21" t="str">
        <f t="shared" ca="1" si="10"/>
        <v/>
      </c>
      <c r="L271" s="25" t="str">
        <f t="shared" ca="1" si="11"/>
        <v/>
      </c>
      <c r="M271" s="20"/>
      <c r="N271" s="21"/>
      <c r="O271" s="21" t="str">
        <f t="shared" si="12"/>
        <v/>
      </c>
      <c r="P271" s="21" t="str">
        <f t="shared" si="13"/>
        <v/>
      </c>
      <c r="Q271" s="25" t="str">
        <f t="shared" si="14"/>
        <v/>
      </c>
      <c r="R271" s="19" t="str">
        <f t="shared" si="15"/>
        <v/>
      </c>
      <c r="S271" s="92"/>
      <c r="T271" s="79"/>
      <c r="U271" s="79"/>
      <c r="V271" s="80"/>
      <c r="W271" s="26"/>
      <c r="X271" s="26"/>
      <c r="Y271" s="26"/>
    </row>
    <row r="272" spans="1:25" ht="18" customHeight="1" x14ac:dyDescent="0.25">
      <c r="A272" s="30">
        <v>268</v>
      </c>
      <c r="B272" s="27"/>
      <c r="C272" s="147"/>
      <c r="D272" s="28"/>
      <c r="E272" s="30"/>
      <c r="F272" s="29"/>
      <c r="G272" s="29"/>
      <c r="H272" s="29" t="str">
        <f t="shared" si="8"/>
        <v/>
      </c>
      <c r="I272" s="29" t="str">
        <f ca="1">IFERROR(__xludf.DUMMYFUNCTION("IF(B272="""","""",IFERROR(GOOGLEFINANCE(UPPER(B272),""price""),""""))"),"")</f>
        <v/>
      </c>
      <c r="J272" s="29" t="str">
        <f t="shared" ca="1" si="9"/>
        <v/>
      </c>
      <c r="K272" s="29" t="str">
        <f t="shared" ca="1" si="10"/>
        <v/>
      </c>
      <c r="L272" s="33" t="str">
        <f t="shared" ca="1" si="11"/>
        <v/>
      </c>
      <c r="M272" s="28"/>
      <c r="N272" s="29"/>
      <c r="O272" s="29" t="str">
        <f t="shared" si="12"/>
        <v/>
      </c>
      <c r="P272" s="29" t="str">
        <f t="shared" si="13"/>
        <v/>
      </c>
      <c r="Q272" s="33" t="str">
        <f t="shared" si="14"/>
        <v/>
      </c>
      <c r="R272" s="27" t="str">
        <f t="shared" si="15"/>
        <v/>
      </c>
      <c r="S272" s="93"/>
      <c r="T272" s="79"/>
      <c r="U272" s="79"/>
      <c r="V272" s="80"/>
      <c r="W272" s="34"/>
      <c r="X272" s="34"/>
      <c r="Y272" s="34"/>
    </row>
    <row r="273" spans="1:25" ht="18" customHeight="1" x14ac:dyDescent="0.25">
      <c r="A273" s="22">
        <v>269</v>
      </c>
      <c r="B273" s="19"/>
      <c r="C273" s="146"/>
      <c r="D273" s="20"/>
      <c r="E273" s="22"/>
      <c r="F273" s="21"/>
      <c r="G273" s="21"/>
      <c r="H273" s="21" t="str">
        <f t="shared" si="8"/>
        <v/>
      </c>
      <c r="I273" s="21" t="str">
        <f ca="1">IFERROR(__xludf.DUMMYFUNCTION("IF(B273="""","""",IFERROR(GOOGLEFINANCE(UPPER(B273),""price""),""""))"),"")</f>
        <v/>
      </c>
      <c r="J273" s="21" t="str">
        <f t="shared" ca="1" si="9"/>
        <v/>
      </c>
      <c r="K273" s="21" t="str">
        <f t="shared" ca="1" si="10"/>
        <v/>
      </c>
      <c r="L273" s="25" t="str">
        <f t="shared" ca="1" si="11"/>
        <v/>
      </c>
      <c r="M273" s="20"/>
      <c r="N273" s="21"/>
      <c r="O273" s="21" t="str">
        <f t="shared" si="12"/>
        <v/>
      </c>
      <c r="P273" s="21" t="str">
        <f t="shared" si="13"/>
        <v/>
      </c>
      <c r="Q273" s="25" t="str">
        <f t="shared" si="14"/>
        <v/>
      </c>
      <c r="R273" s="19" t="str">
        <f t="shared" si="15"/>
        <v/>
      </c>
      <c r="S273" s="92"/>
      <c r="T273" s="79"/>
      <c r="U273" s="79"/>
      <c r="V273" s="80"/>
      <c r="W273" s="26"/>
      <c r="X273" s="26"/>
      <c r="Y273" s="26"/>
    </row>
    <row r="274" spans="1:25" ht="18" customHeight="1" x14ac:dyDescent="0.25">
      <c r="A274" s="30">
        <v>270</v>
      </c>
      <c r="B274" s="27"/>
      <c r="C274" s="147"/>
      <c r="D274" s="28"/>
      <c r="E274" s="30"/>
      <c r="F274" s="29"/>
      <c r="G274" s="29"/>
      <c r="H274" s="29" t="str">
        <f t="shared" si="8"/>
        <v/>
      </c>
      <c r="I274" s="29" t="str">
        <f ca="1">IFERROR(__xludf.DUMMYFUNCTION("IF(B274="""","""",IFERROR(GOOGLEFINANCE(UPPER(B274),""price""),""""))"),"")</f>
        <v/>
      </c>
      <c r="J274" s="29" t="str">
        <f t="shared" ca="1" si="9"/>
        <v/>
      </c>
      <c r="K274" s="29" t="str">
        <f t="shared" ca="1" si="10"/>
        <v/>
      </c>
      <c r="L274" s="33" t="str">
        <f t="shared" ca="1" si="11"/>
        <v/>
      </c>
      <c r="M274" s="28"/>
      <c r="N274" s="29"/>
      <c r="O274" s="29" t="str">
        <f t="shared" si="12"/>
        <v/>
      </c>
      <c r="P274" s="29" t="str">
        <f t="shared" si="13"/>
        <v/>
      </c>
      <c r="Q274" s="33" t="str">
        <f t="shared" si="14"/>
        <v/>
      </c>
      <c r="R274" s="27" t="str">
        <f t="shared" si="15"/>
        <v/>
      </c>
      <c r="S274" s="93"/>
      <c r="T274" s="79"/>
      <c r="U274" s="79"/>
      <c r="V274" s="80"/>
      <c r="W274" s="34"/>
      <c r="X274" s="34"/>
      <c r="Y274" s="34"/>
    </row>
    <row r="275" spans="1:25" ht="18" customHeight="1" x14ac:dyDescent="0.25">
      <c r="A275" s="22">
        <v>271</v>
      </c>
      <c r="B275" s="19"/>
      <c r="C275" s="146"/>
      <c r="D275" s="20"/>
      <c r="E275" s="22"/>
      <c r="F275" s="21"/>
      <c r="G275" s="21"/>
      <c r="H275" s="21" t="str">
        <f t="shared" si="8"/>
        <v/>
      </c>
      <c r="I275" s="21" t="str">
        <f ca="1">IFERROR(__xludf.DUMMYFUNCTION("IF(B275="""","""",IFERROR(GOOGLEFINANCE(UPPER(B275),""price""),""""))"),"")</f>
        <v/>
      </c>
      <c r="J275" s="21" t="str">
        <f t="shared" ca="1" si="9"/>
        <v/>
      </c>
      <c r="K275" s="21" t="str">
        <f t="shared" ca="1" si="10"/>
        <v/>
      </c>
      <c r="L275" s="25" t="str">
        <f t="shared" ca="1" si="11"/>
        <v/>
      </c>
      <c r="M275" s="20"/>
      <c r="N275" s="21"/>
      <c r="O275" s="21" t="str">
        <f t="shared" si="12"/>
        <v/>
      </c>
      <c r="P275" s="21" t="str">
        <f t="shared" si="13"/>
        <v/>
      </c>
      <c r="Q275" s="25" t="str">
        <f t="shared" si="14"/>
        <v/>
      </c>
      <c r="R275" s="19" t="str">
        <f t="shared" si="15"/>
        <v/>
      </c>
      <c r="S275" s="92"/>
      <c r="T275" s="79"/>
      <c r="U275" s="79"/>
      <c r="V275" s="80"/>
      <c r="W275" s="26"/>
      <c r="X275" s="26"/>
      <c r="Y275" s="26"/>
    </row>
    <row r="276" spans="1:25" ht="18" customHeight="1" x14ac:dyDescent="0.25">
      <c r="A276" s="30">
        <v>272</v>
      </c>
      <c r="B276" s="27"/>
      <c r="C276" s="147"/>
      <c r="D276" s="28"/>
      <c r="E276" s="30"/>
      <c r="F276" s="29"/>
      <c r="G276" s="29"/>
      <c r="H276" s="29" t="str">
        <f t="shared" si="8"/>
        <v/>
      </c>
      <c r="I276" s="29" t="str">
        <f ca="1">IFERROR(__xludf.DUMMYFUNCTION("IF(B276="""","""",IFERROR(GOOGLEFINANCE(UPPER(B276),""price""),""""))"),"")</f>
        <v/>
      </c>
      <c r="J276" s="29" t="str">
        <f t="shared" ca="1" si="9"/>
        <v/>
      </c>
      <c r="K276" s="29" t="str">
        <f t="shared" ca="1" si="10"/>
        <v/>
      </c>
      <c r="L276" s="33" t="str">
        <f t="shared" ca="1" si="11"/>
        <v/>
      </c>
      <c r="M276" s="28"/>
      <c r="N276" s="29"/>
      <c r="O276" s="29" t="str">
        <f t="shared" si="12"/>
        <v/>
      </c>
      <c r="P276" s="29" t="str">
        <f t="shared" si="13"/>
        <v/>
      </c>
      <c r="Q276" s="33" t="str">
        <f t="shared" si="14"/>
        <v/>
      </c>
      <c r="R276" s="27" t="str">
        <f t="shared" si="15"/>
        <v/>
      </c>
      <c r="S276" s="93"/>
      <c r="T276" s="79"/>
      <c r="U276" s="79"/>
      <c r="V276" s="80"/>
      <c r="W276" s="34"/>
      <c r="X276" s="34"/>
      <c r="Y276" s="34"/>
    </row>
    <row r="277" spans="1:25" ht="18" customHeight="1" x14ac:dyDescent="0.25">
      <c r="A277" s="22">
        <v>273</v>
      </c>
      <c r="B277" s="19"/>
      <c r="C277" s="146"/>
      <c r="D277" s="20"/>
      <c r="E277" s="22"/>
      <c r="F277" s="21"/>
      <c r="G277" s="21"/>
      <c r="H277" s="21" t="str">
        <f t="shared" si="8"/>
        <v/>
      </c>
      <c r="I277" s="21" t="str">
        <f ca="1">IFERROR(__xludf.DUMMYFUNCTION("IF(B277="""","""",IFERROR(GOOGLEFINANCE(UPPER(B277),""price""),""""))"),"")</f>
        <v/>
      </c>
      <c r="J277" s="21" t="str">
        <f t="shared" ca="1" si="9"/>
        <v/>
      </c>
      <c r="K277" s="21" t="str">
        <f t="shared" ca="1" si="10"/>
        <v/>
      </c>
      <c r="L277" s="25" t="str">
        <f t="shared" ca="1" si="11"/>
        <v/>
      </c>
      <c r="M277" s="20"/>
      <c r="N277" s="21"/>
      <c r="O277" s="21" t="str">
        <f t="shared" si="12"/>
        <v/>
      </c>
      <c r="P277" s="21" t="str">
        <f t="shared" si="13"/>
        <v/>
      </c>
      <c r="Q277" s="25" t="str">
        <f t="shared" si="14"/>
        <v/>
      </c>
      <c r="R277" s="19" t="str">
        <f t="shared" si="15"/>
        <v/>
      </c>
      <c r="S277" s="92"/>
      <c r="T277" s="79"/>
      <c r="U277" s="79"/>
      <c r="V277" s="80"/>
      <c r="W277" s="26"/>
      <c r="X277" s="26"/>
      <c r="Y277" s="26"/>
    </row>
    <row r="278" spans="1:25" ht="18" customHeight="1" x14ac:dyDescent="0.25">
      <c r="A278" s="30">
        <v>274</v>
      </c>
      <c r="B278" s="27"/>
      <c r="C278" s="147"/>
      <c r="D278" s="28"/>
      <c r="E278" s="30"/>
      <c r="F278" s="29"/>
      <c r="G278" s="29"/>
      <c r="H278" s="29" t="str">
        <f t="shared" si="8"/>
        <v/>
      </c>
      <c r="I278" s="29" t="str">
        <f ca="1">IFERROR(__xludf.DUMMYFUNCTION("IF(B278="""","""",IFERROR(GOOGLEFINANCE(UPPER(B278),""price""),""""))"),"")</f>
        <v/>
      </c>
      <c r="J278" s="29" t="str">
        <f t="shared" ca="1" si="9"/>
        <v/>
      </c>
      <c r="K278" s="29" t="str">
        <f t="shared" ca="1" si="10"/>
        <v/>
      </c>
      <c r="L278" s="33" t="str">
        <f t="shared" ca="1" si="11"/>
        <v/>
      </c>
      <c r="M278" s="28"/>
      <c r="N278" s="29"/>
      <c r="O278" s="29" t="str">
        <f t="shared" si="12"/>
        <v/>
      </c>
      <c r="P278" s="29" t="str">
        <f t="shared" si="13"/>
        <v/>
      </c>
      <c r="Q278" s="33" t="str">
        <f t="shared" si="14"/>
        <v/>
      </c>
      <c r="R278" s="27" t="str">
        <f t="shared" si="15"/>
        <v/>
      </c>
      <c r="S278" s="93"/>
      <c r="T278" s="79"/>
      <c r="U278" s="79"/>
      <c r="V278" s="80"/>
      <c r="W278" s="34"/>
      <c r="X278" s="34"/>
      <c r="Y278" s="34"/>
    </row>
    <row r="279" spans="1:25" ht="18" customHeight="1" x14ac:dyDescent="0.25">
      <c r="A279" s="22">
        <v>275</v>
      </c>
      <c r="B279" s="19"/>
      <c r="C279" s="146"/>
      <c r="D279" s="20"/>
      <c r="E279" s="22"/>
      <c r="F279" s="21"/>
      <c r="G279" s="21"/>
      <c r="H279" s="21" t="str">
        <f t="shared" si="8"/>
        <v/>
      </c>
      <c r="I279" s="21" t="str">
        <f ca="1">IFERROR(__xludf.DUMMYFUNCTION("IF(B279="""","""",IFERROR(GOOGLEFINANCE(UPPER(B279),""price""),""""))"),"")</f>
        <v/>
      </c>
      <c r="J279" s="21" t="str">
        <f t="shared" ca="1" si="9"/>
        <v/>
      </c>
      <c r="K279" s="21" t="str">
        <f t="shared" ca="1" si="10"/>
        <v/>
      </c>
      <c r="L279" s="25" t="str">
        <f t="shared" ca="1" si="11"/>
        <v/>
      </c>
      <c r="M279" s="20"/>
      <c r="N279" s="21"/>
      <c r="O279" s="21" t="str">
        <f t="shared" si="12"/>
        <v/>
      </c>
      <c r="P279" s="21" t="str">
        <f t="shared" si="13"/>
        <v/>
      </c>
      <c r="Q279" s="25" t="str">
        <f t="shared" si="14"/>
        <v/>
      </c>
      <c r="R279" s="19" t="str">
        <f t="shared" si="15"/>
        <v/>
      </c>
      <c r="S279" s="92"/>
      <c r="T279" s="79"/>
      <c r="U279" s="79"/>
      <c r="V279" s="80"/>
      <c r="W279" s="26"/>
      <c r="X279" s="26"/>
      <c r="Y279" s="26"/>
    </row>
    <row r="280" spans="1:25" ht="18" customHeight="1" x14ac:dyDescent="0.25">
      <c r="A280" s="30">
        <v>276</v>
      </c>
      <c r="B280" s="27"/>
      <c r="C280" s="147"/>
      <c r="D280" s="28"/>
      <c r="E280" s="30"/>
      <c r="F280" s="29"/>
      <c r="G280" s="29"/>
      <c r="H280" s="29" t="str">
        <f t="shared" si="8"/>
        <v/>
      </c>
      <c r="I280" s="29" t="str">
        <f ca="1">IFERROR(__xludf.DUMMYFUNCTION("IF(B280="""","""",IFERROR(GOOGLEFINANCE(UPPER(B280),""price""),""""))"),"")</f>
        <v/>
      </c>
      <c r="J280" s="29" t="str">
        <f t="shared" ca="1" si="9"/>
        <v/>
      </c>
      <c r="K280" s="29" t="str">
        <f t="shared" ca="1" si="10"/>
        <v/>
      </c>
      <c r="L280" s="33" t="str">
        <f t="shared" ca="1" si="11"/>
        <v/>
      </c>
      <c r="M280" s="28"/>
      <c r="N280" s="29"/>
      <c r="O280" s="29" t="str">
        <f t="shared" si="12"/>
        <v/>
      </c>
      <c r="P280" s="29" t="str">
        <f t="shared" si="13"/>
        <v/>
      </c>
      <c r="Q280" s="33" t="str">
        <f t="shared" si="14"/>
        <v/>
      </c>
      <c r="R280" s="27" t="str">
        <f t="shared" si="15"/>
        <v/>
      </c>
      <c r="S280" s="93"/>
      <c r="T280" s="79"/>
      <c r="U280" s="79"/>
      <c r="V280" s="80"/>
      <c r="W280" s="34"/>
      <c r="X280" s="34"/>
      <c r="Y280" s="34"/>
    </row>
    <row r="281" spans="1:25" ht="18" customHeight="1" x14ac:dyDescent="0.25">
      <c r="A281" s="22">
        <v>277</v>
      </c>
      <c r="B281" s="19"/>
      <c r="C281" s="146"/>
      <c r="D281" s="20"/>
      <c r="E281" s="22"/>
      <c r="F281" s="21"/>
      <c r="G281" s="21"/>
      <c r="H281" s="21" t="str">
        <f t="shared" si="8"/>
        <v/>
      </c>
      <c r="I281" s="21" t="str">
        <f ca="1">IFERROR(__xludf.DUMMYFUNCTION("IF(B281="""","""",IFERROR(GOOGLEFINANCE(UPPER(B281),""price""),""""))"),"")</f>
        <v/>
      </c>
      <c r="J281" s="21" t="str">
        <f t="shared" ca="1" si="9"/>
        <v/>
      </c>
      <c r="K281" s="21" t="str">
        <f t="shared" ca="1" si="10"/>
        <v/>
      </c>
      <c r="L281" s="25" t="str">
        <f t="shared" ca="1" si="11"/>
        <v/>
      </c>
      <c r="M281" s="20"/>
      <c r="N281" s="21"/>
      <c r="O281" s="21" t="str">
        <f t="shared" si="12"/>
        <v/>
      </c>
      <c r="P281" s="21" t="str">
        <f t="shared" si="13"/>
        <v/>
      </c>
      <c r="Q281" s="25" t="str">
        <f t="shared" si="14"/>
        <v/>
      </c>
      <c r="R281" s="19" t="str">
        <f t="shared" si="15"/>
        <v/>
      </c>
      <c r="S281" s="92"/>
      <c r="T281" s="79"/>
      <c r="U281" s="79"/>
      <c r="V281" s="80"/>
      <c r="W281" s="26"/>
      <c r="X281" s="26"/>
      <c r="Y281" s="26"/>
    </row>
    <row r="282" spans="1:25" ht="18" customHeight="1" x14ac:dyDescent="0.25">
      <c r="A282" s="30">
        <v>278</v>
      </c>
      <c r="B282" s="27"/>
      <c r="C282" s="147"/>
      <c r="D282" s="28"/>
      <c r="E282" s="30"/>
      <c r="F282" s="29"/>
      <c r="G282" s="29"/>
      <c r="H282" s="29" t="str">
        <f t="shared" si="8"/>
        <v/>
      </c>
      <c r="I282" s="29" t="str">
        <f ca="1">IFERROR(__xludf.DUMMYFUNCTION("IF(B282="""","""",IFERROR(GOOGLEFINANCE(UPPER(B282),""price""),""""))"),"")</f>
        <v/>
      </c>
      <c r="J282" s="29" t="str">
        <f t="shared" ca="1" si="9"/>
        <v/>
      </c>
      <c r="K282" s="29" t="str">
        <f t="shared" ca="1" si="10"/>
        <v/>
      </c>
      <c r="L282" s="33" t="str">
        <f t="shared" ca="1" si="11"/>
        <v/>
      </c>
      <c r="M282" s="28"/>
      <c r="N282" s="29"/>
      <c r="O282" s="29" t="str">
        <f t="shared" si="12"/>
        <v/>
      </c>
      <c r="P282" s="29" t="str">
        <f t="shared" si="13"/>
        <v/>
      </c>
      <c r="Q282" s="33" t="str">
        <f t="shared" si="14"/>
        <v/>
      </c>
      <c r="R282" s="27" t="str">
        <f t="shared" si="15"/>
        <v/>
      </c>
      <c r="S282" s="93"/>
      <c r="T282" s="79"/>
      <c r="U282" s="79"/>
      <c r="V282" s="80"/>
      <c r="W282" s="34"/>
      <c r="X282" s="34"/>
      <c r="Y282" s="34"/>
    </row>
    <row r="283" spans="1:25" ht="18" customHeight="1" x14ac:dyDescent="0.25">
      <c r="A283" s="22">
        <v>279</v>
      </c>
      <c r="B283" s="19"/>
      <c r="C283" s="146"/>
      <c r="D283" s="20"/>
      <c r="E283" s="22"/>
      <c r="F283" s="21"/>
      <c r="G283" s="21"/>
      <c r="H283" s="21" t="str">
        <f t="shared" si="8"/>
        <v/>
      </c>
      <c r="I283" s="21" t="str">
        <f ca="1">IFERROR(__xludf.DUMMYFUNCTION("IF(B283="""","""",IFERROR(GOOGLEFINANCE(UPPER(B283),""price""),""""))"),"")</f>
        <v/>
      </c>
      <c r="J283" s="21" t="str">
        <f t="shared" ca="1" si="9"/>
        <v/>
      </c>
      <c r="K283" s="21" t="str">
        <f t="shared" ca="1" si="10"/>
        <v/>
      </c>
      <c r="L283" s="25" t="str">
        <f t="shared" ca="1" si="11"/>
        <v/>
      </c>
      <c r="M283" s="20"/>
      <c r="N283" s="21"/>
      <c r="O283" s="21" t="str">
        <f t="shared" si="12"/>
        <v/>
      </c>
      <c r="P283" s="21" t="str">
        <f t="shared" si="13"/>
        <v/>
      </c>
      <c r="Q283" s="25" t="str">
        <f t="shared" si="14"/>
        <v/>
      </c>
      <c r="R283" s="19" t="str">
        <f t="shared" si="15"/>
        <v/>
      </c>
      <c r="S283" s="92"/>
      <c r="T283" s="79"/>
      <c r="U283" s="79"/>
      <c r="V283" s="80"/>
      <c r="W283" s="26"/>
      <c r="X283" s="26"/>
      <c r="Y283" s="26"/>
    </row>
    <row r="284" spans="1:25" ht="18" customHeight="1" x14ac:dyDescent="0.25">
      <c r="A284" s="30">
        <v>280</v>
      </c>
      <c r="B284" s="27"/>
      <c r="C284" s="147"/>
      <c r="D284" s="28"/>
      <c r="E284" s="30"/>
      <c r="F284" s="29"/>
      <c r="G284" s="29"/>
      <c r="H284" s="29" t="str">
        <f t="shared" si="8"/>
        <v/>
      </c>
      <c r="I284" s="29" t="str">
        <f ca="1">IFERROR(__xludf.DUMMYFUNCTION("IF(B284="""","""",IFERROR(GOOGLEFINANCE(UPPER(B284),""price""),""""))"),"")</f>
        <v/>
      </c>
      <c r="J284" s="29" t="str">
        <f t="shared" ca="1" si="9"/>
        <v/>
      </c>
      <c r="K284" s="29" t="str">
        <f t="shared" ca="1" si="10"/>
        <v/>
      </c>
      <c r="L284" s="33" t="str">
        <f t="shared" ca="1" si="11"/>
        <v/>
      </c>
      <c r="M284" s="28"/>
      <c r="N284" s="29"/>
      <c r="O284" s="29" t="str">
        <f t="shared" si="12"/>
        <v/>
      </c>
      <c r="P284" s="29" t="str">
        <f t="shared" si="13"/>
        <v/>
      </c>
      <c r="Q284" s="33" t="str">
        <f t="shared" si="14"/>
        <v/>
      </c>
      <c r="R284" s="27" t="str">
        <f t="shared" si="15"/>
        <v/>
      </c>
      <c r="S284" s="93"/>
      <c r="T284" s="79"/>
      <c r="U284" s="79"/>
      <c r="V284" s="80"/>
      <c r="W284" s="34"/>
      <c r="X284" s="34"/>
      <c r="Y284" s="34"/>
    </row>
    <row r="285" spans="1:25" ht="18" customHeight="1" x14ac:dyDescent="0.25">
      <c r="A285" s="22">
        <v>281</v>
      </c>
      <c r="B285" s="19"/>
      <c r="C285" s="146"/>
      <c r="D285" s="20"/>
      <c r="E285" s="22"/>
      <c r="F285" s="21"/>
      <c r="G285" s="21"/>
      <c r="H285" s="21" t="str">
        <f t="shared" si="8"/>
        <v/>
      </c>
      <c r="I285" s="21" t="str">
        <f ca="1">IFERROR(__xludf.DUMMYFUNCTION("IF(B285="""","""",IFERROR(GOOGLEFINANCE(UPPER(B285),""price""),""""))"),"")</f>
        <v/>
      </c>
      <c r="J285" s="21" t="str">
        <f t="shared" ca="1" si="9"/>
        <v/>
      </c>
      <c r="K285" s="21" t="str">
        <f t="shared" ca="1" si="10"/>
        <v/>
      </c>
      <c r="L285" s="25" t="str">
        <f t="shared" ca="1" si="11"/>
        <v/>
      </c>
      <c r="M285" s="20"/>
      <c r="N285" s="21"/>
      <c r="O285" s="21" t="str">
        <f t="shared" si="12"/>
        <v/>
      </c>
      <c r="P285" s="21" t="str">
        <f t="shared" si="13"/>
        <v/>
      </c>
      <c r="Q285" s="25" t="str">
        <f t="shared" si="14"/>
        <v/>
      </c>
      <c r="R285" s="19" t="str">
        <f t="shared" si="15"/>
        <v/>
      </c>
      <c r="S285" s="92"/>
      <c r="T285" s="79"/>
      <c r="U285" s="79"/>
      <c r="V285" s="80"/>
      <c r="W285" s="26"/>
      <c r="X285" s="26"/>
      <c r="Y285" s="26"/>
    </row>
    <row r="286" spans="1:25" ht="18" customHeight="1" x14ac:dyDescent="0.25">
      <c r="A286" s="30">
        <v>282</v>
      </c>
      <c r="B286" s="27"/>
      <c r="C286" s="147"/>
      <c r="D286" s="28"/>
      <c r="E286" s="30"/>
      <c r="F286" s="29"/>
      <c r="G286" s="29"/>
      <c r="H286" s="29" t="str">
        <f t="shared" si="8"/>
        <v/>
      </c>
      <c r="I286" s="29" t="str">
        <f ca="1">IFERROR(__xludf.DUMMYFUNCTION("IF(B286="""","""",IFERROR(GOOGLEFINANCE(UPPER(B286),""price""),""""))"),"")</f>
        <v/>
      </c>
      <c r="J286" s="29" t="str">
        <f t="shared" ca="1" si="9"/>
        <v/>
      </c>
      <c r="K286" s="29" t="str">
        <f t="shared" ca="1" si="10"/>
        <v/>
      </c>
      <c r="L286" s="33" t="str">
        <f t="shared" ca="1" si="11"/>
        <v/>
      </c>
      <c r="M286" s="28"/>
      <c r="N286" s="29"/>
      <c r="O286" s="29" t="str">
        <f t="shared" si="12"/>
        <v/>
      </c>
      <c r="P286" s="29" t="str">
        <f t="shared" si="13"/>
        <v/>
      </c>
      <c r="Q286" s="33" t="str">
        <f t="shared" si="14"/>
        <v/>
      </c>
      <c r="R286" s="27" t="str">
        <f t="shared" si="15"/>
        <v/>
      </c>
      <c r="S286" s="93"/>
      <c r="T286" s="79"/>
      <c r="U286" s="79"/>
      <c r="V286" s="80"/>
      <c r="W286" s="34"/>
      <c r="X286" s="34"/>
      <c r="Y286" s="34"/>
    </row>
    <row r="287" spans="1:25" ht="18" customHeight="1" x14ac:dyDescent="0.25">
      <c r="A287" s="22">
        <v>283</v>
      </c>
      <c r="B287" s="19"/>
      <c r="C287" s="146"/>
      <c r="D287" s="20"/>
      <c r="E287" s="22"/>
      <c r="F287" s="21"/>
      <c r="G287" s="21"/>
      <c r="H287" s="21" t="str">
        <f t="shared" si="8"/>
        <v/>
      </c>
      <c r="I287" s="21" t="str">
        <f ca="1">IFERROR(__xludf.DUMMYFUNCTION("IF(B287="""","""",IFERROR(GOOGLEFINANCE(UPPER(B287),""price""),""""))"),"")</f>
        <v/>
      </c>
      <c r="J287" s="21" t="str">
        <f t="shared" ca="1" si="9"/>
        <v/>
      </c>
      <c r="K287" s="21" t="str">
        <f t="shared" ca="1" si="10"/>
        <v/>
      </c>
      <c r="L287" s="25" t="str">
        <f t="shared" ca="1" si="11"/>
        <v/>
      </c>
      <c r="M287" s="20"/>
      <c r="N287" s="21"/>
      <c r="O287" s="21" t="str">
        <f t="shared" si="12"/>
        <v/>
      </c>
      <c r="P287" s="21" t="str">
        <f t="shared" si="13"/>
        <v/>
      </c>
      <c r="Q287" s="25" t="str">
        <f t="shared" si="14"/>
        <v/>
      </c>
      <c r="R287" s="19" t="str">
        <f t="shared" si="15"/>
        <v/>
      </c>
      <c r="S287" s="92"/>
      <c r="T287" s="79"/>
      <c r="U287" s="79"/>
      <c r="V287" s="80"/>
      <c r="W287" s="26"/>
      <c r="X287" s="26"/>
      <c r="Y287" s="26"/>
    </row>
    <row r="288" spans="1:25" ht="18" customHeight="1" x14ac:dyDescent="0.25">
      <c r="A288" s="30">
        <v>284</v>
      </c>
      <c r="B288" s="27"/>
      <c r="C288" s="147"/>
      <c r="D288" s="28"/>
      <c r="E288" s="30"/>
      <c r="F288" s="29"/>
      <c r="G288" s="29"/>
      <c r="H288" s="29" t="str">
        <f t="shared" si="8"/>
        <v/>
      </c>
      <c r="I288" s="29" t="str">
        <f ca="1">IFERROR(__xludf.DUMMYFUNCTION("IF(B288="""","""",IFERROR(GOOGLEFINANCE(UPPER(B288),""price""),""""))"),"")</f>
        <v/>
      </c>
      <c r="J288" s="29" t="str">
        <f t="shared" ca="1" si="9"/>
        <v/>
      </c>
      <c r="K288" s="29" t="str">
        <f t="shared" ca="1" si="10"/>
        <v/>
      </c>
      <c r="L288" s="33" t="str">
        <f t="shared" ca="1" si="11"/>
        <v/>
      </c>
      <c r="M288" s="28"/>
      <c r="N288" s="29"/>
      <c r="O288" s="29" t="str">
        <f t="shared" si="12"/>
        <v/>
      </c>
      <c r="P288" s="29" t="str">
        <f t="shared" si="13"/>
        <v/>
      </c>
      <c r="Q288" s="33" t="str">
        <f t="shared" si="14"/>
        <v/>
      </c>
      <c r="R288" s="27" t="str">
        <f t="shared" si="15"/>
        <v/>
      </c>
      <c r="S288" s="93"/>
      <c r="T288" s="79"/>
      <c r="U288" s="79"/>
      <c r="V288" s="80"/>
      <c r="W288" s="34"/>
      <c r="X288" s="34"/>
      <c r="Y288" s="34"/>
    </row>
    <row r="289" spans="1:25" ht="18" customHeight="1" x14ac:dyDescent="0.25">
      <c r="A289" s="22">
        <v>285</v>
      </c>
      <c r="B289" s="19"/>
      <c r="C289" s="146"/>
      <c r="D289" s="20"/>
      <c r="E289" s="22"/>
      <c r="F289" s="21"/>
      <c r="G289" s="21"/>
      <c r="H289" s="21" t="str">
        <f t="shared" si="8"/>
        <v/>
      </c>
      <c r="I289" s="21" t="str">
        <f ca="1">IFERROR(__xludf.DUMMYFUNCTION("IF(B289="""","""",IFERROR(GOOGLEFINANCE(UPPER(B289),""price""),""""))"),"")</f>
        <v/>
      </c>
      <c r="J289" s="21" t="str">
        <f t="shared" ca="1" si="9"/>
        <v/>
      </c>
      <c r="K289" s="21" t="str">
        <f t="shared" ca="1" si="10"/>
        <v/>
      </c>
      <c r="L289" s="25" t="str">
        <f t="shared" ca="1" si="11"/>
        <v/>
      </c>
      <c r="M289" s="20"/>
      <c r="N289" s="21"/>
      <c r="O289" s="21" t="str">
        <f t="shared" si="12"/>
        <v/>
      </c>
      <c r="P289" s="21" t="str">
        <f t="shared" si="13"/>
        <v/>
      </c>
      <c r="Q289" s="25" t="str">
        <f t="shared" si="14"/>
        <v/>
      </c>
      <c r="R289" s="19" t="str">
        <f t="shared" si="15"/>
        <v/>
      </c>
      <c r="S289" s="92"/>
      <c r="T289" s="79"/>
      <c r="U289" s="79"/>
      <c r="V289" s="80"/>
      <c r="W289" s="26"/>
      <c r="X289" s="26"/>
      <c r="Y289" s="26"/>
    </row>
    <row r="290" spans="1:25" ht="18" customHeight="1" x14ac:dyDescent="0.25">
      <c r="A290" s="30">
        <v>286</v>
      </c>
      <c r="B290" s="27"/>
      <c r="C290" s="147"/>
      <c r="D290" s="28"/>
      <c r="E290" s="30"/>
      <c r="F290" s="29"/>
      <c r="G290" s="29"/>
      <c r="H290" s="29" t="str">
        <f t="shared" si="8"/>
        <v/>
      </c>
      <c r="I290" s="29" t="str">
        <f ca="1">IFERROR(__xludf.DUMMYFUNCTION("IF(B290="""","""",IFERROR(GOOGLEFINANCE(UPPER(B290),""price""),""""))"),"")</f>
        <v/>
      </c>
      <c r="J290" s="29" t="str">
        <f t="shared" ca="1" si="9"/>
        <v/>
      </c>
      <c r="K290" s="29" t="str">
        <f t="shared" ca="1" si="10"/>
        <v/>
      </c>
      <c r="L290" s="33" t="str">
        <f t="shared" ca="1" si="11"/>
        <v/>
      </c>
      <c r="M290" s="28"/>
      <c r="N290" s="29"/>
      <c r="O290" s="29" t="str">
        <f t="shared" si="12"/>
        <v/>
      </c>
      <c r="P290" s="29" t="str">
        <f t="shared" si="13"/>
        <v/>
      </c>
      <c r="Q290" s="33" t="str">
        <f t="shared" si="14"/>
        <v/>
      </c>
      <c r="R290" s="27" t="str">
        <f t="shared" si="15"/>
        <v/>
      </c>
      <c r="S290" s="93"/>
      <c r="T290" s="79"/>
      <c r="U290" s="79"/>
      <c r="V290" s="80"/>
      <c r="W290" s="34"/>
      <c r="X290" s="34"/>
      <c r="Y290" s="34"/>
    </row>
    <row r="291" spans="1:25" ht="18" customHeight="1" x14ac:dyDescent="0.25">
      <c r="A291" s="22">
        <v>287</v>
      </c>
      <c r="B291" s="19"/>
      <c r="C291" s="146"/>
      <c r="D291" s="20"/>
      <c r="E291" s="22"/>
      <c r="F291" s="21"/>
      <c r="G291" s="21"/>
      <c r="H291" s="21" t="str">
        <f t="shared" si="8"/>
        <v/>
      </c>
      <c r="I291" s="21" t="str">
        <f ca="1">IFERROR(__xludf.DUMMYFUNCTION("IF(B291="""","""",IFERROR(GOOGLEFINANCE(UPPER(B291),""price""),""""))"),"")</f>
        <v/>
      </c>
      <c r="J291" s="21" t="str">
        <f t="shared" ca="1" si="9"/>
        <v/>
      </c>
      <c r="K291" s="21" t="str">
        <f t="shared" ca="1" si="10"/>
        <v/>
      </c>
      <c r="L291" s="25" t="str">
        <f t="shared" ca="1" si="11"/>
        <v/>
      </c>
      <c r="M291" s="20"/>
      <c r="N291" s="21"/>
      <c r="O291" s="21" t="str">
        <f t="shared" si="12"/>
        <v/>
      </c>
      <c r="P291" s="21" t="str">
        <f t="shared" si="13"/>
        <v/>
      </c>
      <c r="Q291" s="25" t="str">
        <f t="shared" si="14"/>
        <v/>
      </c>
      <c r="R291" s="19" t="str">
        <f t="shared" si="15"/>
        <v/>
      </c>
      <c r="S291" s="92"/>
      <c r="T291" s="79"/>
      <c r="U291" s="79"/>
      <c r="V291" s="80"/>
      <c r="W291" s="26"/>
      <c r="X291" s="26"/>
      <c r="Y291" s="26"/>
    </row>
    <row r="292" spans="1:25" ht="18" customHeight="1" x14ac:dyDescent="0.25">
      <c r="A292" s="30">
        <v>288</v>
      </c>
      <c r="B292" s="27"/>
      <c r="C292" s="147"/>
      <c r="D292" s="28"/>
      <c r="E292" s="30"/>
      <c r="F292" s="29"/>
      <c r="G292" s="29"/>
      <c r="H292" s="29" t="str">
        <f t="shared" si="8"/>
        <v/>
      </c>
      <c r="I292" s="29" t="str">
        <f ca="1">IFERROR(__xludf.DUMMYFUNCTION("IF(B292="""","""",IFERROR(GOOGLEFINANCE(UPPER(B292),""price""),""""))"),"")</f>
        <v/>
      </c>
      <c r="J292" s="29" t="str">
        <f t="shared" ca="1" si="9"/>
        <v/>
      </c>
      <c r="K292" s="29" t="str">
        <f t="shared" ca="1" si="10"/>
        <v/>
      </c>
      <c r="L292" s="33" t="str">
        <f t="shared" ca="1" si="11"/>
        <v/>
      </c>
      <c r="M292" s="28"/>
      <c r="N292" s="29"/>
      <c r="O292" s="29" t="str">
        <f t="shared" si="12"/>
        <v/>
      </c>
      <c r="P292" s="29" t="str">
        <f t="shared" si="13"/>
        <v/>
      </c>
      <c r="Q292" s="33" t="str">
        <f t="shared" si="14"/>
        <v/>
      </c>
      <c r="R292" s="27" t="str">
        <f t="shared" si="15"/>
        <v/>
      </c>
      <c r="S292" s="93"/>
      <c r="T292" s="79"/>
      <c r="U292" s="79"/>
      <c r="V292" s="80"/>
      <c r="W292" s="34"/>
      <c r="X292" s="34"/>
      <c r="Y292" s="34"/>
    </row>
    <row r="293" spans="1:25" ht="18" customHeight="1" x14ac:dyDescent="0.25">
      <c r="A293" s="22">
        <v>289</v>
      </c>
      <c r="B293" s="19"/>
      <c r="C293" s="146"/>
      <c r="D293" s="20"/>
      <c r="E293" s="22"/>
      <c r="F293" s="21"/>
      <c r="G293" s="21"/>
      <c r="H293" s="21" t="str">
        <f t="shared" si="8"/>
        <v/>
      </c>
      <c r="I293" s="21" t="str">
        <f ca="1">IFERROR(__xludf.DUMMYFUNCTION("IF(B293="""","""",IFERROR(GOOGLEFINANCE(UPPER(B293),""price""),""""))"),"")</f>
        <v/>
      </c>
      <c r="J293" s="21" t="str">
        <f t="shared" ca="1" si="9"/>
        <v/>
      </c>
      <c r="K293" s="21" t="str">
        <f t="shared" ca="1" si="10"/>
        <v/>
      </c>
      <c r="L293" s="25" t="str">
        <f t="shared" ca="1" si="11"/>
        <v/>
      </c>
      <c r="M293" s="20"/>
      <c r="N293" s="21"/>
      <c r="O293" s="21" t="str">
        <f t="shared" si="12"/>
        <v/>
      </c>
      <c r="P293" s="21" t="str">
        <f t="shared" si="13"/>
        <v/>
      </c>
      <c r="Q293" s="25" t="str">
        <f t="shared" si="14"/>
        <v/>
      </c>
      <c r="R293" s="19" t="str">
        <f t="shared" si="15"/>
        <v/>
      </c>
      <c r="S293" s="92"/>
      <c r="T293" s="79"/>
      <c r="U293" s="79"/>
      <c r="V293" s="80"/>
      <c r="W293" s="26"/>
      <c r="X293" s="26"/>
      <c r="Y293" s="26"/>
    </row>
    <row r="294" spans="1:25" ht="18" customHeight="1" x14ac:dyDescent="0.25">
      <c r="A294" s="30">
        <v>290</v>
      </c>
      <c r="B294" s="27"/>
      <c r="C294" s="147"/>
      <c r="D294" s="28"/>
      <c r="E294" s="30"/>
      <c r="F294" s="29"/>
      <c r="G294" s="29"/>
      <c r="H294" s="29" t="str">
        <f t="shared" si="8"/>
        <v/>
      </c>
      <c r="I294" s="29" t="str">
        <f ca="1">IFERROR(__xludf.DUMMYFUNCTION("IF(B294="""","""",IFERROR(GOOGLEFINANCE(UPPER(B294),""price""),""""))"),"")</f>
        <v/>
      </c>
      <c r="J294" s="29" t="str">
        <f t="shared" ca="1" si="9"/>
        <v/>
      </c>
      <c r="K294" s="29" t="str">
        <f t="shared" ca="1" si="10"/>
        <v/>
      </c>
      <c r="L294" s="33" t="str">
        <f t="shared" ca="1" si="11"/>
        <v/>
      </c>
      <c r="M294" s="28"/>
      <c r="N294" s="29"/>
      <c r="O294" s="29" t="str">
        <f t="shared" si="12"/>
        <v/>
      </c>
      <c r="P294" s="29" t="str">
        <f t="shared" si="13"/>
        <v/>
      </c>
      <c r="Q294" s="33" t="str">
        <f t="shared" si="14"/>
        <v/>
      </c>
      <c r="R294" s="27" t="str">
        <f t="shared" si="15"/>
        <v/>
      </c>
      <c r="S294" s="93"/>
      <c r="T294" s="79"/>
      <c r="U294" s="79"/>
      <c r="V294" s="80"/>
      <c r="W294" s="34"/>
      <c r="X294" s="34"/>
      <c r="Y294" s="34"/>
    </row>
    <row r="295" spans="1:25" ht="18" customHeight="1" x14ac:dyDescent="0.25">
      <c r="A295" s="22">
        <v>291</v>
      </c>
      <c r="B295" s="19"/>
      <c r="C295" s="146"/>
      <c r="D295" s="20"/>
      <c r="E295" s="22"/>
      <c r="F295" s="21"/>
      <c r="G295" s="21"/>
      <c r="H295" s="21" t="str">
        <f t="shared" si="8"/>
        <v/>
      </c>
      <c r="I295" s="21" t="str">
        <f ca="1">IFERROR(__xludf.DUMMYFUNCTION("IF(B295="""","""",IFERROR(GOOGLEFINANCE(UPPER(B295),""price""),""""))"),"")</f>
        <v/>
      </c>
      <c r="J295" s="21" t="str">
        <f t="shared" ca="1" si="9"/>
        <v/>
      </c>
      <c r="K295" s="21" t="str">
        <f t="shared" ca="1" si="10"/>
        <v/>
      </c>
      <c r="L295" s="25" t="str">
        <f t="shared" ca="1" si="11"/>
        <v/>
      </c>
      <c r="M295" s="20"/>
      <c r="N295" s="21"/>
      <c r="O295" s="21" t="str">
        <f t="shared" si="12"/>
        <v/>
      </c>
      <c r="P295" s="21" t="str">
        <f t="shared" si="13"/>
        <v/>
      </c>
      <c r="Q295" s="25" t="str">
        <f t="shared" si="14"/>
        <v/>
      </c>
      <c r="R295" s="19" t="str">
        <f t="shared" si="15"/>
        <v/>
      </c>
      <c r="S295" s="92"/>
      <c r="T295" s="79"/>
      <c r="U295" s="79"/>
      <c r="V295" s="80"/>
      <c r="W295" s="26"/>
      <c r="X295" s="26"/>
      <c r="Y295" s="26"/>
    </row>
    <row r="296" spans="1:25" ht="18" customHeight="1" x14ac:dyDescent="0.25">
      <c r="A296" s="30">
        <v>292</v>
      </c>
      <c r="B296" s="27"/>
      <c r="C296" s="147"/>
      <c r="D296" s="28"/>
      <c r="E296" s="30"/>
      <c r="F296" s="29"/>
      <c r="G296" s="29"/>
      <c r="H296" s="29" t="str">
        <f t="shared" si="8"/>
        <v/>
      </c>
      <c r="I296" s="29" t="str">
        <f ca="1">IFERROR(__xludf.DUMMYFUNCTION("IF(B296="""","""",IFERROR(GOOGLEFINANCE(UPPER(B296),""price""),""""))"),"")</f>
        <v/>
      </c>
      <c r="J296" s="29" t="str">
        <f t="shared" ca="1" si="9"/>
        <v/>
      </c>
      <c r="K296" s="29" t="str">
        <f t="shared" ca="1" si="10"/>
        <v/>
      </c>
      <c r="L296" s="33" t="str">
        <f t="shared" ca="1" si="11"/>
        <v/>
      </c>
      <c r="M296" s="28"/>
      <c r="N296" s="29"/>
      <c r="O296" s="29" t="str">
        <f t="shared" si="12"/>
        <v/>
      </c>
      <c r="P296" s="29" t="str">
        <f t="shared" si="13"/>
        <v/>
      </c>
      <c r="Q296" s="33" t="str">
        <f t="shared" si="14"/>
        <v/>
      </c>
      <c r="R296" s="27" t="str">
        <f t="shared" si="15"/>
        <v/>
      </c>
      <c r="S296" s="93"/>
      <c r="T296" s="79"/>
      <c r="U296" s="79"/>
      <c r="V296" s="80"/>
      <c r="W296" s="34"/>
      <c r="X296" s="34"/>
      <c r="Y296" s="34"/>
    </row>
    <row r="297" spans="1:25" ht="18" customHeight="1" x14ac:dyDescent="0.25">
      <c r="A297" s="22">
        <v>293</v>
      </c>
      <c r="B297" s="19"/>
      <c r="C297" s="146"/>
      <c r="D297" s="20"/>
      <c r="E297" s="22"/>
      <c r="F297" s="21"/>
      <c r="G297" s="21"/>
      <c r="H297" s="21" t="str">
        <f t="shared" si="8"/>
        <v/>
      </c>
      <c r="I297" s="21" t="str">
        <f ca="1">IFERROR(__xludf.DUMMYFUNCTION("IF(B297="""","""",IFERROR(GOOGLEFINANCE(UPPER(B297),""price""),""""))"),"")</f>
        <v/>
      </c>
      <c r="J297" s="21" t="str">
        <f t="shared" ca="1" si="9"/>
        <v/>
      </c>
      <c r="K297" s="21" t="str">
        <f t="shared" ca="1" si="10"/>
        <v/>
      </c>
      <c r="L297" s="25" t="str">
        <f t="shared" ca="1" si="11"/>
        <v/>
      </c>
      <c r="M297" s="20"/>
      <c r="N297" s="21"/>
      <c r="O297" s="21" t="str">
        <f t="shared" si="12"/>
        <v/>
      </c>
      <c r="P297" s="21" t="str">
        <f t="shared" si="13"/>
        <v/>
      </c>
      <c r="Q297" s="25" t="str">
        <f t="shared" si="14"/>
        <v/>
      </c>
      <c r="R297" s="19" t="str">
        <f t="shared" si="15"/>
        <v/>
      </c>
      <c r="S297" s="92"/>
      <c r="T297" s="79"/>
      <c r="U297" s="79"/>
      <c r="V297" s="80"/>
      <c r="W297" s="26"/>
      <c r="X297" s="26"/>
      <c r="Y297" s="26"/>
    </row>
    <row r="298" spans="1:25" ht="18" customHeight="1" x14ac:dyDescent="0.25">
      <c r="A298" s="30">
        <v>294</v>
      </c>
      <c r="B298" s="27"/>
      <c r="C298" s="147"/>
      <c r="D298" s="28"/>
      <c r="E298" s="30"/>
      <c r="F298" s="29"/>
      <c r="G298" s="29"/>
      <c r="H298" s="29" t="str">
        <f t="shared" si="8"/>
        <v/>
      </c>
      <c r="I298" s="29" t="str">
        <f ca="1">IFERROR(__xludf.DUMMYFUNCTION("IF(B298="""","""",IFERROR(GOOGLEFINANCE(UPPER(B298),""price""),""""))"),"")</f>
        <v/>
      </c>
      <c r="J298" s="29" t="str">
        <f t="shared" ca="1" si="9"/>
        <v/>
      </c>
      <c r="K298" s="29" t="str">
        <f t="shared" ca="1" si="10"/>
        <v/>
      </c>
      <c r="L298" s="33" t="str">
        <f t="shared" ca="1" si="11"/>
        <v/>
      </c>
      <c r="M298" s="28"/>
      <c r="N298" s="29"/>
      <c r="O298" s="29" t="str">
        <f t="shared" si="12"/>
        <v/>
      </c>
      <c r="P298" s="29" t="str">
        <f t="shared" si="13"/>
        <v/>
      </c>
      <c r="Q298" s="33" t="str">
        <f t="shared" si="14"/>
        <v/>
      </c>
      <c r="R298" s="27" t="str">
        <f t="shared" si="15"/>
        <v/>
      </c>
      <c r="S298" s="93"/>
      <c r="T298" s="79"/>
      <c r="U298" s="79"/>
      <c r="V298" s="80"/>
      <c r="W298" s="34"/>
      <c r="X298" s="34"/>
      <c r="Y298" s="34"/>
    </row>
    <row r="299" spans="1:25" ht="18" customHeight="1" x14ac:dyDescent="0.25">
      <c r="A299" s="22">
        <v>295</v>
      </c>
      <c r="B299" s="19"/>
      <c r="C299" s="146"/>
      <c r="D299" s="20"/>
      <c r="E299" s="22"/>
      <c r="F299" s="21"/>
      <c r="G299" s="21"/>
      <c r="H299" s="21" t="str">
        <f t="shared" si="8"/>
        <v/>
      </c>
      <c r="I299" s="21" t="str">
        <f ca="1">IFERROR(__xludf.DUMMYFUNCTION("IF(B299="""","""",IFERROR(GOOGLEFINANCE(UPPER(B299),""price""),""""))"),"")</f>
        <v/>
      </c>
      <c r="J299" s="21" t="str">
        <f t="shared" ca="1" si="9"/>
        <v/>
      </c>
      <c r="K299" s="21" t="str">
        <f t="shared" ca="1" si="10"/>
        <v/>
      </c>
      <c r="L299" s="25" t="str">
        <f t="shared" ca="1" si="11"/>
        <v/>
      </c>
      <c r="M299" s="20"/>
      <c r="N299" s="21"/>
      <c r="O299" s="21" t="str">
        <f t="shared" si="12"/>
        <v/>
      </c>
      <c r="P299" s="21" t="str">
        <f t="shared" si="13"/>
        <v/>
      </c>
      <c r="Q299" s="25" t="str">
        <f t="shared" si="14"/>
        <v/>
      </c>
      <c r="R299" s="19" t="str">
        <f t="shared" si="15"/>
        <v/>
      </c>
      <c r="S299" s="92"/>
      <c r="T299" s="79"/>
      <c r="U299" s="79"/>
      <c r="V299" s="80"/>
      <c r="W299" s="26"/>
      <c r="X299" s="26"/>
      <c r="Y299" s="26"/>
    </row>
    <row r="300" spans="1:25" ht="18" customHeight="1" x14ac:dyDescent="0.25">
      <c r="A300" s="30">
        <v>296</v>
      </c>
      <c r="B300" s="27"/>
      <c r="C300" s="147"/>
      <c r="D300" s="28"/>
      <c r="E300" s="30"/>
      <c r="F300" s="29"/>
      <c r="G300" s="29"/>
      <c r="H300" s="29" t="str">
        <f t="shared" si="8"/>
        <v/>
      </c>
      <c r="I300" s="29" t="str">
        <f ca="1">IFERROR(__xludf.DUMMYFUNCTION("IF(B300="""","""",IFERROR(GOOGLEFINANCE(UPPER(B300),""price""),""""))"),"")</f>
        <v/>
      </c>
      <c r="J300" s="29" t="str">
        <f t="shared" ca="1" si="9"/>
        <v/>
      </c>
      <c r="K300" s="29" t="str">
        <f t="shared" ca="1" si="10"/>
        <v/>
      </c>
      <c r="L300" s="33" t="str">
        <f t="shared" ca="1" si="11"/>
        <v/>
      </c>
      <c r="M300" s="28"/>
      <c r="N300" s="29"/>
      <c r="O300" s="29" t="str">
        <f t="shared" si="12"/>
        <v/>
      </c>
      <c r="P300" s="29" t="str">
        <f t="shared" si="13"/>
        <v/>
      </c>
      <c r="Q300" s="33" t="str">
        <f t="shared" si="14"/>
        <v/>
      </c>
      <c r="R300" s="27" t="str">
        <f t="shared" si="15"/>
        <v/>
      </c>
      <c r="S300" s="93"/>
      <c r="T300" s="79"/>
      <c r="U300" s="79"/>
      <c r="V300" s="80"/>
      <c r="W300" s="34"/>
      <c r="X300" s="34"/>
      <c r="Y300" s="34"/>
    </row>
    <row r="301" spans="1:25" ht="18" customHeight="1" x14ac:dyDescent="0.25">
      <c r="A301" s="22">
        <v>297</v>
      </c>
      <c r="B301" s="19"/>
      <c r="C301" s="146"/>
      <c r="D301" s="20"/>
      <c r="E301" s="22"/>
      <c r="F301" s="21"/>
      <c r="G301" s="21"/>
      <c r="H301" s="21" t="str">
        <f t="shared" si="8"/>
        <v/>
      </c>
      <c r="I301" s="21" t="str">
        <f ca="1">IFERROR(__xludf.DUMMYFUNCTION("IF(B301="""","""",IFERROR(GOOGLEFINANCE(UPPER(B301),""price""),""""))"),"")</f>
        <v/>
      </c>
      <c r="J301" s="21" t="str">
        <f t="shared" ca="1" si="9"/>
        <v/>
      </c>
      <c r="K301" s="21" t="str">
        <f t="shared" ca="1" si="10"/>
        <v/>
      </c>
      <c r="L301" s="25" t="str">
        <f t="shared" ca="1" si="11"/>
        <v/>
      </c>
      <c r="M301" s="20"/>
      <c r="N301" s="21"/>
      <c r="O301" s="21" t="str">
        <f t="shared" si="12"/>
        <v/>
      </c>
      <c r="P301" s="21" t="str">
        <f t="shared" si="13"/>
        <v/>
      </c>
      <c r="Q301" s="25" t="str">
        <f t="shared" si="14"/>
        <v/>
      </c>
      <c r="R301" s="19" t="str">
        <f t="shared" si="15"/>
        <v/>
      </c>
      <c r="S301" s="92"/>
      <c r="T301" s="79"/>
      <c r="U301" s="79"/>
      <c r="V301" s="80"/>
      <c r="W301" s="26"/>
      <c r="X301" s="26"/>
      <c r="Y301" s="26"/>
    </row>
    <row r="302" spans="1:25" ht="18" customHeight="1" x14ac:dyDescent="0.25">
      <c r="A302" s="30">
        <v>298</v>
      </c>
      <c r="B302" s="27"/>
      <c r="C302" s="147"/>
      <c r="D302" s="28"/>
      <c r="E302" s="30"/>
      <c r="F302" s="29"/>
      <c r="G302" s="29"/>
      <c r="H302" s="29" t="str">
        <f t="shared" si="8"/>
        <v/>
      </c>
      <c r="I302" s="29" t="str">
        <f ca="1">IFERROR(__xludf.DUMMYFUNCTION("IF(B302="""","""",IFERROR(GOOGLEFINANCE(UPPER(B302),""price""),""""))"),"")</f>
        <v/>
      </c>
      <c r="J302" s="29" t="str">
        <f t="shared" ca="1" si="9"/>
        <v/>
      </c>
      <c r="K302" s="29" t="str">
        <f t="shared" ca="1" si="10"/>
        <v/>
      </c>
      <c r="L302" s="33" t="str">
        <f t="shared" ca="1" si="11"/>
        <v/>
      </c>
      <c r="M302" s="28"/>
      <c r="N302" s="29"/>
      <c r="O302" s="29" t="str">
        <f t="shared" si="12"/>
        <v/>
      </c>
      <c r="P302" s="29" t="str">
        <f t="shared" si="13"/>
        <v/>
      </c>
      <c r="Q302" s="33" t="str">
        <f t="shared" si="14"/>
        <v/>
      </c>
      <c r="R302" s="27" t="str">
        <f t="shared" si="15"/>
        <v/>
      </c>
      <c r="S302" s="93"/>
      <c r="T302" s="79"/>
      <c r="U302" s="79"/>
      <c r="V302" s="80"/>
      <c r="W302" s="34"/>
      <c r="X302" s="34"/>
      <c r="Y302" s="34"/>
    </row>
    <row r="303" spans="1:25" ht="18" customHeight="1" x14ac:dyDescent="0.25">
      <c r="A303" s="22">
        <v>299</v>
      </c>
      <c r="B303" s="19"/>
      <c r="C303" s="146"/>
      <c r="D303" s="20"/>
      <c r="E303" s="22"/>
      <c r="F303" s="21"/>
      <c r="G303" s="21"/>
      <c r="H303" s="21" t="str">
        <f t="shared" si="8"/>
        <v/>
      </c>
      <c r="I303" s="21" t="str">
        <f ca="1">IFERROR(__xludf.DUMMYFUNCTION("IF(B303="""","""",IFERROR(GOOGLEFINANCE(UPPER(B303),""price""),""""))"),"")</f>
        <v/>
      </c>
      <c r="J303" s="21" t="str">
        <f t="shared" ca="1" si="9"/>
        <v/>
      </c>
      <c r="K303" s="21" t="str">
        <f t="shared" ca="1" si="10"/>
        <v/>
      </c>
      <c r="L303" s="25" t="str">
        <f t="shared" ca="1" si="11"/>
        <v/>
      </c>
      <c r="M303" s="20"/>
      <c r="N303" s="21"/>
      <c r="O303" s="21" t="str">
        <f t="shared" si="12"/>
        <v/>
      </c>
      <c r="P303" s="21" t="str">
        <f t="shared" si="13"/>
        <v/>
      </c>
      <c r="Q303" s="25" t="str">
        <f t="shared" si="14"/>
        <v/>
      </c>
      <c r="R303" s="19" t="str">
        <f t="shared" si="15"/>
        <v/>
      </c>
      <c r="S303" s="92"/>
      <c r="T303" s="79"/>
      <c r="U303" s="79"/>
      <c r="V303" s="80"/>
      <c r="W303" s="26"/>
      <c r="X303" s="26"/>
      <c r="Y303" s="26"/>
    </row>
    <row r="304" spans="1:25" ht="18" customHeight="1" x14ac:dyDescent="0.25">
      <c r="A304" s="30">
        <v>300</v>
      </c>
      <c r="B304" s="27"/>
      <c r="C304" s="147"/>
      <c r="D304" s="28"/>
      <c r="E304" s="30"/>
      <c r="F304" s="29"/>
      <c r="G304" s="29"/>
      <c r="H304" s="29" t="str">
        <f t="shared" si="8"/>
        <v/>
      </c>
      <c r="I304" s="29" t="str">
        <f ca="1">IFERROR(__xludf.DUMMYFUNCTION("IF(B304="""","""",IFERROR(GOOGLEFINANCE(UPPER(B304),""price""),""""))"),"")</f>
        <v/>
      </c>
      <c r="J304" s="29" t="str">
        <f t="shared" ca="1" si="9"/>
        <v/>
      </c>
      <c r="K304" s="29" t="str">
        <f t="shared" ca="1" si="10"/>
        <v/>
      </c>
      <c r="L304" s="33" t="str">
        <f t="shared" ca="1" si="11"/>
        <v/>
      </c>
      <c r="M304" s="28"/>
      <c r="N304" s="29"/>
      <c r="O304" s="29" t="str">
        <f t="shared" si="12"/>
        <v/>
      </c>
      <c r="P304" s="29" t="str">
        <f t="shared" si="13"/>
        <v/>
      </c>
      <c r="Q304" s="33" t="str">
        <f t="shared" si="14"/>
        <v/>
      </c>
      <c r="R304" s="27" t="str">
        <f t="shared" si="15"/>
        <v/>
      </c>
      <c r="S304" s="93"/>
      <c r="T304" s="79"/>
      <c r="U304" s="79"/>
      <c r="V304" s="80"/>
      <c r="W304" s="34"/>
      <c r="X304" s="34"/>
      <c r="Y304" s="34"/>
    </row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317">
    <mergeCell ref="A1:R1"/>
    <mergeCell ref="A2:D2"/>
    <mergeCell ref="E2:G2"/>
    <mergeCell ref="H2:J2"/>
    <mergeCell ref="K2:M2"/>
    <mergeCell ref="N2:P2"/>
    <mergeCell ref="Q2:R2"/>
    <mergeCell ref="D3:E3"/>
    <mergeCell ref="F3:G3"/>
    <mergeCell ref="H3:I3"/>
    <mergeCell ref="J3:K3"/>
    <mergeCell ref="L3:N3"/>
    <mergeCell ref="O3:P3"/>
    <mergeCell ref="Q3:R3"/>
    <mergeCell ref="A3:C3"/>
    <mergeCell ref="S3:T3"/>
    <mergeCell ref="S4:V4"/>
    <mergeCell ref="S5:V5"/>
    <mergeCell ref="S6:V6"/>
    <mergeCell ref="S7:V7"/>
    <mergeCell ref="S8:V8"/>
    <mergeCell ref="S9:V9"/>
    <mergeCell ref="S10:V10"/>
    <mergeCell ref="S11:V11"/>
    <mergeCell ref="S12:V12"/>
    <mergeCell ref="S13:V13"/>
    <mergeCell ref="S14:V14"/>
    <mergeCell ref="S15:V15"/>
    <mergeCell ref="S16:V16"/>
    <mergeCell ref="S17:V17"/>
    <mergeCell ref="S18:V18"/>
    <mergeCell ref="S19:V19"/>
    <mergeCell ref="S20:V20"/>
    <mergeCell ref="S21:V21"/>
    <mergeCell ref="S22:V22"/>
    <mergeCell ref="S23:V23"/>
    <mergeCell ref="S24:V24"/>
    <mergeCell ref="S25:V25"/>
    <mergeCell ref="S26:V26"/>
    <mergeCell ref="S27:V27"/>
    <mergeCell ref="S28:V28"/>
    <mergeCell ref="S29:V29"/>
    <mergeCell ref="S30:V30"/>
    <mergeCell ref="S31:V31"/>
    <mergeCell ref="S32:V32"/>
    <mergeCell ref="S33:V33"/>
    <mergeCell ref="S34:V34"/>
    <mergeCell ref="S35:V35"/>
    <mergeCell ref="S36:V36"/>
    <mergeCell ref="S37:V37"/>
    <mergeCell ref="S38:V38"/>
    <mergeCell ref="S39:V39"/>
    <mergeCell ref="S40:V40"/>
    <mergeCell ref="S41:V41"/>
    <mergeCell ref="S42:V42"/>
    <mergeCell ref="S43:V43"/>
    <mergeCell ref="S44:V44"/>
    <mergeCell ref="S45:V45"/>
    <mergeCell ref="S46:V46"/>
    <mergeCell ref="S47:V47"/>
    <mergeCell ref="S48:V48"/>
    <mergeCell ref="S49:V49"/>
    <mergeCell ref="S50:V50"/>
    <mergeCell ref="S51:V51"/>
    <mergeCell ref="S52:V52"/>
    <mergeCell ref="S53:V53"/>
    <mergeCell ref="S54:V54"/>
    <mergeCell ref="S55:V55"/>
    <mergeCell ref="S56:V56"/>
    <mergeCell ref="S57:V57"/>
    <mergeCell ref="S58:V58"/>
    <mergeCell ref="S59:V59"/>
    <mergeCell ref="S60:V60"/>
    <mergeCell ref="S61:V61"/>
    <mergeCell ref="S62:V62"/>
    <mergeCell ref="S63:V63"/>
    <mergeCell ref="S64:V64"/>
    <mergeCell ref="S65:V65"/>
    <mergeCell ref="S66:V66"/>
    <mergeCell ref="S67:V67"/>
    <mergeCell ref="S68:V68"/>
    <mergeCell ref="S69:V69"/>
    <mergeCell ref="S70:V70"/>
    <mergeCell ref="S71:V71"/>
    <mergeCell ref="S72:V72"/>
    <mergeCell ref="S73:V73"/>
    <mergeCell ref="S74:V74"/>
    <mergeCell ref="S75:V75"/>
    <mergeCell ref="S76:V76"/>
    <mergeCell ref="S77:V77"/>
    <mergeCell ref="S78:V78"/>
    <mergeCell ref="S79:V79"/>
    <mergeCell ref="S80:V80"/>
    <mergeCell ref="S81:V81"/>
    <mergeCell ref="S82:V82"/>
    <mergeCell ref="S83:V83"/>
    <mergeCell ref="S84:V84"/>
    <mergeCell ref="S85:V85"/>
    <mergeCell ref="S86:V86"/>
    <mergeCell ref="S87:V87"/>
    <mergeCell ref="S88:V88"/>
    <mergeCell ref="S89:V89"/>
    <mergeCell ref="S90:V90"/>
    <mergeCell ref="S91:V91"/>
    <mergeCell ref="S92:V92"/>
    <mergeCell ref="S93:V93"/>
    <mergeCell ref="S94:V94"/>
    <mergeCell ref="S95:V95"/>
    <mergeCell ref="S96:V96"/>
    <mergeCell ref="S97:V97"/>
    <mergeCell ref="S98:V98"/>
    <mergeCell ref="S99:V99"/>
    <mergeCell ref="S100:V100"/>
    <mergeCell ref="S101:V101"/>
    <mergeCell ref="S102:V102"/>
    <mergeCell ref="S103:V103"/>
    <mergeCell ref="S104:V104"/>
    <mergeCell ref="S105:V105"/>
    <mergeCell ref="S106:V106"/>
    <mergeCell ref="S107:V107"/>
    <mergeCell ref="S108:V108"/>
    <mergeCell ref="S109:V109"/>
    <mergeCell ref="S110:V110"/>
    <mergeCell ref="S111:V111"/>
    <mergeCell ref="S112:V112"/>
    <mergeCell ref="S113:V113"/>
    <mergeCell ref="S114:V114"/>
    <mergeCell ref="S115:V115"/>
    <mergeCell ref="S116:V116"/>
    <mergeCell ref="S117:V117"/>
    <mergeCell ref="S118:V118"/>
    <mergeCell ref="S119:V119"/>
    <mergeCell ref="S120:V120"/>
    <mergeCell ref="S121:V121"/>
    <mergeCell ref="S122:V122"/>
    <mergeCell ref="S123:V123"/>
    <mergeCell ref="S124:V124"/>
    <mergeCell ref="S125:V125"/>
    <mergeCell ref="S126:V126"/>
    <mergeCell ref="S127:V127"/>
    <mergeCell ref="S128:V128"/>
    <mergeCell ref="S129:V129"/>
    <mergeCell ref="S130:V130"/>
    <mergeCell ref="S131:V131"/>
    <mergeCell ref="S132:V132"/>
    <mergeCell ref="S133:V133"/>
    <mergeCell ref="S134:V134"/>
    <mergeCell ref="S135:V135"/>
    <mergeCell ref="S136:V136"/>
    <mergeCell ref="S137:V137"/>
    <mergeCell ref="S138:V138"/>
    <mergeCell ref="S139:V139"/>
    <mergeCell ref="S140:V140"/>
    <mergeCell ref="S141:V141"/>
    <mergeCell ref="S142:V142"/>
    <mergeCell ref="S143:V143"/>
    <mergeCell ref="S144:V144"/>
    <mergeCell ref="S145:V145"/>
    <mergeCell ref="S146:V146"/>
    <mergeCell ref="S147:V147"/>
    <mergeCell ref="S148:V148"/>
    <mergeCell ref="S149:V149"/>
    <mergeCell ref="S150:V150"/>
    <mergeCell ref="S151:V151"/>
    <mergeCell ref="S152:V152"/>
    <mergeCell ref="S153:V153"/>
    <mergeCell ref="S154:V154"/>
    <mergeCell ref="S155:V155"/>
    <mergeCell ref="S156:V156"/>
    <mergeCell ref="S157:V157"/>
    <mergeCell ref="S158:V158"/>
    <mergeCell ref="S159:V159"/>
    <mergeCell ref="S160:V160"/>
    <mergeCell ref="S161:V161"/>
    <mergeCell ref="S162:V162"/>
    <mergeCell ref="S163:V163"/>
    <mergeCell ref="S164:V164"/>
    <mergeCell ref="S165:V165"/>
    <mergeCell ref="S166:V166"/>
    <mergeCell ref="S167:V167"/>
    <mergeCell ref="S168:V168"/>
    <mergeCell ref="S169:V169"/>
    <mergeCell ref="S170:V170"/>
    <mergeCell ref="S171:V171"/>
    <mergeCell ref="S172:V172"/>
    <mergeCell ref="S173:V173"/>
    <mergeCell ref="S174:V174"/>
    <mergeCell ref="S175:V175"/>
    <mergeCell ref="S176:V176"/>
    <mergeCell ref="S177:V177"/>
    <mergeCell ref="S178:V178"/>
    <mergeCell ref="S179:V179"/>
    <mergeCell ref="S180:V180"/>
    <mergeCell ref="S181:V181"/>
    <mergeCell ref="S182:V182"/>
    <mergeCell ref="S183:V183"/>
    <mergeCell ref="S184:V184"/>
    <mergeCell ref="S185:V185"/>
    <mergeCell ref="S186:V186"/>
    <mergeCell ref="S187:V187"/>
    <mergeCell ref="S188:V188"/>
    <mergeCell ref="S189:V189"/>
    <mergeCell ref="S190:V190"/>
    <mergeCell ref="S191:V191"/>
    <mergeCell ref="S192:V192"/>
    <mergeCell ref="S193:V193"/>
    <mergeCell ref="S194:V194"/>
    <mergeCell ref="S195:V195"/>
    <mergeCell ref="S196:V196"/>
    <mergeCell ref="S197:V197"/>
    <mergeCell ref="S198:V198"/>
    <mergeCell ref="S199:V199"/>
    <mergeCell ref="S200:V200"/>
    <mergeCell ref="S201:V201"/>
    <mergeCell ref="S202:V202"/>
    <mergeCell ref="S203:V203"/>
    <mergeCell ref="S204:V204"/>
    <mergeCell ref="S205:V205"/>
    <mergeCell ref="S206:V206"/>
    <mergeCell ref="S207:V207"/>
    <mergeCell ref="S208:V208"/>
    <mergeCell ref="S209:V209"/>
    <mergeCell ref="S210:V210"/>
    <mergeCell ref="S211:V211"/>
    <mergeCell ref="S212:V212"/>
    <mergeCell ref="S213:V213"/>
    <mergeCell ref="S214:V214"/>
    <mergeCell ref="S215:V215"/>
    <mergeCell ref="S216:V216"/>
    <mergeCell ref="S217:V217"/>
    <mergeCell ref="S218:V218"/>
    <mergeCell ref="S219:V219"/>
    <mergeCell ref="S220:V220"/>
    <mergeCell ref="S221:V221"/>
    <mergeCell ref="S222:V222"/>
    <mergeCell ref="S223:V223"/>
    <mergeCell ref="S224:V224"/>
    <mergeCell ref="S225:V225"/>
    <mergeCell ref="S226:V226"/>
    <mergeCell ref="S227:V227"/>
    <mergeCell ref="S228:V228"/>
    <mergeCell ref="S229:V229"/>
    <mergeCell ref="S230:V230"/>
    <mergeCell ref="S231:V231"/>
    <mergeCell ref="S232:V232"/>
    <mergeCell ref="S282:V282"/>
    <mergeCell ref="S283:V283"/>
    <mergeCell ref="S284:V284"/>
    <mergeCell ref="S285:V285"/>
    <mergeCell ref="S233:V233"/>
    <mergeCell ref="S234:V234"/>
    <mergeCell ref="S235:V235"/>
    <mergeCell ref="S236:V236"/>
    <mergeCell ref="S237:V237"/>
    <mergeCell ref="S238:V238"/>
    <mergeCell ref="S239:V239"/>
    <mergeCell ref="S240:V240"/>
    <mergeCell ref="S241:V241"/>
    <mergeCell ref="S242:V242"/>
    <mergeCell ref="S243:V243"/>
    <mergeCell ref="S244:V244"/>
    <mergeCell ref="S245:V245"/>
    <mergeCell ref="S246:V246"/>
    <mergeCell ref="S247:V247"/>
    <mergeCell ref="S286:V286"/>
    <mergeCell ref="S287:V287"/>
    <mergeCell ref="S288:V288"/>
    <mergeCell ref="S289:V289"/>
    <mergeCell ref="S290:V290"/>
    <mergeCell ref="S291:V291"/>
    <mergeCell ref="S292:V292"/>
    <mergeCell ref="S293:V293"/>
    <mergeCell ref="S294:V294"/>
    <mergeCell ref="S295:V295"/>
    <mergeCell ref="S303:V303"/>
    <mergeCell ref="S304:V304"/>
    <mergeCell ref="S296:V296"/>
    <mergeCell ref="S297:V297"/>
    <mergeCell ref="S298:V298"/>
    <mergeCell ref="S299:V299"/>
    <mergeCell ref="S300:V300"/>
    <mergeCell ref="S301:V301"/>
    <mergeCell ref="S302:V302"/>
    <mergeCell ref="S248:V248"/>
    <mergeCell ref="S249:V249"/>
    <mergeCell ref="S250:V250"/>
    <mergeCell ref="S251:V251"/>
    <mergeCell ref="S252:V252"/>
    <mergeCell ref="S253:V253"/>
    <mergeCell ref="S254:V254"/>
    <mergeCell ref="S255:V255"/>
    <mergeCell ref="S256:V256"/>
    <mergeCell ref="S257:V257"/>
    <mergeCell ref="S258:V258"/>
    <mergeCell ref="S259:V259"/>
    <mergeCell ref="S260:V260"/>
    <mergeCell ref="S261:V261"/>
    <mergeCell ref="S262:V262"/>
    <mergeCell ref="S263:V263"/>
    <mergeCell ref="S264:V264"/>
    <mergeCell ref="S265:V265"/>
    <mergeCell ref="S275:V275"/>
    <mergeCell ref="S276:V276"/>
    <mergeCell ref="S277:V277"/>
    <mergeCell ref="S278:V278"/>
    <mergeCell ref="S279:V279"/>
    <mergeCell ref="S280:V280"/>
    <mergeCell ref="S281:V281"/>
    <mergeCell ref="S266:V266"/>
    <mergeCell ref="S267:V267"/>
    <mergeCell ref="S268:V268"/>
    <mergeCell ref="S269:V269"/>
    <mergeCell ref="S270:V270"/>
    <mergeCell ref="S271:V271"/>
    <mergeCell ref="S272:V272"/>
    <mergeCell ref="S273:V273"/>
    <mergeCell ref="S274:V274"/>
  </mergeCells>
  <conditionalFormatting sqref="K5:K304">
    <cfRule type="expression" dxfId="24" priority="1">
      <formula>AND($K5&lt;&gt;"",$K5&gt;0)</formula>
    </cfRule>
    <cfRule type="expression" dxfId="23" priority="2">
      <formula>AND($K5&lt;&gt;"",$K5&lt;0)</formula>
    </cfRule>
  </conditionalFormatting>
  <conditionalFormatting sqref="L5:L304">
    <cfRule type="expression" dxfId="22" priority="3">
      <formula>AND($L5&lt;&gt;"",$L5&gt;0)</formula>
    </cfRule>
    <cfRule type="expression" dxfId="21" priority="4">
      <formula>AND($L5&lt;&gt;"",$L5&lt;0)</formula>
    </cfRule>
  </conditionalFormatting>
  <conditionalFormatting sqref="P5:P304">
    <cfRule type="expression" dxfId="20" priority="5">
      <formula>AND($P5&lt;&gt;"",$P5&gt;0)</formula>
    </cfRule>
    <cfRule type="expression" dxfId="19" priority="6">
      <formula>AND($P5&lt;&gt;"",$P5&lt;0)</formula>
    </cfRule>
  </conditionalFormatting>
  <conditionalFormatting sqref="Q5:Q304">
    <cfRule type="expression" dxfId="18" priority="7">
      <formula>AND($Q5&lt;&gt;"",$Q5&gt;0)</formula>
    </cfRule>
    <cfRule type="expression" dxfId="17" priority="8">
      <formula>AND($Q5&lt;&gt;"",$Q5&lt;0)</formula>
    </cfRule>
  </conditionalFormatting>
  <pageMargins left="0.75" right="0.75" top="1" bottom="1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88888"/>
  </sheetPr>
  <dimension ref="A1:AA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12" customWidth="1"/>
    <col min="2" max="2" width="20" customWidth="1"/>
    <col min="3" max="5" width="11" customWidth="1"/>
    <col min="6" max="6" width="9" customWidth="1"/>
    <col min="7" max="7" width="11" customWidth="1"/>
    <col min="8" max="9" width="10" customWidth="1"/>
    <col min="10" max="10" width="7" customWidth="1"/>
    <col min="11" max="11" width="11" customWidth="1"/>
    <col min="12" max="12" width="10" customWidth="1"/>
    <col min="13" max="15" width="13" customWidth="1"/>
    <col min="16" max="16" width="8" customWidth="1"/>
    <col min="17" max="17" width="12" customWidth="1"/>
    <col min="18" max="18" width="11" customWidth="1"/>
    <col min="19" max="19" width="12" customWidth="1"/>
    <col min="20" max="20" width="13" customWidth="1"/>
    <col min="21" max="21" width="38" customWidth="1"/>
    <col min="22" max="27" width="12" customWidth="1"/>
  </cols>
  <sheetData>
    <row r="1" spans="1:27" ht="51.75" customHeight="1" x14ac:dyDescent="0.25">
      <c r="A1" s="135" t="s">
        <v>43</v>
      </c>
      <c r="B1" s="79"/>
      <c r="C1" s="79"/>
      <c r="D1" s="80"/>
      <c r="E1" s="136">
        <f>SUM(O4:O303)</f>
        <v>0</v>
      </c>
      <c r="F1" s="79"/>
      <c r="G1" s="79"/>
      <c r="H1" s="80"/>
      <c r="I1" s="135" t="s">
        <v>44</v>
      </c>
      <c r="J1" s="79"/>
      <c r="K1" s="79"/>
      <c r="L1" s="80"/>
      <c r="M1" s="137">
        <f>IFERROR(SUMIF(E4:E303,"&lt;&gt;",N4:N303),0)</f>
        <v>0</v>
      </c>
      <c r="N1" s="80"/>
      <c r="O1" s="135" t="s">
        <v>45</v>
      </c>
      <c r="P1" s="80"/>
      <c r="Q1" s="138">
        <f>IFERROR(E1/M1,0)</f>
        <v>0</v>
      </c>
      <c r="R1" s="80"/>
      <c r="S1" s="139" t="s">
        <v>127</v>
      </c>
      <c r="T1" s="80"/>
      <c r="U1" s="60" t="s">
        <v>128</v>
      </c>
      <c r="V1" s="4"/>
      <c r="W1" s="4"/>
      <c r="X1" s="4"/>
      <c r="Y1" s="4"/>
      <c r="Z1" s="4"/>
      <c r="AA1" s="4"/>
    </row>
    <row r="2" spans="1:27" ht="21.75" customHeight="1" x14ac:dyDescent="0.25">
      <c r="A2" s="140" t="s">
        <v>8</v>
      </c>
      <c r="B2" s="80"/>
      <c r="C2" s="61">
        <f>COUNTIF(O4:O303,"&gt;0")</f>
        <v>0</v>
      </c>
      <c r="D2" s="140" t="s">
        <v>9</v>
      </c>
      <c r="E2" s="80"/>
      <c r="F2" s="61">
        <f>COUNTIF(O4:O303,"&lt;0")</f>
        <v>0</v>
      </c>
      <c r="G2" s="140" t="s">
        <v>10</v>
      </c>
      <c r="H2" s="79"/>
      <c r="I2" s="80"/>
      <c r="J2" s="141">
        <f>IFERROR(C2/(C2+F2),0)</f>
        <v>0</v>
      </c>
      <c r="K2" s="80"/>
      <c r="L2" s="140" t="s">
        <v>11</v>
      </c>
      <c r="M2" s="80"/>
      <c r="N2" s="142">
        <f>IFERROR(AVERAGEIF(O4:O303,"&gt;0"),0)</f>
        <v>0</v>
      </c>
      <c r="O2" s="80"/>
      <c r="P2" s="140" t="s">
        <v>12</v>
      </c>
      <c r="Q2" s="80"/>
      <c r="R2" s="142">
        <f>IFERROR(AVERAGEIF(O4:O303,"&lt;0"),0)</f>
        <v>0</v>
      </c>
      <c r="S2" s="80"/>
      <c r="T2" s="140" t="s">
        <v>129</v>
      </c>
      <c r="U2" s="80"/>
      <c r="V2" s="62"/>
      <c r="W2" s="62"/>
      <c r="X2" s="62"/>
      <c r="Y2" s="62"/>
      <c r="Z2" s="62"/>
      <c r="AA2" s="62"/>
    </row>
    <row r="3" spans="1:27" ht="33.75" customHeight="1" x14ac:dyDescent="0.25">
      <c r="A3" s="63" t="s">
        <v>49</v>
      </c>
      <c r="B3" s="63" t="s">
        <v>7</v>
      </c>
      <c r="C3" s="63" t="s">
        <v>50</v>
      </c>
      <c r="D3" s="63" t="s">
        <v>51</v>
      </c>
      <c r="E3" s="63" t="s">
        <v>52</v>
      </c>
      <c r="F3" s="63" t="s">
        <v>53</v>
      </c>
      <c r="G3" s="63" t="s">
        <v>54</v>
      </c>
      <c r="H3" s="63" t="s">
        <v>55</v>
      </c>
      <c r="I3" s="63" t="s">
        <v>56</v>
      </c>
      <c r="J3" s="63" t="s">
        <v>57</v>
      </c>
      <c r="K3" s="63" t="s">
        <v>58</v>
      </c>
      <c r="L3" s="63" t="s">
        <v>59</v>
      </c>
      <c r="M3" s="63" t="s">
        <v>60</v>
      </c>
      <c r="N3" s="63" t="s">
        <v>61</v>
      </c>
      <c r="O3" s="63" t="s">
        <v>62</v>
      </c>
      <c r="P3" s="63" t="s">
        <v>63</v>
      </c>
      <c r="Q3" s="63" t="s">
        <v>64</v>
      </c>
      <c r="R3" s="63" t="s">
        <v>65</v>
      </c>
      <c r="S3" s="63" t="s">
        <v>66</v>
      </c>
      <c r="T3" s="63" t="s">
        <v>67</v>
      </c>
      <c r="U3" s="132" t="s">
        <v>68</v>
      </c>
      <c r="V3" s="133"/>
      <c r="W3" s="133"/>
      <c r="X3" s="134"/>
      <c r="Y3" s="18"/>
      <c r="Z3" s="18"/>
      <c r="AA3" s="18"/>
    </row>
    <row r="4" spans="1:27" ht="18" customHeight="1" x14ac:dyDescent="0.25">
      <c r="A4" s="19"/>
      <c r="B4" s="19"/>
      <c r="C4" s="20"/>
      <c r="D4" s="20"/>
      <c r="E4" s="20"/>
      <c r="F4" s="19"/>
      <c r="G4" s="21" t="str">
        <f ca="1">IFERROR(__xludf.DUMMYFUNCTION("IF(F4="""","""",IFERROR(GOOGLEFINANCE(UPPER(F4),""price""),""""))"),"")</f>
        <v/>
      </c>
      <c r="H4" s="21"/>
      <c r="I4" s="21" t="str">
        <f t="shared" ref="I4:I258" si="0">IF(OR(A4="",E4&lt;&gt;""),"",IFERROR(G4-H4,""))</f>
        <v/>
      </c>
      <c r="J4" s="22"/>
      <c r="K4" s="21"/>
      <c r="L4" s="21"/>
      <c r="M4" s="23"/>
      <c r="N4" s="23"/>
      <c r="O4" s="24" t="str">
        <f t="shared" ref="O4:O258" si="1">IF(L4="","",IF(A4="Sell",(K4-L4)*J4*100,IF(A4="Buy",(L4-K4-IF(M4="",0,M4/100))*J4*100,IF(A4="Assigned",(L4-K4-IF(M4="",0,M4/100))*J4*100,""))))</f>
        <v/>
      </c>
      <c r="P4" s="22" t="str">
        <f t="shared" ref="P4:P258" si="2">IF(E4="","",IF(E4-C4&lt;1,1,E4-C4))</f>
        <v/>
      </c>
      <c r="Q4" s="21" t="str">
        <f t="shared" ref="Q4:Q258" si="3">IFERROR(IF(O4="","",O4/P4),"")</f>
        <v/>
      </c>
      <c r="R4" s="25" t="str">
        <f t="shared" ref="R4:R258" si="4">IF(E4="","",IFERROR(IF(M4="",O4/N4,O4/M4),""))</f>
        <v/>
      </c>
      <c r="S4" s="25" t="str">
        <f t="shared" ref="S4:S258" si="5">IFERROR(IF(R4="","",R4/P4*365/12),"")</f>
        <v/>
      </c>
      <c r="T4" s="25" t="str">
        <f t="shared" ref="T4:T258" si="6">IFERROR(IF(R4="","",R4/P4*365),"")</f>
        <v/>
      </c>
      <c r="U4" s="92"/>
      <c r="V4" s="79"/>
      <c r="W4" s="79"/>
      <c r="X4" s="80"/>
      <c r="Y4" s="26"/>
      <c r="Z4" s="26"/>
      <c r="AA4" s="26"/>
    </row>
    <row r="5" spans="1:27" ht="18" customHeight="1" x14ac:dyDescent="0.25">
      <c r="A5" s="27"/>
      <c r="B5" s="27"/>
      <c r="C5" s="28"/>
      <c r="D5" s="28"/>
      <c r="E5" s="28"/>
      <c r="F5" s="27"/>
      <c r="G5" s="29" t="str">
        <f ca="1">IFERROR(__xludf.DUMMYFUNCTION("IF(F5="""","""",IFERROR(GOOGLEFINANCE(UPPER(F5),""price""),""""))"),"")</f>
        <v/>
      </c>
      <c r="H5" s="29"/>
      <c r="I5" s="29" t="str">
        <f t="shared" si="0"/>
        <v/>
      </c>
      <c r="J5" s="30"/>
      <c r="K5" s="29"/>
      <c r="L5" s="29"/>
      <c r="M5" s="31"/>
      <c r="N5" s="31"/>
      <c r="O5" s="32" t="str">
        <f t="shared" si="1"/>
        <v/>
      </c>
      <c r="P5" s="30" t="str">
        <f t="shared" si="2"/>
        <v/>
      </c>
      <c r="Q5" s="29" t="str">
        <f t="shared" si="3"/>
        <v/>
      </c>
      <c r="R5" s="33" t="str">
        <f t="shared" si="4"/>
        <v/>
      </c>
      <c r="S5" s="33" t="str">
        <f t="shared" si="5"/>
        <v/>
      </c>
      <c r="T5" s="33" t="str">
        <f t="shared" si="6"/>
        <v/>
      </c>
      <c r="U5" s="93"/>
      <c r="V5" s="79"/>
      <c r="W5" s="79"/>
      <c r="X5" s="80"/>
      <c r="Y5" s="34"/>
      <c r="Z5" s="34"/>
      <c r="AA5" s="34"/>
    </row>
    <row r="6" spans="1:27" ht="18" customHeight="1" x14ac:dyDescent="0.25">
      <c r="A6" s="19"/>
      <c r="B6" s="19"/>
      <c r="C6" s="20"/>
      <c r="D6" s="20"/>
      <c r="E6" s="20"/>
      <c r="F6" s="19"/>
      <c r="G6" s="21" t="str">
        <f ca="1">IFERROR(__xludf.DUMMYFUNCTION("IF(F6="""","""",IFERROR(GOOGLEFINANCE(UPPER(F6),""price""),""""))"),"")</f>
        <v/>
      </c>
      <c r="H6" s="21"/>
      <c r="I6" s="21" t="str">
        <f t="shared" si="0"/>
        <v/>
      </c>
      <c r="J6" s="22"/>
      <c r="K6" s="21"/>
      <c r="L6" s="21"/>
      <c r="M6" s="23"/>
      <c r="N6" s="23"/>
      <c r="O6" s="24" t="str">
        <f t="shared" si="1"/>
        <v/>
      </c>
      <c r="P6" s="22" t="str">
        <f t="shared" si="2"/>
        <v/>
      </c>
      <c r="Q6" s="21" t="str">
        <f t="shared" si="3"/>
        <v/>
      </c>
      <c r="R6" s="25" t="str">
        <f t="shared" si="4"/>
        <v/>
      </c>
      <c r="S6" s="25" t="str">
        <f t="shared" si="5"/>
        <v/>
      </c>
      <c r="T6" s="25" t="str">
        <f t="shared" si="6"/>
        <v/>
      </c>
      <c r="U6" s="92"/>
      <c r="V6" s="79"/>
      <c r="W6" s="79"/>
      <c r="X6" s="80"/>
      <c r="Y6" s="26"/>
      <c r="Z6" s="26"/>
      <c r="AA6" s="26"/>
    </row>
    <row r="7" spans="1:27" ht="18" customHeight="1" x14ac:dyDescent="0.25">
      <c r="A7" s="27"/>
      <c r="B7" s="27"/>
      <c r="C7" s="28"/>
      <c r="D7" s="28"/>
      <c r="E7" s="28"/>
      <c r="F7" s="27"/>
      <c r="G7" s="29" t="str">
        <f ca="1">IFERROR(__xludf.DUMMYFUNCTION("IF(F7="""","""",IFERROR(GOOGLEFINANCE(UPPER(F7),""price""),""""))"),"")</f>
        <v/>
      </c>
      <c r="H7" s="29"/>
      <c r="I7" s="29" t="str">
        <f t="shared" si="0"/>
        <v/>
      </c>
      <c r="J7" s="30"/>
      <c r="K7" s="29"/>
      <c r="L7" s="29"/>
      <c r="M7" s="31"/>
      <c r="N7" s="31"/>
      <c r="O7" s="32" t="str">
        <f t="shared" si="1"/>
        <v/>
      </c>
      <c r="P7" s="30" t="str">
        <f t="shared" si="2"/>
        <v/>
      </c>
      <c r="Q7" s="29" t="str">
        <f t="shared" si="3"/>
        <v/>
      </c>
      <c r="R7" s="33" t="str">
        <f t="shared" si="4"/>
        <v/>
      </c>
      <c r="S7" s="33" t="str">
        <f t="shared" si="5"/>
        <v/>
      </c>
      <c r="T7" s="33" t="str">
        <f t="shared" si="6"/>
        <v/>
      </c>
      <c r="U7" s="93"/>
      <c r="V7" s="79"/>
      <c r="W7" s="79"/>
      <c r="X7" s="80"/>
      <c r="Y7" s="34"/>
      <c r="Z7" s="34"/>
      <c r="AA7" s="34"/>
    </row>
    <row r="8" spans="1:27" ht="18" customHeight="1" x14ac:dyDescent="0.25">
      <c r="A8" s="19"/>
      <c r="B8" s="19"/>
      <c r="C8" s="20"/>
      <c r="D8" s="20"/>
      <c r="E8" s="20"/>
      <c r="F8" s="19"/>
      <c r="G8" s="21" t="str">
        <f ca="1">IFERROR(__xludf.DUMMYFUNCTION("IF(F8="""","""",IFERROR(GOOGLEFINANCE(UPPER(F8),""price""),""""))"),"")</f>
        <v/>
      </c>
      <c r="H8" s="21"/>
      <c r="I8" s="21" t="str">
        <f t="shared" si="0"/>
        <v/>
      </c>
      <c r="J8" s="22"/>
      <c r="K8" s="21"/>
      <c r="L8" s="21"/>
      <c r="M8" s="23"/>
      <c r="N8" s="23"/>
      <c r="O8" s="24" t="str">
        <f t="shared" si="1"/>
        <v/>
      </c>
      <c r="P8" s="22" t="str">
        <f t="shared" si="2"/>
        <v/>
      </c>
      <c r="Q8" s="21" t="str">
        <f t="shared" si="3"/>
        <v/>
      </c>
      <c r="R8" s="25" t="str">
        <f t="shared" si="4"/>
        <v/>
      </c>
      <c r="S8" s="25" t="str">
        <f t="shared" si="5"/>
        <v/>
      </c>
      <c r="T8" s="25" t="str">
        <f t="shared" si="6"/>
        <v/>
      </c>
      <c r="U8" s="92"/>
      <c r="V8" s="79"/>
      <c r="W8" s="79"/>
      <c r="X8" s="80"/>
      <c r="Y8" s="26"/>
      <c r="Z8" s="26"/>
      <c r="AA8" s="26"/>
    </row>
    <row r="9" spans="1:27" ht="18" customHeight="1" x14ac:dyDescent="0.25">
      <c r="A9" s="27"/>
      <c r="B9" s="27"/>
      <c r="C9" s="28"/>
      <c r="D9" s="28"/>
      <c r="E9" s="28"/>
      <c r="F9" s="27"/>
      <c r="G9" s="29" t="str">
        <f ca="1">IFERROR(__xludf.DUMMYFUNCTION("IF(F9="""","""",IFERROR(GOOGLEFINANCE(UPPER(F9),""price""),""""))"),"")</f>
        <v/>
      </c>
      <c r="H9" s="29"/>
      <c r="I9" s="29" t="str">
        <f t="shared" si="0"/>
        <v/>
      </c>
      <c r="J9" s="30"/>
      <c r="K9" s="29"/>
      <c r="L9" s="29"/>
      <c r="M9" s="31"/>
      <c r="N9" s="31"/>
      <c r="O9" s="32" t="str">
        <f t="shared" si="1"/>
        <v/>
      </c>
      <c r="P9" s="30" t="str">
        <f t="shared" si="2"/>
        <v/>
      </c>
      <c r="Q9" s="29" t="str">
        <f t="shared" si="3"/>
        <v/>
      </c>
      <c r="R9" s="33" t="str">
        <f t="shared" si="4"/>
        <v/>
      </c>
      <c r="S9" s="33" t="str">
        <f t="shared" si="5"/>
        <v/>
      </c>
      <c r="T9" s="33" t="str">
        <f t="shared" si="6"/>
        <v/>
      </c>
      <c r="U9" s="93"/>
      <c r="V9" s="79"/>
      <c r="W9" s="79"/>
      <c r="X9" s="80"/>
      <c r="Y9" s="34"/>
      <c r="Z9" s="34"/>
      <c r="AA9" s="34"/>
    </row>
    <row r="10" spans="1:27" ht="18" customHeight="1" x14ac:dyDescent="0.25">
      <c r="A10" s="19"/>
      <c r="B10" s="19"/>
      <c r="C10" s="20"/>
      <c r="D10" s="20"/>
      <c r="E10" s="20"/>
      <c r="F10" s="19"/>
      <c r="G10" s="21" t="str">
        <f ca="1">IFERROR(__xludf.DUMMYFUNCTION("IF(F10="""","""",IFERROR(GOOGLEFINANCE(UPPER(F10),""price""),""""))"),"")</f>
        <v/>
      </c>
      <c r="H10" s="21"/>
      <c r="I10" s="21" t="str">
        <f t="shared" si="0"/>
        <v/>
      </c>
      <c r="J10" s="22"/>
      <c r="K10" s="21"/>
      <c r="L10" s="21"/>
      <c r="M10" s="23"/>
      <c r="N10" s="23"/>
      <c r="O10" s="24" t="str">
        <f t="shared" si="1"/>
        <v/>
      </c>
      <c r="P10" s="22" t="str">
        <f t="shared" si="2"/>
        <v/>
      </c>
      <c r="Q10" s="21" t="str">
        <f t="shared" si="3"/>
        <v/>
      </c>
      <c r="R10" s="25" t="str">
        <f t="shared" si="4"/>
        <v/>
      </c>
      <c r="S10" s="25" t="str">
        <f t="shared" si="5"/>
        <v/>
      </c>
      <c r="T10" s="25" t="str">
        <f t="shared" si="6"/>
        <v/>
      </c>
      <c r="U10" s="92"/>
      <c r="V10" s="79"/>
      <c r="W10" s="79"/>
      <c r="X10" s="80"/>
      <c r="Y10" s="26"/>
      <c r="Z10" s="26"/>
      <c r="AA10" s="26"/>
    </row>
    <row r="11" spans="1:27" ht="18" customHeight="1" x14ac:dyDescent="0.25">
      <c r="A11" s="27"/>
      <c r="B11" s="27"/>
      <c r="C11" s="28"/>
      <c r="D11" s="28"/>
      <c r="E11" s="28"/>
      <c r="F11" s="27"/>
      <c r="G11" s="29" t="str">
        <f ca="1">IFERROR(__xludf.DUMMYFUNCTION("IF(F11="""","""",IFERROR(GOOGLEFINANCE(UPPER(F11),""price""),""""))"),"")</f>
        <v/>
      </c>
      <c r="H11" s="29"/>
      <c r="I11" s="29" t="str">
        <f t="shared" si="0"/>
        <v/>
      </c>
      <c r="J11" s="30"/>
      <c r="K11" s="29"/>
      <c r="L11" s="29"/>
      <c r="M11" s="31"/>
      <c r="N11" s="31"/>
      <c r="O11" s="32" t="str">
        <f t="shared" si="1"/>
        <v/>
      </c>
      <c r="P11" s="30" t="str">
        <f t="shared" si="2"/>
        <v/>
      </c>
      <c r="Q11" s="29" t="str">
        <f t="shared" si="3"/>
        <v/>
      </c>
      <c r="R11" s="33" t="str">
        <f t="shared" si="4"/>
        <v/>
      </c>
      <c r="S11" s="33" t="str">
        <f t="shared" si="5"/>
        <v/>
      </c>
      <c r="T11" s="33" t="str">
        <f t="shared" si="6"/>
        <v/>
      </c>
      <c r="U11" s="93"/>
      <c r="V11" s="79"/>
      <c r="W11" s="79"/>
      <c r="X11" s="80"/>
      <c r="Y11" s="34"/>
      <c r="Z11" s="34"/>
      <c r="AA11" s="34"/>
    </row>
    <row r="12" spans="1:27" ht="18" customHeight="1" x14ac:dyDescent="0.25">
      <c r="A12" s="19"/>
      <c r="B12" s="19"/>
      <c r="C12" s="20"/>
      <c r="D12" s="20"/>
      <c r="E12" s="20"/>
      <c r="F12" s="19"/>
      <c r="G12" s="21" t="str">
        <f ca="1">IFERROR(__xludf.DUMMYFUNCTION("IF(F12="""","""",IFERROR(GOOGLEFINANCE(UPPER(F12),""price""),""""))"),"")</f>
        <v/>
      </c>
      <c r="H12" s="21"/>
      <c r="I12" s="21" t="str">
        <f t="shared" si="0"/>
        <v/>
      </c>
      <c r="J12" s="22"/>
      <c r="K12" s="21"/>
      <c r="L12" s="21"/>
      <c r="M12" s="23"/>
      <c r="N12" s="23"/>
      <c r="O12" s="24" t="str">
        <f t="shared" si="1"/>
        <v/>
      </c>
      <c r="P12" s="22" t="str">
        <f t="shared" si="2"/>
        <v/>
      </c>
      <c r="Q12" s="21" t="str">
        <f t="shared" si="3"/>
        <v/>
      </c>
      <c r="R12" s="25" t="str">
        <f t="shared" si="4"/>
        <v/>
      </c>
      <c r="S12" s="25" t="str">
        <f t="shared" si="5"/>
        <v/>
      </c>
      <c r="T12" s="25" t="str">
        <f t="shared" si="6"/>
        <v/>
      </c>
      <c r="U12" s="92"/>
      <c r="V12" s="79"/>
      <c r="W12" s="79"/>
      <c r="X12" s="80"/>
      <c r="Y12" s="26"/>
      <c r="Z12" s="26"/>
      <c r="AA12" s="26"/>
    </row>
    <row r="13" spans="1:27" ht="18" customHeight="1" x14ac:dyDescent="0.25">
      <c r="A13" s="27"/>
      <c r="B13" s="27"/>
      <c r="C13" s="28"/>
      <c r="D13" s="28"/>
      <c r="E13" s="28"/>
      <c r="F13" s="27"/>
      <c r="G13" s="29" t="str">
        <f ca="1">IFERROR(__xludf.DUMMYFUNCTION("IF(F13="""","""",IFERROR(GOOGLEFINANCE(UPPER(F13),""price""),""""))"),"")</f>
        <v/>
      </c>
      <c r="H13" s="29"/>
      <c r="I13" s="29" t="str">
        <f t="shared" si="0"/>
        <v/>
      </c>
      <c r="J13" s="30"/>
      <c r="K13" s="29"/>
      <c r="L13" s="29"/>
      <c r="M13" s="31"/>
      <c r="N13" s="31"/>
      <c r="O13" s="32" t="str">
        <f t="shared" si="1"/>
        <v/>
      </c>
      <c r="P13" s="30" t="str">
        <f t="shared" si="2"/>
        <v/>
      </c>
      <c r="Q13" s="29" t="str">
        <f t="shared" si="3"/>
        <v/>
      </c>
      <c r="R13" s="33" t="str">
        <f t="shared" si="4"/>
        <v/>
      </c>
      <c r="S13" s="33" t="str">
        <f t="shared" si="5"/>
        <v/>
      </c>
      <c r="T13" s="33" t="str">
        <f t="shared" si="6"/>
        <v/>
      </c>
      <c r="U13" s="93"/>
      <c r="V13" s="79"/>
      <c r="W13" s="79"/>
      <c r="X13" s="80"/>
      <c r="Y13" s="34"/>
      <c r="Z13" s="34"/>
      <c r="AA13" s="34"/>
    </row>
    <row r="14" spans="1:27" ht="18" customHeight="1" x14ac:dyDescent="0.25">
      <c r="A14" s="19"/>
      <c r="B14" s="19"/>
      <c r="C14" s="20"/>
      <c r="D14" s="20"/>
      <c r="E14" s="20"/>
      <c r="F14" s="19"/>
      <c r="G14" s="21" t="str">
        <f ca="1">IFERROR(__xludf.DUMMYFUNCTION("IF(F14="""","""",IFERROR(GOOGLEFINANCE(UPPER(F14),""price""),""""))"),"")</f>
        <v/>
      </c>
      <c r="H14" s="21"/>
      <c r="I14" s="21" t="str">
        <f t="shared" si="0"/>
        <v/>
      </c>
      <c r="J14" s="22"/>
      <c r="K14" s="21"/>
      <c r="L14" s="21"/>
      <c r="M14" s="23"/>
      <c r="N14" s="23"/>
      <c r="O14" s="24" t="str">
        <f t="shared" si="1"/>
        <v/>
      </c>
      <c r="P14" s="22" t="str">
        <f t="shared" si="2"/>
        <v/>
      </c>
      <c r="Q14" s="21" t="str">
        <f t="shared" si="3"/>
        <v/>
      </c>
      <c r="R14" s="25" t="str">
        <f t="shared" si="4"/>
        <v/>
      </c>
      <c r="S14" s="25" t="str">
        <f t="shared" si="5"/>
        <v/>
      </c>
      <c r="T14" s="25" t="str">
        <f t="shared" si="6"/>
        <v/>
      </c>
      <c r="U14" s="92"/>
      <c r="V14" s="79"/>
      <c r="W14" s="79"/>
      <c r="X14" s="80"/>
      <c r="Y14" s="26"/>
      <c r="Z14" s="26"/>
      <c r="AA14" s="26"/>
    </row>
    <row r="15" spans="1:27" ht="18" customHeight="1" x14ac:dyDescent="0.25">
      <c r="A15" s="27"/>
      <c r="B15" s="27"/>
      <c r="C15" s="28"/>
      <c r="D15" s="28"/>
      <c r="E15" s="28"/>
      <c r="F15" s="27"/>
      <c r="G15" s="29" t="str">
        <f ca="1">IFERROR(__xludf.DUMMYFUNCTION("IF(F15="""","""",IFERROR(GOOGLEFINANCE(UPPER(F15),""price""),""""))"),"")</f>
        <v/>
      </c>
      <c r="H15" s="29"/>
      <c r="I15" s="29" t="str">
        <f t="shared" si="0"/>
        <v/>
      </c>
      <c r="J15" s="30"/>
      <c r="K15" s="29"/>
      <c r="L15" s="29"/>
      <c r="M15" s="31"/>
      <c r="N15" s="31"/>
      <c r="O15" s="32" t="str">
        <f t="shared" si="1"/>
        <v/>
      </c>
      <c r="P15" s="30" t="str">
        <f t="shared" si="2"/>
        <v/>
      </c>
      <c r="Q15" s="29" t="str">
        <f t="shared" si="3"/>
        <v/>
      </c>
      <c r="R15" s="33" t="str">
        <f t="shared" si="4"/>
        <v/>
      </c>
      <c r="S15" s="33" t="str">
        <f t="shared" si="5"/>
        <v/>
      </c>
      <c r="T15" s="33" t="str">
        <f t="shared" si="6"/>
        <v/>
      </c>
      <c r="U15" s="93"/>
      <c r="V15" s="79"/>
      <c r="W15" s="79"/>
      <c r="X15" s="80"/>
      <c r="Y15" s="34"/>
      <c r="Z15" s="34"/>
      <c r="AA15" s="34"/>
    </row>
    <row r="16" spans="1:27" ht="18" customHeight="1" x14ac:dyDescent="0.25">
      <c r="A16" s="19"/>
      <c r="B16" s="19"/>
      <c r="C16" s="20"/>
      <c r="D16" s="20"/>
      <c r="E16" s="20"/>
      <c r="F16" s="19"/>
      <c r="G16" s="21" t="str">
        <f ca="1">IFERROR(__xludf.DUMMYFUNCTION("IF(F16="""","""",IFERROR(GOOGLEFINANCE(UPPER(F16),""price""),""""))"),"")</f>
        <v/>
      </c>
      <c r="H16" s="21"/>
      <c r="I16" s="21" t="str">
        <f t="shared" si="0"/>
        <v/>
      </c>
      <c r="J16" s="22"/>
      <c r="K16" s="21"/>
      <c r="L16" s="21"/>
      <c r="M16" s="23"/>
      <c r="N16" s="23"/>
      <c r="O16" s="24" t="str">
        <f t="shared" si="1"/>
        <v/>
      </c>
      <c r="P16" s="22" t="str">
        <f t="shared" si="2"/>
        <v/>
      </c>
      <c r="Q16" s="21" t="str">
        <f t="shared" si="3"/>
        <v/>
      </c>
      <c r="R16" s="25" t="str">
        <f t="shared" si="4"/>
        <v/>
      </c>
      <c r="S16" s="25" t="str">
        <f t="shared" si="5"/>
        <v/>
      </c>
      <c r="T16" s="25" t="str">
        <f t="shared" si="6"/>
        <v/>
      </c>
      <c r="U16" s="92"/>
      <c r="V16" s="79"/>
      <c r="W16" s="79"/>
      <c r="X16" s="80"/>
      <c r="Y16" s="26"/>
      <c r="Z16" s="26"/>
      <c r="AA16" s="26"/>
    </row>
    <row r="17" spans="1:27" ht="18" customHeight="1" x14ac:dyDescent="0.25">
      <c r="A17" s="27"/>
      <c r="B17" s="27"/>
      <c r="C17" s="28"/>
      <c r="D17" s="28"/>
      <c r="E17" s="28"/>
      <c r="F17" s="27"/>
      <c r="G17" s="29" t="str">
        <f ca="1">IFERROR(__xludf.DUMMYFUNCTION("IF(F17="""","""",IFERROR(GOOGLEFINANCE(UPPER(F17),""price""),""""))"),"")</f>
        <v/>
      </c>
      <c r="H17" s="29"/>
      <c r="I17" s="29" t="str">
        <f t="shared" si="0"/>
        <v/>
      </c>
      <c r="J17" s="30"/>
      <c r="K17" s="29"/>
      <c r="L17" s="29"/>
      <c r="M17" s="31"/>
      <c r="N17" s="31"/>
      <c r="O17" s="32" t="str">
        <f t="shared" si="1"/>
        <v/>
      </c>
      <c r="P17" s="30" t="str">
        <f t="shared" si="2"/>
        <v/>
      </c>
      <c r="Q17" s="29" t="str">
        <f t="shared" si="3"/>
        <v/>
      </c>
      <c r="R17" s="33" t="str">
        <f t="shared" si="4"/>
        <v/>
      </c>
      <c r="S17" s="33" t="str">
        <f t="shared" si="5"/>
        <v/>
      </c>
      <c r="T17" s="33" t="str">
        <f t="shared" si="6"/>
        <v/>
      </c>
      <c r="U17" s="93"/>
      <c r="V17" s="79"/>
      <c r="W17" s="79"/>
      <c r="X17" s="80"/>
      <c r="Y17" s="34"/>
      <c r="Z17" s="34"/>
      <c r="AA17" s="34"/>
    </row>
    <row r="18" spans="1:27" ht="18" customHeight="1" x14ac:dyDescent="0.25">
      <c r="A18" s="19"/>
      <c r="B18" s="19"/>
      <c r="C18" s="20"/>
      <c r="D18" s="20"/>
      <c r="E18" s="20"/>
      <c r="F18" s="19"/>
      <c r="G18" s="21" t="str">
        <f ca="1">IFERROR(__xludf.DUMMYFUNCTION("IF(F18="""","""",IFERROR(GOOGLEFINANCE(UPPER(F18),""price""),""""))"),"")</f>
        <v/>
      </c>
      <c r="H18" s="21"/>
      <c r="I18" s="21" t="str">
        <f t="shared" si="0"/>
        <v/>
      </c>
      <c r="J18" s="22"/>
      <c r="K18" s="21"/>
      <c r="L18" s="21"/>
      <c r="M18" s="23"/>
      <c r="N18" s="23"/>
      <c r="O18" s="24" t="str">
        <f t="shared" si="1"/>
        <v/>
      </c>
      <c r="P18" s="22" t="str">
        <f t="shared" si="2"/>
        <v/>
      </c>
      <c r="Q18" s="21" t="str">
        <f t="shared" si="3"/>
        <v/>
      </c>
      <c r="R18" s="25" t="str">
        <f t="shared" si="4"/>
        <v/>
      </c>
      <c r="S18" s="25" t="str">
        <f t="shared" si="5"/>
        <v/>
      </c>
      <c r="T18" s="25" t="str">
        <f t="shared" si="6"/>
        <v/>
      </c>
      <c r="U18" s="92"/>
      <c r="V18" s="79"/>
      <c r="W18" s="79"/>
      <c r="X18" s="80"/>
      <c r="Y18" s="26"/>
      <c r="Z18" s="26"/>
      <c r="AA18" s="26"/>
    </row>
    <row r="19" spans="1:27" ht="18" customHeight="1" x14ac:dyDescent="0.25">
      <c r="A19" s="27"/>
      <c r="B19" s="27"/>
      <c r="C19" s="28"/>
      <c r="D19" s="28"/>
      <c r="E19" s="28"/>
      <c r="F19" s="27"/>
      <c r="G19" s="29" t="str">
        <f ca="1">IFERROR(__xludf.DUMMYFUNCTION("IF(F19="""","""",IFERROR(GOOGLEFINANCE(UPPER(F19),""price""),""""))"),"")</f>
        <v/>
      </c>
      <c r="H19" s="29"/>
      <c r="I19" s="29" t="str">
        <f t="shared" si="0"/>
        <v/>
      </c>
      <c r="J19" s="30"/>
      <c r="K19" s="29"/>
      <c r="L19" s="29"/>
      <c r="M19" s="31"/>
      <c r="N19" s="31"/>
      <c r="O19" s="32" t="str">
        <f t="shared" si="1"/>
        <v/>
      </c>
      <c r="P19" s="30" t="str">
        <f t="shared" si="2"/>
        <v/>
      </c>
      <c r="Q19" s="29" t="str">
        <f t="shared" si="3"/>
        <v/>
      </c>
      <c r="R19" s="33" t="str">
        <f t="shared" si="4"/>
        <v/>
      </c>
      <c r="S19" s="33" t="str">
        <f t="shared" si="5"/>
        <v/>
      </c>
      <c r="T19" s="33" t="str">
        <f t="shared" si="6"/>
        <v/>
      </c>
      <c r="U19" s="93"/>
      <c r="V19" s="79"/>
      <c r="W19" s="79"/>
      <c r="X19" s="80"/>
      <c r="Y19" s="34"/>
      <c r="Z19" s="34"/>
      <c r="AA19" s="34"/>
    </row>
    <row r="20" spans="1:27" ht="18" customHeight="1" x14ac:dyDescent="0.25">
      <c r="A20" s="19"/>
      <c r="B20" s="19"/>
      <c r="C20" s="20"/>
      <c r="D20" s="20"/>
      <c r="E20" s="20"/>
      <c r="F20" s="19"/>
      <c r="G20" s="21" t="str">
        <f ca="1">IFERROR(__xludf.DUMMYFUNCTION("IF(F20="""","""",IFERROR(GOOGLEFINANCE(UPPER(F20),""price""),""""))"),"")</f>
        <v/>
      </c>
      <c r="H20" s="21"/>
      <c r="I20" s="21" t="str">
        <f t="shared" si="0"/>
        <v/>
      </c>
      <c r="J20" s="22"/>
      <c r="K20" s="21"/>
      <c r="L20" s="21"/>
      <c r="M20" s="23"/>
      <c r="N20" s="23"/>
      <c r="O20" s="24" t="str">
        <f t="shared" si="1"/>
        <v/>
      </c>
      <c r="P20" s="22" t="str">
        <f t="shared" si="2"/>
        <v/>
      </c>
      <c r="Q20" s="21" t="str">
        <f t="shared" si="3"/>
        <v/>
      </c>
      <c r="R20" s="25" t="str">
        <f t="shared" si="4"/>
        <v/>
      </c>
      <c r="S20" s="25" t="str">
        <f t="shared" si="5"/>
        <v/>
      </c>
      <c r="T20" s="25" t="str">
        <f t="shared" si="6"/>
        <v/>
      </c>
      <c r="U20" s="92"/>
      <c r="V20" s="79"/>
      <c r="W20" s="79"/>
      <c r="X20" s="80"/>
      <c r="Y20" s="26"/>
      <c r="Z20" s="26"/>
      <c r="AA20" s="26"/>
    </row>
    <row r="21" spans="1:27" ht="18" customHeight="1" x14ac:dyDescent="0.25">
      <c r="A21" s="27"/>
      <c r="B21" s="27"/>
      <c r="C21" s="28"/>
      <c r="D21" s="28"/>
      <c r="E21" s="28"/>
      <c r="F21" s="27"/>
      <c r="G21" s="29" t="str">
        <f ca="1">IFERROR(__xludf.DUMMYFUNCTION("IF(F21="""","""",IFERROR(GOOGLEFINANCE(UPPER(F21),""price""),""""))"),"")</f>
        <v/>
      </c>
      <c r="H21" s="29"/>
      <c r="I21" s="29" t="str">
        <f t="shared" si="0"/>
        <v/>
      </c>
      <c r="J21" s="30"/>
      <c r="K21" s="29"/>
      <c r="L21" s="29"/>
      <c r="M21" s="31"/>
      <c r="N21" s="31"/>
      <c r="O21" s="32" t="str">
        <f t="shared" si="1"/>
        <v/>
      </c>
      <c r="P21" s="30" t="str">
        <f t="shared" si="2"/>
        <v/>
      </c>
      <c r="Q21" s="29" t="str">
        <f t="shared" si="3"/>
        <v/>
      </c>
      <c r="R21" s="33" t="str">
        <f t="shared" si="4"/>
        <v/>
      </c>
      <c r="S21" s="33" t="str">
        <f t="shared" si="5"/>
        <v/>
      </c>
      <c r="T21" s="33" t="str">
        <f t="shared" si="6"/>
        <v/>
      </c>
      <c r="U21" s="93"/>
      <c r="V21" s="79"/>
      <c r="W21" s="79"/>
      <c r="X21" s="80"/>
      <c r="Y21" s="34"/>
      <c r="Z21" s="34"/>
      <c r="AA21" s="34"/>
    </row>
    <row r="22" spans="1:27" ht="18" customHeight="1" x14ac:dyDescent="0.25">
      <c r="A22" s="19"/>
      <c r="B22" s="19"/>
      <c r="C22" s="20"/>
      <c r="D22" s="20"/>
      <c r="E22" s="20"/>
      <c r="F22" s="19"/>
      <c r="G22" s="21" t="str">
        <f ca="1">IFERROR(__xludf.DUMMYFUNCTION("IF(F22="""","""",IFERROR(GOOGLEFINANCE(UPPER(F22),""price""),""""))"),"")</f>
        <v/>
      </c>
      <c r="H22" s="21"/>
      <c r="I22" s="21" t="str">
        <f t="shared" si="0"/>
        <v/>
      </c>
      <c r="J22" s="22"/>
      <c r="K22" s="21"/>
      <c r="L22" s="21"/>
      <c r="M22" s="23"/>
      <c r="N22" s="23"/>
      <c r="O22" s="24" t="str">
        <f t="shared" si="1"/>
        <v/>
      </c>
      <c r="P22" s="22" t="str">
        <f t="shared" si="2"/>
        <v/>
      </c>
      <c r="Q22" s="21" t="str">
        <f t="shared" si="3"/>
        <v/>
      </c>
      <c r="R22" s="25" t="str">
        <f t="shared" si="4"/>
        <v/>
      </c>
      <c r="S22" s="25" t="str">
        <f t="shared" si="5"/>
        <v/>
      </c>
      <c r="T22" s="25" t="str">
        <f t="shared" si="6"/>
        <v/>
      </c>
      <c r="U22" s="92"/>
      <c r="V22" s="79"/>
      <c r="W22" s="79"/>
      <c r="X22" s="80"/>
      <c r="Y22" s="26"/>
      <c r="Z22" s="26"/>
      <c r="AA22" s="26"/>
    </row>
    <row r="23" spans="1:27" ht="18" customHeight="1" x14ac:dyDescent="0.25">
      <c r="A23" s="27"/>
      <c r="B23" s="27"/>
      <c r="C23" s="28"/>
      <c r="D23" s="28"/>
      <c r="E23" s="28"/>
      <c r="F23" s="27"/>
      <c r="G23" s="29" t="str">
        <f ca="1">IFERROR(__xludf.DUMMYFUNCTION("IF(F23="""","""",IFERROR(GOOGLEFINANCE(UPPER(F23),""price""),""""))"),"")</f>
        <v/>
      </c>
      <c r="H23" s="29"/>
      <c r="I23" s="29" t="str">
        <f t="shared" si="0"/>
        <v/>
      </c>
      <c r="J23" s="30"/>
      <c r="K23" s="29"/>
      <c r="L23" s="29"/>
      <c r="M23" s="31"/>
      <c r="N23" s="31"/>
      <c r="O23" s="32" t="str">
        <f t="shared" si="1"/>
        <v/>
      </c>
      <c r="P23" s="30" t="str">
        <f t="shared" si="2"/>
        <v/>
      </c>
      <c r="Q23" s="29" t="str">
        <f t="shared" si="3"/>
        <v/>
      </c>
      <c r="R23" s="33" t="str">
        <f t="shared" si="4"/>
        <v/>
      </c>
      <c r="S23" s="33" t="str">
        <f t="shared" si="5"/>
        <v/>
      </c>
      <c r="T23" s="33" t="str">
        <f t="shared" si="6"/>
        <v/>
      </c>
      <c r="U23" s="93"/>
      <c r="V23" s="79"/>
      <c r="W23" s="79"/>
      <c r="X23" s="80"/>
      <c r="Y23" s="34"/>
      <c r="Z23" s="34"/>
      <c r="AA23" s="34"/>
    </row>
    <row r="24" spans="1:27" ht="18" customHeight="1" x14ac:dyDescent="0.25">
      <c r="A24" s="19"/>
      <c r="B24" s="19"/>
      <c r="C24" s="20"/>
      <c r="D24" s="20"/>
      <c r="E24" s="20"/>
      <c r="F24" s="19"/>
      <c r="G24" s="21" t="str">
        <f ca="1">IFERROR(__xludf.DUMMYFUNCTION("IF(F24="""","""",IFERROR(GOOGLEFINANCE(UPPER(F24),""price""),""""))"),"")</f>
        <v/>
      </c>
      <c r="H24" s="21"/>
      <c r="I24" s="21" t="str">
        <f t="shared" si="0"/>
        <v/>
      </c>
      <c r="J24" s="22"/>
      <c r="K24" s="21"/>
      <c r="L24" s="21"/>
      <c r="M24" s="23"/>
      <c r="N24" s="23"/>
      <c r="O24" s="24" t="str">
        <f t="shared" si="1"/>
        <v/>
      </c>
      <c r="P24" s="22" t="str">
        <f t="shared" si="2"/>
        <v/>
      </c>
      <c r="Q24" s="21" t="str">
        <f t="shared" si="3"/>
        <v/>
      </c>
      <c r="R24" s="25" t="str">
        <f t="shared" si="4"/>
        <v/>
      </c>
      <c r="S24" s="25" t="str">
        <f t="shared" si="5"/>
        <v/>
      </c>
      <c r="T24" s="25" t="str">
        <f t="shared" si="6"/>
        <v/>
      </c>
      <c r="U24" s="92"/>
      <c r="V24" s="79"/>
      <c r="W24" s="79"/>
      <c r="X24" s="80"/>
      <c r="Y24" s="26"/>
      <c r="Z24" s="26"/>
      <c r="AA24" s="26"/>
    </row>
    <row r="25" spans="1:27" ht="18" customHeight="1" x14ac:dyDescent="0.25">
      <c r="A25" s="27"/>
      <c r="B25" s="27"/>
      <c r="C25" s="28"/>
      <c r="D25" s="28"/>
      <c r="E25" s="28"/>
      <c r="F25" s="27"/>
      <c r="G25" s="29" t="str">
        <f ca="1">IFERROR(__xludf.DUMMYFUNCTION("IF(F25="""","""",IFERROR(GOOGLEFINANCE(UPPER(F25),""price""),""""))"),"")</f>
        <v/>
      </c>
      <c r="H25" s="29"/>
      <c r="I25" s="29" t="str">
        <f t="shared" si="0"/>
        <v/>
      </c>
      <c r="J25" s="30"/>
      <c r="K25" s="29"/>
      <c r="L25" s="29"/>
      <c r="M25" s="31"/>
      <c r="N25" s="31"/>
      <c r="O25" s="32" t="str">
        <f t="shared" si="1"/>
        <v/>
      </c>
      <c r="P25" s="30" t="str">
        <f t="shared" si="2"/>
        <v/>
      </c>
      <c r="Q25" s="29" t="str">
        <f t="shared" si="3"/>
        <v/>
      </c>
      <c r="R25" s="33" t="str">
        <f t="shared" si="4"/>
        <v/>
      </c>
      <c r="S25" s="33" t="str">
        <f t="shared" si="5"/>
        <v/>
      </c>
      <c r="T25" s="33" t="str">
        <f t="shared" si="6"/>
        <v/>
      </c>
      <c r="U25" s="93"/>
      <c r="V25" s="79"/>
      <c r="W25" s="79"/>
      <c r="X25" s="80"/>
      <c r="Y25" s="34"/>
      <c r="Z25" s="34"/>
      <c r="AA25" s="34"/>
    </row>
    <row r="26" spans="1:27" ht="18" customHeight="1" x14ac:dyDescent="0.25">
      <c r="A26" s="19"/>
      <c r="B26" s="19"/>
      <c r="C26" s="20"/>
      <c r="D26" s="20"/>
      <c r="E26" s="20"/>
      <c r="F26" s="19"/>
      <c r="G26" s="21" t="str">
        <f ca="1">IFERROR(__xludf.DUMMYFUNCTION("IF(F26="""","""",IFERROR(GOOGLEFINANCE(UPPER(F26),""price""),""""))"),"")</f>
        <v/>
      </c>
      <c r="H26" s="21"/>
      <c r="I26" s="21" t="str">
        <f t="shared" si="0"/>
        <v/>
      </c>
      <c r="J26" s="22"/>
      <c r="K26" s="21"/>
      <c r="L26" s="21"/>
      <c r="M26" s="23"/>
      <c r="N26" s="23"/>
      <c r="O26" s="24" t="str">
        <f t="shared" si="1"/>
        <v/>
      </c>
      <c r="P26" s="22" t="str">
        <f t="shared" si="2"/>
        <v/>
      </c>
      <c r="Q26" s="21" t="str">
        <f t="shared" si="3"/>
        <v/>
      </c>
      <c r="R26" s="25" t="str">
        <f t="shared" si="4"/>
        <v/>
      </c>
      <c r="S26" s="25" t="str">
        <f t="shared" si="5"/>
        <v/>
      </c>
      <c r="T26" s="25" t="str">
        <f t="shared" si="6"/>
        <v/>
      </c>
      <c r="U26" s="92"/>
      <c r="V26" s="79"/>
      <c r="W26" s="79"/>
      <c r="X26" s="80"/>
      <c r="Y26" s="26"/>
      <c r="Z26" s="26"/>
      <c r="AA26" s="26"/>
    </row>
    <row r="27" spans="1:27" ht="18" customHeight="1" x14ac:dyDescent="0.25">
      <c r="A27" s="27"/>
      <c r="B27" s="27"/>
      <c r="C27" s="28"/>
      <c r="D27" s="28"/>
      <c r="E27" s="28"/>
      <c r="F27" s="27"/>
      <c r="G27" s="29" t="str">
        <f ca="1">IFERROR(__xludf.DUMMYFUNCTION("IF(F27="""","""",IFERROR(GOOGLEFINANCE(UPPER(F27),""price""),""""))"),"")</f>
        <v/>
      </c>
      <c r="H27" s="29"/>
      <c r="I27" s="29" t="str">
        <f t="shared" si="0"/>
        <v/>
      </c>
      <c r="J27" s="30"/>
      <c r="K27" s="29"/>
      <c r="L27" s="29"/>
      <c r="M27" s="31"/>
      <c r="N27" s="31"/>
      <c r="O27" s="32" t="str">
        <f t="shared" si="1"/>
        <v/>
      </c>
      <c r="P27" s="30" t="str">
        <f t="shared" si="2"/>
        <v/>
      </c>
      <c r="Q27" s="29" t="str">
        <f t="shared" si="3"/>
        <v/>
      </c>
      <c r="R27" s="33" t="str">
        <f t="shared" si="4"/>
        <v/>
      </c>
      <c r="S27" s="33" t="str">
        <f t="shared" si="5"/>
        <v/>
      </c>
      <c r="T27" s="33" t="str">
        <f t="shared" si="6"/>
        <v/>
      </c>
      <c r="U27" s="93"/>
      <c r="V27" s="79"/>
      <c r="W27" s="79"/>
      <c r="X27" s="80"/>
      <c r="Y27" s="34"/>
      <c r="Z27" s="34"/>
      <c r="AA27" s="34"/>
    </row>
    <row r="28" spans="1:27" ht="18" customHeight="1" x14ac:dyDescent="0.25">
      <c r="A28" s="19"/>
      <c r="B28" s="19"/>
      <c r="C28" s="20"/>
      <c r="D28" s="20"/>
      <c r="E28" s="20"/>
      <c r="F28" s="19"/>
      <c r="G28" s="21" t="str">
        <f ca="1">IFERROR(__xludf.DUMMYFUNCTION("IF(F28="""","""",IFERROR(GOOGLEFINANCE(UPPER(F28),""price""),""""))"),"")</f>
        <v/>
      </c>
      <c r="H28" s="21"/>
      <c r="I28" s="21" t="str">
        <f t="shared" si="0"/>
        <v/>
      </c>
      <c r="J28" s="22"/>
      <c r="K28" s="21"/>
      <c r="L28" s="21"/>
      <c r="M28" s="23"/>
      <c r="N28" s="23"/>
      <c r="O28" s="24" t="str">
        <f t="shared" si="1"/>
        <v/>
      </c>
      <c r="P28" s="22" t="str">
        <f t="shared" si="2"/>
        <v/>
      </c>
      <c r="Q28" s="21" t="str">
        <f t="shared" si="3"/>
        <v/>
      </c>
      <c r="R28" s="25" t="str">
        <f t="shared" si="4"/>
        <v/>
      </c>
      <c r="S28" s="25" t="str">
        <f t="shared" si="5"/>
        <v/>
      </c>
      <c r="T28" s="25" t="str">
        <f t="shared" si="6"/>
        <v/>
      </c>
      <c r="U28" s="92"/>
      <c r="V28" s="79"/>
      <c r="W28" s="79"/>
      <c r="X28" s="80"/>
      <c r="Y28" s="26"/>
      <c r="Z28" s="26"/>
      <c r="AA28" s="26"/>
    </row>
    <row r="29" spans="1:27" ht="18" customHeight="1" x14ac:dyDescent="0.25">
      <c r="A29" s="27"/>
      <c r="B29" s="27"/>
      <c r="C29" s="28"/>
      <c r="D29" s="28"/>
      <c r="E29" s="28"/>
      <c r="F29" s="27"/>
      <c r="G29" s="29" t="str">
        <f ca="1">IFERROR(__xludf.DUMMYFUNCTION("IF(F29="""","""",IFERROR(GOOGLEFINANCE(UPPER(F29),""price""),""""))"),"")</f>
        <v/>
      </c>
      <c r="H29" s="29"/>
      <c r="I29" s="29" t="str">
        <f t="shared" si="0"/>
        <v/>
      </c>
      <c r="J29" s="30"/>
      <c r="K29" s="29"/>
      <c r="L29" s="29"/>
      <c r="M29" s="31"/>
      <c r="N29" s="31"/>
      <c r="O29" s="32" t="str">
        <f t="shared" si="1"/>
        <v/>
      </c>
      <c r="P29" s="30" t="str">
        <f t="shared" si="2"/>
        <v/>
      </c>
      <c r="Q29" s="29" t="str">
        <f t="shared" si="3"/>
        <v/>
      </c>
      <c r="R29" s="33" t="str">
        <f t="shared" si="4"/>
        <v/>
      </c>
      <c r="S29" s="33" t="str">
        <f t="shared" si="5"/>
        <v/>
      </c>
      <c r="T29" s="33" t="str">
        <f t="shared" si="6"/>
        <v/>
      </c>
      <c r="U29" s="93"/>
      <c r="V29" s="79"/>
      <c r="W29" s="79"/>
      <c r="X29" s="80"/>
      <c r="Y29" s="34"/>
      <c r="Z29" s="34"/>
      <c r="AA29" s="34"/>
    </row>
    <row r="30" spans="1:27" ht="18" customHeight="1" x14ac:dyDescent="0.25">
      <c r="A30" s="19"/>
      <c r="B30" s="19"/>
      <c r="C30" s="20"/>
      <c r="D30" s="20"/>
      <c r="E30" s="20"/>
      <c r="F30" s="19"/>
      <c r="G30" s="21" t="str">
        <f ca="1">IFERROR(__xludf.DUMMYFUNCTION("IF(F30="""","""",IFERROR(GOOGLEFINANCE(UPPER(F30),""price""),""""))"),"")</f>
        <v/>
      </c>
      <c r="H30" s="21"/>
      <c r="I30" s="21" t="str">
        <f t="shared" si="0"/>
        <v/>
      </c>
      <c r="J30" s="22"/>
      <c r="K30" s="21"/>
      <c r="L30" s="21"/>
      <c r="M30" s="23"/>
      <c r="N30" s="23"/>
      <c r="O30" s="24" t="str">
        <f t="shared" si="1"/>
        <v/>
      </c>
      <c r="P30" s="22" t="str">
        <f t="shared" si="2"/>
        <v/>
      </c>
      <c r="Q30" s="21" t="str">
        <f t="shared" si="3"/>
        <v/>
      </c>
      <c r="R30" s="25" t="str">
        <f t="shared" si="4"/>
        <v/>
      </c>
      <c r="S30" s="25" t="str">
        <f t="shared" si="5"/>
        <v/>
      </c>
      <c r="T30" s="25" t="str">
        <f t="shared" si="6"/>
        <v/>
      </c>
      <c r="U30" s="92"/>
      <c r="V30" s="79"/>
      <c r="W30" s="79"/>
      <c r="X30" s="80"/>
      <c r="Y30" s="26"/>
      <c r="Z30" s="26"/>
      <c r="AA30" s="26"/>
    </row>
    <row r="31" spans="1:27" ht="18" customHeight="1" x14ac:dyDescent="0.25">
      <c r="A31" s="27"/>
      <c r="B31" s="27"/>
      <c r="C31" s="28"/>
      <c r="D31" s="28"/>
      <c r="E31" s="28"/>
      <c r="F31" s="27"/>
      <c r="G31" s="29" t="str">
        <f ca="1">IFERROR(__xludf.DUMMYFUNCTION("IF(F31="""","""",IFERROR(GOOGLEFINANCE(UPPER(F31),""price""),""""))"),"")</f>
        <v/>
      </c>
      <c r="H31" s="29"/>
      <c r="I31" s="29" t="str">
        <f t="shared" si="0"/>
        <v/>
      </c>
      <c r="J31" s="30"/>
      <c r="K31" s="29"/>
      <c r="L31" s="29"/>
      <c r="M31" s="31"/>
      <c r="N31" s="31"/>
      <c r="O31" s="32" t="str">
        <f t="shared" si="1"/>
        <v/>
      </c>
      <c r="P31" s="30" t="str">
        <f t="shared" si="2"/>
        <v/>
      </c>
      <c r="Q31" s="29" t="str">
        <f t="shared" si="3"/>
        <v/>
      </c>
      <c r="R31" s="33" t="str">
        <f t="shared" si="4"/>
        <v/>
      </c>
      <c r="S31" s="33" t="str">
        <f t="shared" si="5"/>
        <v/>
      </c>
      <c r="T31" s="33" t="str">
        <f t="shared" si="6"/>
        <v/>
      </c>
      <c r="U31" s="93"/>
      <c r="V31" s="79"/>
      <c r="W31" s="79"/>
      <c r="X31" s="80"/>
      <c r="Y31" s="34"/>
      <c r="Z31" s="34"/>
      <c r="AA31" s="34"/>
    </row>
    <row r="32" spans="1:27" ht="18" customHeight="1" x14ac:dyDescent="0.25">
      <c r="A32" s="19"/>
      <c r="B32" s="19"/>
      <c r="C32" s="20"/>
      <c r="D32" s="20"/>
      <c r="E32" s="20"/>
      <c r="F32" s="19"/>
      <c r="G32" s="21" t="str">
        <f ca="1">IFERROR(__xludf.DUMMYFUNCTION("IF(F32="""","""",IFERROR(GOOGLEFINANCE(UPPER(F32),""price""),""""))"),"")</f>
        <v/>
      </c>
      <c r="H32" s="21"/>
      <c r="I32" s="21" t="str">
        <f t="shared" si="0"/>
        <v/>
      </c>
      <c r="J32" s="22"/>
      <c r="K32" s="21"/>
      <c r="L32" s="21"/>
      <c r="M32" s="23"/>
      <c r="N32" s="23"/>
      <c r="O32" s="24" t="str">
        <f t="shared" si="1"/>
        <v/>
      </c>
      <c r="P32" s="22" t="str">
        <f t="shared" si="2"/>
        <v/>
      </c>
      <c r="Q32" s="21" t="str">
        <f t="shared" si="3"/>
        <v/>
      </c>
      <c r="R32" s="25" t="str">
        <f t="shared" si="4"/>
        <v/>
      </c>
      <c r="S32" s="25" t="str">
        <f t="shared" si="5"/>
        <v/>
      </c>
      <c r="T32" s="25" t="str">
        <f t="shared" si="6"/>
        <v/>
      </c>
      <c r="U32" s="92"/>
      <c r="V32" s="79"/>
      <c r="W32" s="79"/>
      <c r="X32" s="80"/>
      <c r="Y32" s="26"/>
      <c r="Z32" s="26"/>
      <c r="AA32" s="26"/>
    </row>
    <row r="33" spans="1:27" ht="18" customHeight="1" x14ac:dyDescent="0.25">
      <c r="A33" s="27"/>
      <c r="B33" s="27"/>
      <c r="C33" s="28"/>
      <c r="D33" s="28"/>
      <c r="E33" s="28"/>
      <c r="F33" s="27"/>
      <c r="G33" s="29" t="str">
        <f ca="1">IFERROR(__xludf.DUMMYFUNCTION("IF(F33="""","""",IFERROR(GOOGLEFINANCE(UPPER(F33),""price""),""""))"),"")</f>
        <v/>
      </c>
      <c r="H33" s="29"/>
      <c r="I33" s="29" t="str">
        <f t="shared" si="0"/>
        <v/>
      </c>
      <c r="J33" s="30"/>
      <c r="K33" s="29"/>
      <c r="L33" s="29"/>
      <c r="M33" s="31"/>
      <c r="N33" s="31"/>
      <c r="O33" s="32" t="str">
        <f t="shared" si="1"/>
        <v/>
      </c>
      <c r="P33" s="30" t="str">
        <f t="shared" si="2"/>
        <v/>
      </c>
      <c r="Q33" s="29" t="str">
        <f t="shared" si="3"/>
        <v/>
      </c>
      <c r="R33" s="33" t="str">
        <f t="shared" si="4"/>
        <v/>
      </c>
      <c r="S33" s="33" t="str">
        <f t="shared" si="5"/>
        <v/>
      </c>
      <c r="T33" s="33" t="str">
        <f t="shared" si="6"/>
        <v/>
      </c>
      <c r="U33" s="93"/>
      <c r="V33" s="79"/>
      <c r="W33" s="79"/>
      <c r="X33" s="80"/>
      <c r="Y33" s="34"/>
      <c r="Z33" s="34"/>
      <c r="AA33" s="34"/>
    </row>
    <row r="34" spans="1:27" ht="18" customHeight="1" x14ac:dyDescent="0.25">
      <c r="A34" s="19"/>
      <c r="B34" s="19"/>
      <c r="C34" s="20"/>
      <c r="D34" s="20"/>
      <c r="E34" s="20"/>
      <c r="F34" s="19"/>
      <c r="G34" s="21" t="str">
        <f ca="1">IFERROR(__xludf.DUMMYFUNCTION("IF(F34="""","""",IFERROR(GOOGLEFINANCE(UPPER(F34),""price""),""""))"),"")</f>
        <v/>
      </c>
      <c r="H34" s="21"/>
      <c r="I34" s="21" t="str">
        <f t="shared" si="0"/>
        <v/>
      </c>
      <c r="J34" s="22"/>
      <c r="K34" s="21"/>
      <c r="L34" s="21"/>
      <c r="M34" s="23"/>
      <c r="N34" s="23"/>
      <c r="O34" s="24" t="str">
        <f t="shared" si="1"/>
        <v/>
      </c>
      <c r="P34" s="22" t="str">
        <f t="shared" si="2"/>
        <v/>
      </c>
      <c r="Q34" s="21" t="str">
        <f t="shared" si="3"/>
        <v/>
      </c>
      <c r="R34" s="25" t="str">
        <f t="shared" si="4"/>
        <v/>
      </c>
      <c r="S34" s="25" t="str">
        <f t="shared" si="5"/>
        <v/>
      </c>
      <c r="T34" s="25" t="str">
        <f t="shared" si="6"/>
        <v/>
      </c>
      <c r="U34" s="92"/>
      <c r="V34" s="79"/>
      <c r="W34" s="79"/>
      <c r="X34" s="80"/>
      <c r="Y34" s="26"/>
      <c r="Z34" s="26"/>
      <c r="AA34" s="26"/>
    </row>
    <row r="35" spans="1:27" ht="18" customHeight="1" x14ac:dyDescent="0.25">
      <c r="A35" s="27"/>
      <c r="B35" s="27"/>
      <c r="C35" s="28"/>
      <c r="D35" s="28"/>
      <c r="E35" s="28"/>
      <c r="F35" s="27"/>
      <c r="G35" s="29" t="str">
        <f ca="1">IFERROR(__xludf.DUMMYFUNCTION("IF(F35="""","""",IFERROR(GOOGLEFINANCE(UPPER(F35),""price""),""""))"),"")</f>
        <v/>
      </c>
      <c r="H35" s="29"/>
      <c r="I35" s="29" t="str">
        <f t="shared" si="0"/>
        <v/>
      </c>
      <c r="J35" s="30"/>
      <c r="K35" s="29"/>
      <c r="L35" s="29"/>
      <c r="M35" s="31"/>
      <c r="N35" s="31"/>
      <c r="O35" s="32" t="str">
        <f t="shared" si="1"/>
        <v/>
      </c>
      <c r="P35" s="30" t="str">
        <f t="shared" si="2"/>
        <v/>
      </c>
      <c r="Q35" s="29" t="str">
        <f t="shared" si="3"/>
        <v/>
      </c>
      <c r="R35" s="33" t="str">
        <f t="shared" si="4"/>
        <v/>
      </c>
      <c r="S35" s="33" t="str">
        <f t="shared" si="5"/>
        <v/>
      </c>
      <c r="T35" s="33" t="str">
        <f t="shared" si="6"/>
        <v/>
      </c>
      <c r="U35" s="93"/>
      <c r="V35" s="79"/>
      <c r="W35" s="79"/>
      <c r="X35" s="80"/>
      <c r="Y35" s="34"/>
      <c r="Z35" s="34"/>
      <c r="AA35" s="34"/>
    </row>
    <row r="36" spans="1:27" ht="18" customHeight="1" x14ac:dyDescent="0.25">
      <c r="A36" s="19"/>
      <c r="B36" s="19"/>
      <c r="C36" s="20"/>
      <c r="D36" s="20"/>
      <c r="E36" s="20"/>
      <c r="F36" s="19"/>
      <c r="G36" s="21" t="str">
        <f ca="1">IFERROR(__xludf.DUMMYFUNCTION("IF(F36="""","""",IFERROR(GOOGLEFINANCE(UPPER(F36),""price""),""""))"),"")</f>
        <v/>
      </c>
      <c r="H36" s="21"/>
      <c r="I36" s="21" t="str">
        <f t="shared" si="0"/>
        <v/>
      </c>
      <c r="J36" s="22"/>
      <c r="K36" s="21"/>
      <c r="L36" s="21"/>
      <c r="M36" s="23"/>
      <c r="N36" s="23"/>
      <c r="O36" s="24" t="str">
        <f t="shared" si="1"/>
        <v/>
      </c>
      <c r="P36" s="22" t="str">
        <f t="shared" si="2"/>
        <v/>
      </c>
      <c r="Q36" s="21" t="str">
        <f t="shared" si="3"/>
        <v/>
      </c>
      <c r="R36" s="25" t="str">
        <f t="shared" si="4"/>
        <v/>
      </c>
      <c r="S36" s="25" t="str">
        <f t="shared" si="5"/>
        <v/>
      </c>
      <c r="T36" s="25" t="str">
        <f t="shared" si="6"/>
        <v/>
      </c>
      <c r="U36" s="92"/>
      <c r="V36" s="79"/>
      <c r="W36" s="79"/>
      <c r="X36" s="80"/>
      <c r="Y36" s="26"/>
      <c r="Z36" s="26"/>
      <c r="AA36" s="26"/>
    </row>
    <row r="37" spans="1:27" ht="18" customHeight="1" x14ac:dyDescent="0.25">
      <c r="A37" s="27"/>
      <c r="B37" s="27"/>
      <c r="C37" s="28"/>
      <c r="D37" s="28"/>
      <c r="E37" s="28"/>
      <c r="F37" s="27"/>
      <c r="G37" s="29" t="str">
        <f ca="1">IFERROR(__xludf.DUMMYFUNCTION("IF(F37="""","""",IFERROR(GOOGLEFINANCE(UPPER(F37),""price""),""""))"),"")</f>
        <v/>
      </c>
      <c r="H37" s="29"/>
      <c r="I37" s="29" t="str">
        <f t="shared" si="0"/>
        <v/>
      </c>
      <c r="J37" s="30"/>
      <c r="K37" s="29"/>
      <c r="L37" s="29"/>
      <c r="M37" s="31"/>
      <c r="N37" s="31"/>
      <c r="O37" s="32" t="str">
        <f t="shared" si="1"/>
        <v/>
      </c>
      <c r="P37" s="30" t="str">
        <f t="shared" si="2"/>
        <v/>
      </c>
      <c r="Q37" s="29" t="str">
        <f t="shared" si="3"/>
        <v/>
      </c>
      <c r="R37" s="33" t="str">
        <f t="shared" si="4"/>
        <v/>
      </c>
      <c r="S37" s="33" t="str">
        <f t="shared" si="5"/>
        <v/>
      </c>
      <c r="T37" s="33" t="str">
        <f t="shared" si="6"/>
        <v/>
      </c>
      <c r="U37" s="93"/>
      <c r="V37" s="79"/>
      <c r="W37" s="79"/>
      <c r="X37" s="80"/>
      <c r="Y37" s="34"/>
      <c r="Z37" s="34"/>
      <c r="AA37" s="34"/>
    </row>
    <row r="38" spans="1:27" ht="18" customHeight="1" x14ac:dyDescent="0.25">
      <c r="A38" s="19"/>
      <c r="B38" s="19"/>
      <c r="C38" s="20"/>
      <c r="D38" s="20"/>
      <c r="E38" s="20"/>
      <c r="F38" s="19"/>
      <c r="G38" s="21" t="str">
        <f ca="1">IFERROR(__xludf.DUMMYFUNCTION("IF(F38="""","""",IFERROR(GOOGLEFINANCE(UPPER(F38),""price""),""""))"),"")</f>
        <v/>
      </c>
      <c r="H38" s="21"/>
      <c r="I38" s="21" t="str">
        <f t="shared" si="0"/>
        <v/>
      </c>
      <c r="J38" s="22"/>
      <c r="K38" s="21"/>
      <c r="L38" s="21"/>
      <c r="M38" s="23"/>
      <c r="N38" s="23"/>
      <c r="O38" s="24" t="str">
        <f t="shared" si="1"/>
        <v/>
      </c>
      <c r="P38" s="22" t="str">
        <f t="shared" si="2"/>
        <v/>
      </c>
      <c r="Q38" s="21" t="str">
        <f t="shared" si="3"/>
        <v/>
      </c>
      <c r="R38" s="25" t="str">
        <f t="shared" si="4"/>
        <v/>
      </c>
      <c r="S38" s="25" t="str">
        <f t="shared" si="5"/>
        <v/>
      </c>
      <c r="T38" s="25" t="str">
        <f t="shared" si="6"/>
        <v/>
      </c>
      <c r="U38" s="92"/>
      <c r="V38" s="79"/>
      <c r="W38" s="79"/>
      <c r="X38" s="80"/>
      <c r="Y38" s="26"/>
      <c r="Z38" s="26"/>
      <c r="AA38" s="26"/>
    </row>
    <row r="39" spans="1:27" ht="18" customHeight="1" x14ac:dyDescent="0.25">
      <c r="A39" s="27"/>
      <c r="B39" s="27"/>
      <c r="C39" s="28"/>
      <c r="D39" s="28"/>
      <c r="E39" s="28"/>
      <c r="F39" s="27"/>
      <c r="G39" s="29" t="str">
        <f ca="1">IFERROR(__xludf.DUMMYFUNCTION("IF(F39="""","""",IFERROR(GOOGLEFINANCE(UPPER(F39),""price""),""""))"),"")</f>
        <v/>
      </c>
      <c r="H39" s="29"/>
      <c r="I39" s="29" t="str">
        <f t="shared" si="0"/>
        <v/>
      </c>
      <c r="J39" s="30"/>
      <c r="K39" s="29"/>
      <c r="L39" s="29"/>
      <c r="M39" s="31"/>
      <c r="N39" s="31"/>
      <c r="O39" s="32" t="str">
        <f t="shared" si="1"/>
        <v/>
      </c>
      <c r="P39" s="30" t="str">
        <f t="shared" si="2"/>
        <v/>
      </c>
      <c r="Q39" s="29" t="str">
        <f t="shared" si="3"/>
        <v/>
      </c>
      <c r="R39" s="33" t="str">
        <f t="shared" si="4"/>
        <v/>
      </c>
      <c r="S39" s="33" t="str">
        <f t="shared" si="5"/>
        <v/>
      </c>
      <c r="T39" s="33" t="str">
        <f t="shared" si="6"/>
        <v/>
      </c>
      <c r="U39" s="93"/>
      <c r="V39" s="79"/>
      <c r="W39" s="79"/>
      <c r="X39" s="80"/>
      <c r="Y39" s="34"/>
      <c r="Z39" s="34"/>
      <c r="AA39" s="34"/>
    </row>
    <row r="40" spans="1:27" ht="18" customHeight="1" x14ac:dyDescent="0.25">
      <c r="A40" s="19"/>
      <c r="B40" s="19"/>
      <c r="C40" s="20"/>
      <c r="D40" s="20"/>
      <c r="E40" s="20"/>
      <c r="F40" s="19"/>
      <c r="G40" s="21" t="str">
        <f ca="1">IFERROR(__xludf.DUMMYFUNCTION("IF(F40="""","""",IFERROR(GOOGLEFINANCE(UPPER(F40),""price""),""""))"),"")</f>
        <v/>
      </c>
      <c r="H40" s="21"/>
      <c r="I40" s="21" t="str">
        <f t="shared" si="0"/>
        <v/>
      </c>
      <c r="J40" s="22"/>
      <c r="K40" s="21"/>
      <c r="L40" s="21"/>
      <c r="M40" s="23"/>
      <c r="N40" s="23"/>
      <c r="O40" s="24" t="str">
        <f t="shared" si="1"/>
        <v/>
      </c>
      <c r="P40" s="22" t="str">
        <f t="shared" si="2"/>
        <v/>
      </c>
      <c r="Q40" s="21" t="str">
        <f t="shared" si="3"/>
        <v/>
      </c>
      <c r="R40" s="25" t="str">
        <f t="shared" si="4"/>
        <v/>
      </c>
      <c r="S40" s="25" t="str">
        <f t="shared" si="5"/>
        <v/>
      </c>
      <c r="T40" s="25" t="str">
        <f t="shared" si="6"/>
        <v/>
      </c>
      <c r="U40" s="92"/>
      <c r="V40" s="79"/>
      <c r="W40" s="79"/>
      <c r="X40" s="80"/>
      <c r="Y40" s="26"/>
      <c r="Z40" s="26"/>
      <c r="AA40" s="26"/>
    </row>
    <row r="41" spans="1:27" ht="18" customHeight="1" x14ac:dyDescent="0.25">
      <c r="A41" s="27"/>
      <c r="B41" s="27"/>
      <c r="C41" s="28"/>
      <c r="D41" s="28"/>
      <c r="E41" s="28"/>
      <c r="F41" s="27"/>
      <c r="G41" s="29" t="str">
        <f ca="1">IFERROR(__xludf.DUMMYFUNCTION("IF(F41="""","""",IFERROR(GOOGLEFINANCE(UPPER(F41),""price""),""""))"),"")</f>
        <v/>
      </c>
      <c r="H41" s="29"/>
      <c r="I41" s="29" t="str">
        <f t="shared" si="0"/>
        <v/>
      </c>
      <c r="J41" s="30"/>
      <c r="K41" s="29"/>
      <c r="L41" s="29"/>
      <c r="M41" s="31"/>
      <c r="N41" s="31"/>
      <c r="O41" s="32" t="str">
        <f t="shared" si="1"/>
        <v/>
      </c>
      <c r="P41" s="30" t="str">
        <f t="shared" si="2"/>
        <v/>
      </c>
      <c r="Q41" s="29" t="str">
        <f t="shared" si="3"/>
        <v/>
      </c>
      <c r="R41" s="33" t="str">
        <f t="shared" si="4"/>
        <v/>
      </c>
      <c r="S41" s="33" t="str">
        <f t="shared" si="5"/>
        <v/>
      </c>
      <c r="T41" s="33" t="str">
        <f t="shared" si="6"/>
        <v/>
      </c>
      <c r="U41" s="93"/>
      <c r="V41" s="79"/>
      <c r="W41" s="79"/>
      <c r="X41" s="80"/>
      <c r="Y41" s="34"/>
      <c r="Z41" s="34"/>
      <c r="AA41" s="34"/>
    </row>
    <row r="42" spans="1:27" ht="18" customHeight="1" x14ac:dyDescent="0.25">
      <c r="A42" s="19"/>
      <c r="B42" s="19"/>
      <c r="C42" s="20"/>
      <c r="D42" s="20"/>
      <c r="E42" s="20"/>
      <c r="F42" s="19"/>
      <c r="G42" s="21" t="str">
        <f ca="1">IFERROR(__xludf.DUMMYFUNCTION("IF(F42="""","""",IFERROR(GOOGLEFINANCE(UPPER(F42),""price""),""""))"),"")</f>
        <v/>
      </c>
      <c r="H42" s="21"/>
      <c r="I42" s="21" t="str">
        <f t="shared" si="0"/>
        <v/>
      </c>
      <c r="J42" s="22"/>
      <c r="K42" s="21"/>
      <c r="L42" s="21"/>
      <c r="M42" s="23"/>
      <c r="N42" s="23"/>
      <c r="O42" s="24" t="str">
        <f t="shared" si="1"/>
        <v/>
      </c>
      <c r="P42" s="22" t="str">
        <f t="shared" si="2"/>
        <v/>
      </c>
      <c r="Q42" s="21" t="str">
        <f t="shared" si="3"/>
        <v/>
      </c>
      <c r="R42" s="25" t="str">
        <f t="shared" si="4"/>
        <v/>
      </c>
      <c r="S42" s="25" t="str">
        <f t="shared" si="5"/>
        <v/>
      </c>
      <c r="T42" s="25" t="str">
        <f t="shared" si="6"/>
        <v/>
      </c>
      <c r="U42" s="92"/>
      <c r="V42" s="79"/>
      <c r="W42" s="79"/>
      <c r="X42" s="80"/>
      <c r="Y42" s="26"/>
      <c r="Z42" s="26"/>
      <c r="AA42" s="26"/>
    </row>
    <row r="43" spans="1:27" ht="18" customHeight="1" x14ac:dyDescent="0.25">
      <c r="A43" s="27"/>
      <c r="B43" s="27"/>
      <c r="C43" s="28"/>
      <c r="D43" s="28"/>
      <c r="E43" s="28"/>
      <c r="F43" s="27"/>
      <c r="G43" s="29" t="str">
        <f ca="1">IFERROR(__xludf.DUMMYFUNCTION("IF(F43="""","""",IFERROR(GOOGLEFINANCE(UPPER(F43),""price""),""""))"),"")</f>
        <v/>
      </c>
      <c r="H43" s="29"/>
      <c r="I43" s="29" t="str">
        <f t="shared" si="0"/>
        <v/>
      </c>
      <c r="J43" s="30"/>
      <c r="K43" s="29"/>
      <c r="L43" s="29"/>
      <c r="M43" s="31"/>
      <c r="N43" s="31"/>
      <c r="O43" s="32" t="str">
        <f t="shared" si="1"/>
        <v/>
      </c>
      <c r="P43" s="30" t="str">
        <f t="shared" si="2"/>
        <v/>
      </c>
      <c r="Q43" s="29" t="str">
        <f t="shared" si="3"/>
        <v/>
      </c>
      <c r="R43" s="33" t="str">
        <f t="shared" si="4"/>
        <v/>
      </c>
      <c r="S43" s="33" t="str">
        <f t="shared" si="5"/>
        <v/>
      </c>
      <c r="T43" s="33" t="str">
        <f t="shared" si="6"/>
        <v/>
      </c>
      <c r="U43" s="93"/>
      <c r="V43" s="79"/>
      <c r="W43" s="79"/>
      <c r="X43" s="80"/>
      <c r="Y43" s="34"/>
      <c r="Z43" s="34"/>
      <c r="AA43" s="34"/>
    </row>
    <row r="44" spans="1:27" ht="18" customHeight="1" x14ac:dyDescent="0.25">
      <c r="A44" s="19"/>
      <c r="B44" s="19"/>
      <c r="C44" s="20"/>
      <c r="D44" s="20"/>
      <c r="E44" s="20"/>
      <c r="F44" s="19"/>
      <c r="G44" s="21" t="str">
        <f ca="1">IFERROR(__xludf.DUMMYFUNCTION("IF(F44="""","""",IFERROR(GOOGLEFINANCE(UPPER(F44),""price""),""""))"),"")</f>
        <v/>
      </c>
      <c r="H44" s="21"/>
      <c r="I44" s="21" t="str">
        <f t="shared" si="0"/>
        <v/>
      </c>
      <c r="J44" s="22"/>
      <c r="K44" s="21"/>
      <c r="L44" s="21"/>
      <c r="M44" s="23"/>
      <c r="N44" s="23"/>
      <c r="O44" s="24" t="str">
        <f t="shared" si="1"/>
        <v/>
      </c>
      <c r="P44" s="22" t="str">
        <f t="shared" si="2"/>
        <v/>
      </c>
      <c r="Q44" s="21" t="str">
        <f t="shared" si="3"/>
        <v/>
      </c>
      <c r="R44" s="25" t="str">
        <f t="shared" si="4"/>
        <v/>
      </c>
      <c r="S44" s="25" t="str">
        <f t="shared" si="5"/>
        <v/>
      </c>
      <c r="T44" s="25" t="str">
        <f t="shared" si="6"/>
        <v/>
      </c>
      <c r="U44" s="92"/>
      <c r="V44" s="79"/>
      <c r="W44" s="79"/>
      <c r="X44" s="80"/>
      <c r="Y44" s="26"/>
      <c r="Z44" s="26"/>
      <c r="AA44" s="26"/>
    </row>
    <row r="45" spans="1:27" ht="18" customHeight="1" x14ac:dyDescent="0.25">
      <c r="A45" s="27"/>
      <c r="B45" s="27"/>
      <c r="C45" s="28"/>
      <c r="D45" s="28"/>
      <c r="E45" s="28"/>
      <c r="F45" s="27"/>
      <c r="G45" s="29" t="str">
        <f ca="1">IFERROR(__xludf.DUMMYFUNCTION("IF(F45="""","""",IFERROR(GOOGLEFINANCE(UPPER(F45),""price""),""""))"),"")</f>
        <v/>
      </c>
      <c r="H45" s="29"/>
      <c r="I45" s="29" t="str">
        <f t="shared" si="0"/>
        <v/>
      </c>
      <c r="J45" s="30"/>
      <c r="K45" s="29"/>
      <c r="L45" s="29"/>
      <c r="M45" s="31"/>
      <c r="N45" s="31"/>
      <c r="O45" s="32" t="str">
        <f t="shared" si="1"/>
        <v/>
      </c>
      <c r="P45" s="30" t="str">
        <f t="shared" si="2"/>
        <v/>
      </c>
      <c r="Q45" s="29" t="str">
        <f t="shared" si="3"/>
        <v/>
      </c>
      <c r="R45" s="33" t="str">
        <f t="shared" si="4"/>
        <v/>
      </c>
      <c r="S45" s="33" t="str">
        <f t="shared" si="5"/>
        <v/>
      </c>
      <c r="T45" s="33" t="str">
        <f t="shared" si="6"/>
        <v/>
      </c>
      <c r="U45" s="93"/>
      <c r="V45" s="79"/>
      <c r="W45" s="79"/>
      <c r="X45" s="80"/>
      <c r="Y45" s="34"/>
      <c r="Z45" s="34"/>
      <c r="AA45" s="34"/>
    </row>
    <row r="46" spans="1:27" ht="18" customHeight="1" x14ac:dyDescent="0.25">
      <c r="A46" s="19"/>
      <c r="B46" s="19"/>
      <c r="C46" s="20"/>
      <c r="D46" s="20"/>
      <c r="E46" s="20"/>
      <c r="F46" s="19"/>
      <c r="G46" s="21" t="str">
        <f ca="1">IFERROR(__xludf.DUMMYFUNCTION("IF(F46="""","""",IFERROR(GOOGLEFINANCE(UPPER(F46),""price""),""""))"),"")</f>
        <v/>
      </c>
      <c r="H46" s="21"/>
      <c r="I46" s="21" t="str">
        <f t="shared" si="0"/>
        <v/>
      </c>
      <c r="J46" s="22"/>
      <c r="K46" s="21"/>
      <c r="L46" s="21"/>
      <c r="M46" s="23"/>
      <c r="N46" s="23"/>
      <c r="O46" s="24" t="str">
        <f t="shared" si="1"/>
        <v/>
      </c>
      <c r="P46" s="22" t="str">
        <f t="shared" si="2"/>
        <v/>
      </c>
      <c r="Q46" s="21" t="str">
        <f t="shared" si="3"/>
        <v/>
      </c>
      <c r="R46" s="25" t="str">
        <f t="shared" si="4"/>
        <v/>
      </c>
      <c r="S46" s="25" t="str">
        <f t="shared" si="5"/>
        <v/>
      </c>
      <c r="T46" s="25" t="str">
        <f t="shared" si="6"/>
        <v/>
      </c>
      <c r="U46" s="92"/>
      <c r="V46" s="79"/>
      <c r="W46" s="79"/>
      <c r="X46" s="80"/>
      <c r="Y46" s="26"/>
      <c r="Z46" s="26"/>
      <c r="AA46" s="26"/>
    </row>
    <row r="47" spans="1:27" ht="18" customHeight="1" x14ac:dyDescent="0.25">
      <c r="A47" s="27"/>
      <c r="B47" s="27"/>
      <c r="C47" s="28"/>
      <c r="D47" s="28"/>
      <c r="E47" s="28"/>
      <c r="F47" s="27"/>
      <c r="G47" s="29" t="str">
        <f ca="1">IFERROR(__xludf.DUMMYFUNCTION("IF(F47="""","""",IFERROR(GOOGLEFINANCE(UPPER(F47),""price""),""""))"),"")</f>
        <v/>
      </c>
      <c r="H47" s="29"/>
      <c r="I47" s="29" t="str">
        <f t="shared" si="0"/>
        <v/>
      </c>
      <c r="J47" s="30"/>
      <c r="K47" s="29"/>
      <c r="L47" s="29"/>
      <c r="M47" s="31"/>
      <c r="N47" s="31"/>
      <c r="O47" s="32" t="str">
        <f t="shared" si="1"/>
        <v/>
      </c>
      <c r="P47" s="30" t="str">
        <f t="shared" si="2"/>
        <v/>
      </c>
      <c r="Q47" s="29" t="str">
        <f t="shared" si="3"/>
        <v/>
      </c>
      <c r="R47" s="33" t="str">
        <f t="shared" si="4"/>
        <v/>
      </c>
      <c r="S47" s="33" t="str">
        <f t="shared" si="5"/>
        <v/>
      </c>
      <c r="T47" s="33" t="str">
        <f t="shared" si="6"/>
        <v/>
      </c>
      <c r="U47" s="93"/>
      <c r="V47" s="79"/>
      <c r="W47" s="79"/>
      <c r="X47" s="80"/>
      <c r="Y47" s="34"/>
      <c r="Z47" s="34"/>
      <c r="AA47" s="34"/>
    </row>
    <row r="48" spans="1:27" ht="18" customHeight="1" x14ac:dyDescent="0.25">
      <c r="A48" s="19"/>
      <c r="B48" s="19"/>
      <c r="C48" s="20"/>
      <c r="D48" s="20"/>
      <c r="E48" s="20"/>
      <c r="F48" s="19"/>
      <c r="G48" s="21" t="str">
        <f ca="1">IFERROR(__xludf.DUMMYFUNCTION("IF(F48="""","""",IFERROR(GOOGLEFINANCE(UPPER(F48),""price""),""""))"),"")</f>
        <v/>
      </c>
      <c r="H48" s="21"/>
      <c r="I48" s="21" t="str">
        <f t="shared" si="0"/>
        <v/>
      </c>
      <c r="J48" s="22"/>
      <c r="K48" s="21"/>
      <c r="L48" s="21"/>
      <c r="M48" s="23"/>
      <c r="N48" s="23"/>
      <c r="O48" s="24" t="str">
        <f t="shared" si="1"/>
        <v/>
      </c>
      <c r="P48" s="22" t="str">
        <f t="shared" si="2"/>
        <v/>
      </c>
      <c r="Q48" s="21" t="str">
        <f t="shared" si="3"/>
        <v/>
      </c>
      <c r="R48" s="25" t="str">
        <f t="shared" si="4"/>
        <v/>
      </c>
      <c r="S48" s="25" t="str">
        <f t="shared" si="5"/>
        <v/>
      </c>
      <c r="T48" s="25" t="str">
        <f t="shared" si="6"/>
        <v/>
      </c>
      <c r="U48" s="92"/>
      <c r="V48" s="79"/>
      <c r="W48" s="79"/>
      <c r="X48" s="80"/>
      <c r="Y48" s="26"/>
      <c r="Z48" s="26"/>
      <c r="AA48" s="26"/>
    </row>
    <row r="49" spans="1:27" ht="18" customHeight="1" x14ac:dyDescent="0.25">
      <c r="A49" s="27"/>
      <c r="B49" s="27"/>
      <c r="C49" s="28"/>
      <c r="D49" s="28"/>
      <c r="E49" s="28"/>
      <c r="F49" s="27"/>
      <c r="G49" s="29" t="str">
        <f ca="1">IFERROR(__xludf.DUMMYFUNCTION("IF(F49="""","""",IFERROR(GOOGLEFINANCE(UPPER(F49),""price""),""""))"),"")</f>
        <v/>
      </c>
      <c r="H49" s="29"/>
      <c r="I49" s="29" t="str">
        <f t="shared" si="0"/>
        <v/>
      </c>
      <c r="J49" s="30"/>
      <c r="K49" s="29"/>
      <c r="L49" s="29"/>
      <c r="M49" s="31"/>
      <c r="N49" s="31"/>
      <c r="O49" s="32" t="str">
        <f t="shared" si="1"/>
        <v/>
      </c>
      <c r="P49" s="30" t="str">
        <f t="shared" si="2"/>
        <v/>
      </c>
      <c r="Q49" s="29" t="str">
        <f t="shared" si="3"/>
        <v/>
      </c>
      <c r="R49" s="33" t="str">
        <f t="shared" si="4"/>
        <v/>
      </c>
      <c r="S49" s="33" t="str">
        <f t="shared" si="5"/>
        <v/>
      </c>
      <c r="T49" s="33" t="str">
        <f t="shared" si="6"/>
        <v/>
      </c>
      <c r="U49" s="93"/>
      <c r="V49" s="79"/>
      <c r="W49" s="79"/>
      <c r="X49" s="80"/>
      <c r="Y49" s="34"/>
      <c r="Z49" s="34"/>
      <c r="AA49" s="34"/>
    </row>
    <row r="50" spans="1:27" ht="18" customHeight="1" x14ac:dyDescent="0.25">
      <c r="A50" s="19"/>
      <c r="B50" s="19"/>
      <c r="C50" s="20"/>
      <c r="D50" s="20"/>
      <c r="E50" s="20"/>
      <c r="F50" s="19"/>
      <c r="G50" s="21" t="str">
        <f ca="1">IFERROR(__xludf.DUMMYFUNCTION("IF(F50="""","""",IFERROR(GOOGLEFINANCE(UPPER(F50),""price""),""""))"),"")</f>
        <v/>
      </c>
      <c r="H50" s="21"/>
      <c r="I50" s="21" t="str">
        <f t="shared" si="0"/>
        <v/>
      </c>
      <c r="J50" s="22"/>
      <c r="K50" s="21"/>
      <c r="L50" s="21"/>
      <c r="M50" s="23"/>
      <c r="N50" s="23"/>
      <c r="O50" s="24" t="str">
        <f t="shared" si="1"/>
        <v/>
      </c>
      <c r="P50" s="22" t="str">
        <f t="shared" si="2"/>
        <v/>
      </c>
      <c r="Q50" s="21" t="str">
        <f t="shared" si="3"/>
        <v/>
      </c>
      <c r="R50" s="25" t="str">
        <f t="shared" si="4"/>
        <v/>
      </c>
      <c r="S50" s="25" t="str">
        <f t="shared" si="5"/>
        <v/>
      </c>
      <c r="T50" s="25" t="str">
        <f t="shared" si="6"/>
        <v/>
      </c>
      <c r="U50" s="92"/>
      <c r="V50" s="79"/>
      <c r="W50" s="79"/>
      <c r="X50" s="80"/>
      <c r="Y50" s="26"/>
      <c r="Z50" s="26"/>
      <c r="AA50" s="26"/>
    </row>
    <row r="51" spans="1:27" ht="18" customHeight="1" x14ac:dyDescent="0.25">
      <c r="A51" s="27"/>
      <c r="B51" s="27"/>
      <c r="C51" s="28"/>
      <c r="D51" s="28"/>
      <c r="E51" s="28"/>
      <c r="F51" s="27"/>
      <c r="G51" s="29" t="str">
        <f ca="1">IFERROR(__xludf.DUMMYFUNCTION("IF(F51="""","""",IFERROR(GOOGLEFINANCE(UPPER(F51),""price""),""""))"),"")</f>
        <v/>
      </c>
      <c r="H51" s="29"/>
      <c r="I51" s="29" t="str">
        <f t="shared" si="0"/>
        <v/>
      </c>
      <c r="J51" s="30"/>
      <c r="K51" s="29"/>
      <c r="L51" s="29"/>
      <c r="M51" s="31"/>
      <c r="N51" s="31"/>
      <c r="O51" s="32" t="str">
        <f t="shared" si="1"/>
        <v/>
      </c>
      <c r="P51" s="30" t="str">
        <f t="shared" si="2"/>
        <v/>
      </c>
      <c r="Q51" s="29" t="str">
        <f t="shared" si="3"/>
        <v/>
      </c>
      <c r="R51" s="33" t="str">
        <f t="shared" si="4"/>
        <v/>
      </c>
      <c r="S51" s="33" t="str">
        <f t="shared" si="5"/>
        <v/>
      </c>
      <c r="T51" s="33" t="str">
        <f t="shared" si="6"/>
        <v/>
      </c>
      <c r="U51" s="93"/>
      <c r="V51" s="79"/>
      <c r="W51" s="79"/>
      <c r="X51" s="80"/>
      <c r="Y51" s="34"/>
      <c r="Z51" s="34"/>
      <c r="AA51" s="34"/>
    </row>
    <row r="52" spans="1:27" ht="18" customHeight="1" x14ac:dyDescent="0.25">
      <c r="A52" s="19"/>
      <c r="B52" s="19"/>
      <c r="C52" s="20"/>
      <c r="D52" s="20"/>
      <c r="E52" s="20"/>
      <c r="F52" s="19"/>
      <c r="G52" s="21" t="str">
        <f ca="1">IFERROR(__xludf.DUMMYFUNCTION("IF(F52="""","""",IFERROR(GOOGLEFINANCE(UPPER(F52),""price""),""""))"),"")</f>
        <v/>
      </c>
      <c r="H52" s="21"/>
      <c r="I52" s="21" t="str">
        <f t="shared" si="0"/>
        <v/>
      </c>
      <c r="J52" s="22"/>
      <c r="K52" s="21"/>
      <c r="L52" s="21"/>
      <c r="M52" s="23"/>
      <c r="N52" s="23"/>
      <c r="O52" s="24" t="str">
        <f t="shared" si="1"/>
        <v/>
      </c>
      <c r="P52" s="22" t="str">
        <f t="shared" si="2"/>
        <v/>
      </c>
      <c r="Q52" s="21" t="str">
        <f t="shared" si="3"/>
        <v/>
      </c>
      <c r="R52" s="25" t="str">
        <f t="shared" si="4"/>
        <v/>
      </c>
      <c r="S52" s="25" t="str">
        <f t="shared" si="5"/>
        <v/>
      </c>
      <c r="T52" s="25" t="str">
        <f t="shared" si="6"/>
        <v/>
      </c>
      <c r="U52" s="92"/>
      <c r="V52" s="79"/>
      <c r="W52" s="79"/>
      <c r="X52" s="80"/>
      <c r="Y52" s="26"/>
      <c r="Z52" s="26"/>
      <c r="AA52" s="26"/>
    </row>
    <row r="53" spans="1:27" ht="18" customHeight="1" x14ac:dyDescent="0.25">
      <c r="A53" s="27"/>
      <c r="B53" s="27"/>
      <c r="C53" s="28"/>
      <c r="D53" s="28"/>
      <c r="E53" s="28"/>
      <c r="F53" s="27"/>
      <c r="G53" s="29" t="str">
        <f ca="1">IFERROR(__xludf.DUMMYFUNCTION("IF(F53="""","""",IFERROR(GOOGLEFINANCE(UPPER(F53),""price""),""""))"),"")</f>
        <v/>
      </c>
      <c r="H53" s="29"/>
      <c r="I53" s="29" t="str">
        <f t="shared" si="0"/>
        <v/>
      </c>
      <c r="J53" s="30"/>
      <c r="K53" s="29"/>
      <c r="L53" s="29"/>
      <c r="M53" s="31"/>
      <c r="N53" s="31"/>
      <c r="O53" s="32" t="str">
        <f t="shared" si="1"/>
        <v/>
      </c>
      <c r="P53" s="30" t="str">
        <f t="shared" si="2"/>
        <v/>
      </c>
      <c r="Q53" s="29" t="str">
        <f t="shared" si="3"/>
        <v/>
      </c>
      <c r="R53" s="33" t="str">
        <f t="shared" si="4"/>
        <v/>
      </c>
      <c r="S53" s="33" t="str">
        <f t="shared" si="5"/>
        <v/>
      </c>
      <c r="T53" s="33" t="str">
        <f t="shared" si="6"/>
        <v/>
      </c>
      <c r="U53" s="93"/>
      <c r="V53" s="79"/>
      <c r="W53" s="79"/>
      <c r="X53" s="80"/>
      <c r="Y53" s="34"/>
      <c r="Z53" s="34"/>
      <c r="AA53" s="34"/>
    </row>
    <row r="54" spans="1:27" ht="18" customHeight="1" x14ac:dyDescent="0.25">
      <c r="A54" s="19"/>
      <c r="B54" s="19"/>
      <c r="C54" s="20"/>
      <c r="D54" s="20"/>
      <c r="E54" s="20"/>
      <c r="F54" s="19"/>
      <c r="G54" s="21" t="str">
        <f ca="1">IFERROR(__xludf.DUMMYFUNCTION("IF(F54="""","""",IFERROR(GOOGLEFINANCE(UPPER(F54),""price""),""""))"),"")</f>
        <v/>
      </c>
      <c r="H54" s="21"/>
      <c r="I54" s="21" t="str">
        <f t="shared" si="0"/>
        <v/>
      </c>
      <c r="J54" s="22"/>
      <c r="K54" s="21"/>
      <c r="L54" s="21"/>
      <c r="M54" s="23"/>
      <c r="N54" s="23"/>
      <c r="O54" s="24" t="str">
        <f t="shared" si="1"/>
        <v/>
      </c>
      <c r="P54" s="22" t="str">
        <f t="shared" si="2"/>
        <v/>
      </c>
      <c r="Q54" s="21" t="str">
        <f t="shared" si="3"/>
        <v/>
      </c>
      <c r="R54" s="25" t="str">
        <f t="shared" si="4"/>
        <v/>
      </c>
      <c r="S54" s="25" t="str">
        <f t="shared" si="5"/>
        <v/>
      </c>
      <c r="T54" s="25" t="str">
        <f t="shared" si="6"/>
        <v/>
      </c>
      <c r="U54" s="92"/>
      <c r="V54" s="79"/>
      <c r="W54" s="79"/>
      <c r="X54" s="80"/>
      <c r="Y54" s="26"/>
      <c r="Z54" s="26"/>
      <c r="AA54" s="26"/>
    </row>
    <row r="55" spans="1:27" ht="18" customHeight="1" x14ac:dyDescent="0.25">
      <c r="A55" s="27"/>
      <c r="B55" s="27"/>
      <c r="C55" s="28"/>
      <c r="D55" s="28"/>
      <c r="E55" s="28"/>
      <c r="F55" s="27"/>
      <c r="G55" s="29" t="str">
        <f ca="1">IFERROR(__xludf.DUMMYFUNCTION("IF(F55="""","""",IFERROR(GOOGLEFINANCE(UPPER(F55),""price""),""""))"),"")</f>
        <v/>
      </c>
      <c r="H55" s="29"/>
      <c r="I55" s="29" t="str">
        <f t="shared" si="0"/>
        <v/>
      </c>
      <c r="J55" s="30"/>
      <c r="K55" s="29"/>
      <c r="L55" s="29"/>
      <c r="M55" s="31"/>
      <c r="N55" s="31"/>
      <c r="O55" s="32" t="str">
        <f t="shared" si="1"/>
        <v/>
      </c>
      <c r="P55" s="30" t="str">
        <f t="shared" si="2"/>
        <v/>
      </c>
      <c r="Q55" s="29" t="str">
        <f t="shared" si="3"/>
        <v/>
      </c>
      <c r="R55" s="33" t="str">
        <f t="shared" si="4"/>
        <v/>
      </c>
      <c r="S55" s="33" t="str">
        <f t="shared" si="5"/>
        <v/>
      </c>
      <c r="T55" s="33" t="str">
        <f t="shared" si="6"/>
        <v/>
      </c>
      <c r="U55" s="93"/>
      <c r="V55" s="79"/>
      <c r="W55" s="79"/>
      <c r="X55" s="80"/>
      <c r="Y55" s="34"/>
      <c r="Z55" s="34"/>
      <c r="AA55" s="34"/>
    </row>
    <row r="56" spans="1:27" ht="18" customHeight="1" x14ac:dyDescent="0.25">
      <c r="A56" s="19"/>
      <c r="B56" s="19"/>
      <c r="C56" s="20"/>
      <c r="D56" s="20"/>
      <c r="E56" s="20"/>
      <c r="F56" s="19"/>
      <c r="G56" s="21" t="str">
        <f ca="1">IFERROR(__xludf.DUMMYFUNCTION("IF(F56="""","""",IFERROR(GOOGLEFINANCE(UPPER(F56),""price""),""""))"),"")</f>
        <v/>
      </c>
      <c r="H56" s="21"/>
      <c r="I56" s="21" t="str">
        <f t="shared" si="0"/>
        <v/>
      </c>
      <c r="J56" s="22"/>
      <c r="K56" s="21"/>
      <c r="L56" s="21"/>
      <c r="M56" s="23"/>
      <c r="N56" s="23"/>
      <c r="O56" s="24" t="str">
        <f t="shared" si="1"/>
        <v/>
      </c>
      <c r="P56" s="22" t="str">
        <f t="shared" si="2"/>
        <v/>
      </c>
      <c r="Q56" s="21" t="str">
        <f t="shared" si="3"/>
        <v/>
      </c>
      <c r="R56" s="25" t="str">
        <f t="shared" si="4"/>
        <v/>
      </c>
      <c r="S56" s="25" t="str">
        <f t="shared" si="5"/>
        <v/>
      </c>
      <c r="T56" s="25" t="str">
        <f t="shared" si="6"/>
        <v/>
      </c>
      <c r="U56" s="92"/>
      <c r="V56" s="79"/>
      <c r="W56" s="79"/>
      <c r="X56" s="80"/>
      <c r="Y56" s="26"/>
      <c r="Z56" s="26"/>
      <c r="AA56" s="26"/>
    </row>
    <row r="57" spans="1:27" ht="18" customHeight="1" x14ac:dyDescent="0.25">
      <c r="A57" s="27"/>
      <c r="B57" s="27"/>
      <c r="C57" s="28"/>
      <c r="D57" s="28"/>
      <c r="E57" s="28"/>
      <c r="F57" s="27"/>
      <c r="G57" s="29" t="str">
        <f ca="1">IFERROR(__xludf.DUMMYFUNCTION("IF(F57="""","""",IFERROR(GOOGLEFINANCE(UPPER(F57),""price""),""""))"),"")</f>
        <v/>
      </c>
      <c r="H57" s="29"/>
      <c r="I57" s="29" t="str">
        <f t="shared" si="0"/>
        <v/>
      </c>
      <c r="J57" s="30"/>
      <c r="K57" s="29"/>
      <c r="L57" s="29"/>
      <c r="M57" s="31"/>
      <c r="N57" s="31"/>
      <c r="O57" s="32" t="str">
        <f t="shared" si="1"/>
        <v/>
      </c>
      <c r="P57" s="30" t="str">
        <f t="shared" si="2"/>
        <v/>
      </c>
      <c r="Q57" s="29" t="str">
        <f t="shared" si="3"/>
        <v/>
      </c>
      <c r="R57" s="33" t="str">
        <f t="shared" si="4"/>
        <v/>
      </c>
      <c r="S57" s="33" t="str">
        <f t="shared" si="5"/>
        <v/>
      </c>
      <c r="T57" s="33" t="str">
        <f t="shared" si="6"/>
        <v/>
      </c>
      <c r="U57" s="93"/>
      <c r="V57" s="79"/>
      <c r="W57" s="79"/>
      <c r="X57" s="80"/>
      <c r="Y57" s="34"/>
      <c r="Z57" s="34"/>
      <c r="AA57" s="34"/>
    </row>
    <row r="58" spans="1:27" ht="18" customHeight="1" x14ac:dyDescent="0.25">
      <c r="A58" s="19"/>
      <c r="B58" s="19"/>
      <c r="C58" s="20"/>
      <c r="D58" s="20"/>
      <c r="E58" s="20"/>
      <c r="F58" s="19"/>
      <c r="G58" s="21" t="str">
        <f ca="1">IFERROR(__xludf.DUMMYFUNCTION("IF(F58="""","""",IFERROR(GOOGLEFINANCE(UPPER(F58),""price""),""""))"),"")</f>
        <v/>
      </c>
      <c r="H58" s="21"/>
      <c r="I58" s="21" t="str">
        <f t="shared" si="0"/>
        <v/>
      </c>
      <c r="J58" s="22"/>
      <c r="K58" s="21"/>
      <c r="L58" s="21"/>
      <c r="M58" s="23"/>
      <c r="N58" s="23"/>
      <c r="O58" s="24" t="str">
        <f t="shared" si="1"/>
        <v/>
      </c>
      <c r="P58" s="22" t="str">
        <f t="shared" si="2"/>
        <v/>
      </c>
      <c r="Q58" s="21" t="str">
        <f t="shared" si="3"/>
        <v/>
      </c>
      <c r="R58" s="25" t="str">
        <f t="shared" si="4"/>
        <v/>
      </c>
      <c r="S58" s="25" t="str">
        <f t="shared" si="5"/>
        <v/>
      </c>
      <c r="T58" s="25" t="str">
        <f t="shared" si="6"/>
        <v/>
      </c>
      <c r="U58" s="92"/>
      <c r="V58" s="79"/>
      <c r="W58" s="79"/>
      <c r="X58" s="80"/>
      <c r="Y58" s="26"/>
      <c r="Z58" s="26"/>
      <c r="AA58" s="26"/>
    </row>
    <row r="59" spans="1:27" ht="18" customHeight="1" x14ac:dyDescent="0.25">
      <c r="A59" s="27"/>
      <c r="B59" s="27"/>
      <c r="C59" s="28"/>
      <c r="D59" s="28"/>
      <c r="E59" s="28"/>
      <c r="F59" s="27"/>
      <c r="G59" s="29" t="str">
        <f ca="1">IFERROR(__xludf.DUMMYFUNCTION("IF(F59="""","""",IFERROR(GOOGLEFINANCE(UPPER(F59),""price""),""""))"),"")</f>
        <v/>
      </c>
      <c r="H59" s="29"/>
      <c r="I59" s="29" t="str">
        <f t="shared" si="0"/>
        <v/>
      </c>
      <c r="J59" s="30"/>
      <c r="K59" s="29"/>
      <c r="L59" s="29"/>
      <c r="M59" s="31"/>
      <c r="N59" s="31"/>
      <c r="O59" s="32" t="str">
        <f t="shared" si="1"/>
        <v/>
      </c>
      <c r="P59" s="30" t="str">
        <f t="shared" si="2"/>
        <v/>
      </c>
      <c r="Q59" s="29" t="str">
        <f t="shared" si="3"/>
        <v/>
      </c>
      <c r="R59" s="33" t="str">
        <f t="shared" si="4"/>
        <v/>
      </c>
      <c r="S59" s="33" t="str">
        <f t="shared" si="5"/>
        <v/>
      </c>
      <c r="T59" s="33" t="str">
        <f t="shared" si="6"/>
        <v/>
      </c>
      <c r="U59" s="93"/>
      <c r="V59" s="79"/>
      <c r="W59" s="79"/>
      <c r="X59" s="80"/>
      <c r="Y59" s="34"/>
      <c r="Z59" s="34"/>
      <c r="AA59" s="34"/>
    </row>
    <row r="60" spans="1:27" ht="18" customHeight="1" x14ac:dyDescent="0.25">
      <c r="A60" s="19"/>
      <c r="B60" s="19"/>
      <c r="C60" s="20"/>
      <c r="D60" s="20"/>
      <c r="E60" s="20"/>
      <c r="F60" s="19"/>
      <c r="G60" s="21" t="str">
        <f ca="1">IFERROR(__xludf.DUMMYFUNCTION("IF(F60="""","""",IFERROR(GOOGLEFINANCE(UPPER(F60),""price""),""""))"),"")</f>
        <v/>
      </c>
      <c r="H60" s="21"/>
      <c r="I60" s="21" t="str">
        <f t="shared" si="0"/>
        <v/>
      </c>
      <c r="J60" s="22"/>
      <c r="K60" s="21"/>
      <c r="L60" s="21"/>
      <c r="M60" s="23"/>
      <c r="N60" s="23"/>
      <c r="O60" s="24" t="str">
        <f t="shared" si="1"/>
        <v/>
      </c>
      <c r="P60" s="22" t="str">
        <f t="shared" si="2"/>
        <v/>
      </c>
      <c r="Q60" s="21" t="str">
        <f t="shared" si="3"/>
        <v/>
      </c>
      <c r="R60" s="25" t="str">
        <f t="shared" si="4"/>
        <v/>
      </c>
      <c r="S60" s="25" t="str">
        <f t="shared" si="5"/>
        <v/>
      </c>
      <c r="T60" s="25" t="str">
        <f t="shared" si="6"/>
        <v/>
      </c>
      <c r="U60" s="92"/>
      <c r="V60" s="79"/>
      <c r="W60" s="79"/>
      <c r="X60" s="80"/>
      <c r="Y60" s="26"/>
      <c r="Z60" s="26"/>
      <c r="AA60" s="26"/>
    </row>
    <row r="61" spans="1:27" ht="18" customHeight="1" x14ac:dyDescent="0.25">
      <c r="A61" s="27"/>
      <c r="B61" s="27"/>
      <c r="C61" s="28"/>
      <c r="D61" s="28"/>
      <c r="E61" s="28"/>
      <c r="F61" s="27"/>
      <c r="G61" s="29" t="str">
        <f ca="1">IFERROR(__xludf.DUMMYFUNCTION("IF(F61="""","""",IFERROR(GOOGLEFINANCE(UPPER(F61),""price""),""""))"),"")</f>
        <v/>
      </c>
      <c r="H61" s="29"/>
      <c r="I61" s="29" t="str">
        <f t="shared" si="0"/>
        <v/>
      </c>
      <c r="J61" s="30"/>
      <c r="K61" s="29"/>
      <c r="L61" s="29"/>
      <c r="M61" s="31"/>
      <c r="N61" s="31"/>
      <c r="O61" s="32" t="str">
        <f t="shared" si="1"/>
        <v/>
      </c>
      <c r="P61" s="30" t="str">
        <f t="shared" si="2"/>
        <v/>
      </c>
      <c r="Q61" s="29" t="str">
        <f t="shared" si="3"/>
        <v/>
      </c>
      <c r="R61" s="33" t="str">
        <f t="shared" si="4"/>
        <v/>
      </c>
      <c r="S61" s="33" t="str">
        <f t="shared" si="5"/>
        <v/>
      </c>
      <c r="T61" s="33" t="str">
        <f t="shared" si="6"/>
        <v/>
      </c>
      <c r="U61" s="93"/>
      <c r="V61" s="79"/>
      <c r="W61" s="79"/>
      <c r="X61" s="80"/>
      <c r="Y61" s="34"/>
      <c r="Z61" s="34"/>
      <c r="AA61" s="34"/>
    </row>
    <row r="62" spans="1:27" ht="18" customHeight="1" x14ac:dyDescent="0.25">
      <c r="A62" s="19"/>
      <c r="B62" s="19"/>
      <c r="C62" s="20"/>
      <c r="D62" s="20"/>
      <c r="E62" s="20"/>
      <c r="F62" s="19"/>
      <c r="G62" s="21" t="str">
        <f ca="1">IFERROR(__xludf.DUMMYFUNCTION("IF(F62="""","""",IFERROR(GOOGLEFINANCE(UPPER(F62),""price""),""""))"),"")</f>
        <v/>
      </c>
      <c r="H62" s="21"/>
      <c r="I62" s="21" t="str">
        <f t="shared" si="0"/>
        <v/>
      </c>
      <c r="J62" s="22"/>
      <c r="K62" s="21"/>
      <c r="L62" s="21"/>
      <c r="M62" s="23"/>
      <c r="N62" s="23"/>
      <c r="O62" s="24" t="str">
        <f t="shared" si="1"/>
        <v/>
      </c>
      <c r="P62" s="22" t="str">
        <f t="shared" si="2"/>
        <v/>
      </c>
      <c r="Q62" s="21" t="str">
        <f t="shared" si="3"/>
        <v/>
      </c>
      <c r="R62" s="25" t="str">
        <f t="shared" si="4"/>
        <v/>
      </c>
      <c r="S62" s="25" t="str">
        <f t="shared" si="5"/>
        <v/>
      </c>
      <c r="T62" s="25" t="str">
        <f t="shared" si="6"/>
        <v/>
      </c>
      <c r="U62" s="92"/>
      <c r="V62" s="79"/>
      <c r="W62" s="79"/>
      <c r="X62" s="80"/>
      <c r="Y62" s="26"/>
      <c r="Z62" s="26"/>
      <c r="AA62" s="26"/>
    </row>
    <row r="63" spans="1:27" ht="18" customHeight="1" x14ac:dyDescent="0.25">
      <c r="A63" s="27"/>
      <c r="B63" s="27"/>
      <c r="C63" s="28"/>
      <c r="D63" s="28"/>
      <c r="E63" s="28"/>
      <c r="F63" s="27"/>
      <c r="G63" s="29" t="str">
        <f ca="1">IFERROR(__xludf.DUMMYFUNCTION("IF(F63="""","""",IFERROR(GOOGLEFINANCE(UPPER(F63),""price""),""""))"),"")</f>
        <v/>
      </c>
      <c r="H63" s="29"/>
      <c r="I63" s="29" t="str">
        <f t="shared" si="0"/>
        <v/>
      </c>
      <c r="J63" s="30"/>
      <c r="K63" s="29"/>
      <c r="L63" s="29"/>
      <c r="M63" s="31"/>
      <c r="N63" s="31"/>
      <c r="O63" s="32" t="str">
        <f t="shared" si="1"/>
        <v/>
      </c>
      <c r="P63" s="30" t="str">
        <f t="shared" si="2"/>
        <v/>
      </c>
      <c r="Q63" s="29" t="str">
        <f t="shared" si="3"/>
        <v/>
      </c>
      <c r="R63" s="33" t="str">
        <f t="shared" si="4"/>
        <v/>
      </c>
      <c r="S63" s="33" t="str">
        <f t="shared" si="5"/>
        <v/>
      </c>
      <c r="T63" s="33" t="str">
        <f t="shared" si="6"/>
        <v/>
      </c>
      <c r="U63" s="93"/>
      <c r="V63" s="79"/>
      <c r="W63" s="79"/>
      <c r="X63" s="80"/>
      <c r="Y63" s="34"/>
      <c r="Z63" s="34"/>
      <c r="AA63" s="34"/>
    </row>
    <row r="64" spans="1:27" ht="18" customHeight="1" x14ac:dyDescent="0.25">
      <c r="A64" s="19"/>
      <c r="B64" s="19"/>
      <c r="C64" s="20"/>
      <c r="D64" s="20"/>
      <c r="E64" s="20"/>
      <c r="F64" s="19"/>
      <c r="G64" s="21" t="str">
        <f ca="1">IFERROR(__xludf.DUMMYFUNCTION("IF(F64="""","""",IFERROR(GOOGLEFINANCE(UPPER(F64),""price""),""""))"),"")</f>
        <v/>
      </c>
      <c r="H64" s="21"/>
      <c r="I64" s="21" t="str">
        <f t="shared" si="0"/>
        <v/>
      </c>
      <c r="J64" s="22"/>
      <c r="K64" s="21"/>
      <c r="L64" s="21"/>
      <c r="M64" s="23"/>
      <c r="N64" s="23"/>
      <c r="O64" s="24" t="str">
        <f t="shared" si="1"/>
        <v/>
      </c>
      <c r="P64" s="22" t="str">
        <f t="shared" si="2"/>
        <v/>
      </c>
      <c r="Q64" s="21" t="str">
        <f t="shared" si="3"/>
        <v/>
      </c>
      <c r="R64" s="25" t="str">
        <f t="shared" si="4"/>
        <v/>
      </c>
      <c r="S64" s="25" t="str">
        <f t="shared" si="5"/>
        <v/>
      </c>
      <c r="T64" s="25" t="str">
        <f t="shared" si="6"/>
        <v/>
      </c>
      <c r="U64" s="92"/>
      <c r="V64" s="79"/>
      <c r="W64" s="79"/>
      <c r="X64" s="80"/>
      <c r="Y64" s="26"/>
      <c r="Z64" s="26"/>
      <c r="AA64" s="26"/>
    </row>
    <row r="65" spans="1:27" ht="18" customHeight="1" x14ac:dyDescent="0.25">
      <c r="A65" s="27"/>
      <c r="B65" s="27"/>
      <c r="C65" s="28"/>
      <c r="D65" s="28"/>
      <c r="E65" s="28"/>
      <c r="F65" s="27"/>
      <c r="G65" s="29" t="str">
        <f ca="1">IFERROR(__xludf.DUMMYFUNCTION("IF(F65="""","""",IFERROR(GOOGLEFINANCE(UPPER(F65),""price""),""""))"),"")</f>
        <v/>
      </c>
      <c r="H65" s="29"/>
      <c r="I65" s="29" t="str">
        <f t="shared" si="0"/>
        <v/>
      </c>
      <c r="J65" s="30"/>
      <c r="K65" s="29"/>
      <c r="L65" s="29"/>
      <c r="M65" s="31"/>
      <c r="N65" s="31"/>
      <c r="O65" s="32" t="str">
        <f t="shared" si="1"/>
        <v/>
      </c>
      <c r="P65" s="30" t="str">
        <f t="shared" si="2"/>
        <v/>
      </c>
      <c r="Q65" s="29" t="str">
        <f t="shared" si="3"/>
        <v/>
      </c>
      <c r="R65" s="33" t="str">
        <f t="shared" si="4"/>
        <v/>
      </c>
      <c r="S65" s="33" t="str">
        <f t="shared" si="5"/>
        <v/>
      </c>
      <c r="T65" s="33" t="str">
        <f t="shared" si="6"/>
        <v/>
      </c>
      <c r="U65" s="93"/>
      <c r="V65" s="79"/>
      <c r="W65" s="79"/>
      <c r="X65" s="80"/>
      <c r="Y65" s="34"/>
      <c r="Z65" s="34"/>
      <c r="AA65" s="34"/>
    </row>
    <row r="66" spans="1:27" ht="18" customHeight="1" x14ac:dyDescent="0.25">
      <c r="A66" s="19"/>
      <c r="B66" s="19"/>
      <c r="C66" s="20"/>
      <c r="D66" s="20"/>
      <c r="E66" s="20"/>
      <c r="F66" s="19"/>
      <c r="G66" s="21" t="str">
        <f ca="1">IFERROR(__xludf.DUMMYFUNCTION("IF(F66="""","""",IFERROR(GOOGLEFINANCE(UPPER(F66),""price""),""""))"),"")</f>
        <v/>
      </c>
      <c r="H66" s="21"/>
      <c r="I66" s="21" t="str">
        <f t="shared" si="0"/>
        <v/>
      </c>
      <c r="J66" s="22"/>
      <c r="K66" s="21"/>
      <c r="L66" s="21"/>
      <c r="M66" s="23"/>
      <c r="N66" s="23"/>
      <c r="O66" s="24" t="str">
        <f t="shared" si="1"/>
        <v/>
      </c>
      <c r="P66" s="22" t="str">
        <f t="shared" si="2"/>
        <v/>
      </c>
      <c r="Q66" s="21" t="str">
        <f t="shared" si="3"/>
        <v/>
      </c>
      <c r="R66" s="25" t="str">
        <f t="shared" si="4"/>
        <v/>
      </c>
      <c r="S66" s="25" t="str">
        <f t="shared" si="5"/>
        <v/>
      </c>
      <c r="T66" s="25" t="str">
        <f t="shared" si="6"/>
        <v/>
      </c>
      <c r="U66" s="92"/>
      <c r="V66" s="79"/>
      <c r="W66" s="79"/>
      <c r="X66" s="80"/>
      <c r="Y66" s="26"/>
      <c r="Z66" s="26"/>
      <c r="AA66" s="26"/>
    </row>
    <row r="67" spans="1:27" ht="18" customHeight="1" x14ac:dyDescent="0.25">
      <c r="A67" s="27"/>
      <c r="B67" s="27"/>
      <c r="C67" s="28"/>
      <c r="D67" s="28"/>
      <c r="E67" s="28"/>
      <c r="F67" s="27"/>
      <c r="G67" s="29" t="str">
        <f ca="1">IFERROR(__xludf.DUMMYFUNCTION("IF(F67="""","""",IFERROR(GOOGLEFINANCE(UPPER(F67),""price""),""""))"),"")</f>
        <v/>
      </c>
      <c r="H67" s="29"/>
      <c r="I67" s="29" t="str">
        <f t="shared" si="0"/>
        <v/>
      </c>
      <c r="J67" s="30"/>
      <c r="K67" s="29"/>
      <c r="L67" s="29"/>
      <c r="M67" s="31"/>
      <c r="N67" s="31"/>
      <c r="O67" s="32" t="str">
        <f t="shared" si="1"/>
        <v/>
      </c>
      <c r="P67" s="30" t="str">
        <f t="shared" si="2"/>
        <v/>
      </c>
      <c r="Q67" s="29" t="str">
        <f t="shared" si="3"/>
        <v/>
      </c>
      <c r="R67" s="33" t="str">
        <f t="shared" si="4"/>
        <v/>
      </c>
      <c r="S67" s="33" t="str">
        <f t="shared" si="5"/>
        <v/>
      </c>
      <c r="T67" s="33" t="str">
        <f t="shared" si="6"/>
        <v/>
      </c>
      <c r="U67" s="93"/>
      <c r="V67" s="79"/>
      <c r="W67" s="79"/>
      <c r="X67" s="80"/>
      <c r="Y67" s="34"/>
      <c r="Z67" s="34"/>
      <c r="AA67" s="34"/>
    </row>
    <row r="68" spans="1:27" ht="18" customHeight="1" x14ac:dyDescent="0.25">
      <c r="A68" s="19"/>
      <c r="B68" s="19"/>
      <c r="C68" s="20"/>
      <c r="D68" s="20"/>
      <c r="E68" s="20"/>
      <c r="F68" s="19"/>
      <c r="G68" s="21" t="str">
        <f ca="1">IFERROR(__xludf.DUMMYFUNCTION("IF(F68="""","""",IFERROR(GOOGLEFINANCE(UPPER(F68),""price""),""""))"),"")</f>
        <v/>
      </c>
      <c r="H68" s="21"/>
      <c r="I68" s="21" t="str">
        <f t="shared" si="0"/>
        <v/>
      </c>
      <c r="J68" s="22"/>
      <c r="K68" s="21"/>
      <c r="L68" s="21"/>
      <c r="M68" s="23"/>
      <c r="N68" s="23"/>
      <c r="O68" s="24" t="str">
        <f t="shared" si="1"/>
        <v/>
      </c>
      <c r="P68" s="22" t="str">
        <f t="shared" si="2"/>
        <v/>
      </c>
      <c r="Q68" s="21" t="str">
        <f t="shared" si="3"/>
        <v/>
      </c>
      <c r="R68" s="25" t="str">
        <f t="shared" si="4"/>
        <v/>
      </c>
      <c r="S68" s="25" t="str">
        <f t="shared" si="5"/>
        <v/>
      </c>
      <c r="T68" s="25" t="str">
        <f t="shared" si="6"/>
        <v/>
      </c>
      <c r="U68" s="92"/>
      <c r="V68" s="79"/>
      <c r="W68" s="79"/>
      <c r="X68" s="80"/>
      <c r="Y68" s="26"/>
      <c r="Z68" s="26"/>
      <c r="AA68" s="26"/>
    </row>
    <row r="69" spans="1:27" ht="18" customHeight="1" x14ac:dyDescent="0.25">
      <c r="A69" s="27"/>
      <c r="B69" s="27"/>
      <c r="C69" s="28"/>
      <c r="D69" s="28"/>
      <c r="E69" s="28"/>
      <c r="F69" s="27"/>
      <c r="G69" s="29" t="str">
        <f ca="1">IFERROR(__xludf.DUMMYFUNCTION("IF(F69="""","""",IFERROR(GOOGLEFINANCE(UPPER(F69),""price""),""""))"),"")</f>
        <v/>
      </c>
      <c r="H69" s="29"/>
      <c r="I69" s="29" t="str">
        <f t="shared" si="0"/>
        <v/>
      </c>
      <c r="J69" s="30"/>
      <c r="K69" s="29"/>
      <c r="L69" s="29"/>
      <c r="M69" s="31"/>
      <c r="N69" s="31"/>
      <c r="O69" s="32" t="str">
        <f t="shared" si="1"/>
        <v/>
      </c>
      <c r="P69" s="30" t="str">
        <f t="shared" si="2"/>
        <v/>
      </c>
      <c r="Q69" s="29" t="str">
        <f t="shared" si="3"/>
        <v/>
      </c>
      <c r="R69" s="33" t="str">
        <f t="shared" si="4"/>
        <v/>
      </c>
      <c r="S69" s="33" t="str">
        <f t="shared" si="5"/>
        <v/>
      </c>
      <c r="T69" s="33" t="str">
        <f t="shared" si="6"/>
        <v/>
      </c>
      <c r="U69" s="93"/>
      <c r="V69" s="79"/>
      <c r="W69" s="79"/>
      <c r="X69" s="80"/>
      <c r="Y69" s="34"/>
      <c r="Z69" s="34"/>
      <c r="AA69" s="34"/>
    </row>
    <row r="70" spans="1:27" ht="18" customHeight="1" x14ac:dyDescent="0.25">
      <c r="A70" s="19"/>
      <c r="B70" s="19"/>
      <c r="C70" s="20"/>
      <c r="D70" s="20"/>
      <c r="E70" s="20"/>
      <c r="F70" s="19"/>
      <c r="G70" s="21" t="str">
        <f ca="1">IFERROR(__xludf.DUMMYFUNCTION("IF(F70="""","""",IFERROR(GOOGLEFINANCE(UPPER(F70),""price""),""""))"),"")</f>
        <v/>
      </c>
      <c r="H70" s="21"/>
      <c r="I70" s="21" t="str">
        <f t="shared" si="0"/>
        <v/>
      </c>
      <c r="J70" s="22"/>
      <c r="K70" s="21"/>
      <c r="L70" s="21"/>
      <c r="M70" s="23"/>
      <c r="N70" s="23"/>
      <c r="O70" s="24" t="str">
        <f t="shared" si="1"/>
        <v/>
      </c>
      <c r="P70" s="22" t="str">
        <f t="shared" si="2"/>
        <v/>
      </c>
      <c r="Q70" s="21" t="str">
        <f t="shared" si="3"/>
        <v/>
      </c>
      <c r="R70" s="25" t="str">
        <f t="shared" si="4"/>
        <v/>
      </c>
      <c r="S70" s="25" t="str">
        <f t="shared" si="5"/>
        <v/>
      </c>
      <c r="T70" s="25" t="str">
        <f t="shared" si="6"/>
        <v/>
      </c>
      <c r="U70" s="92"/>
      <c r="V70" s="79"/>
      <c r="W70" s="79"/>
      <c r="X70" s="80"/>
      <c r="Y70" s="26"/>
      <c r="Z70" s="26"/>
      <c r="AA70" s="26"/>
    </row>
    <row r="71" spans="1:27" ht="18" customHeight="1" x14ac:dyDescent="0.25">
      <c r="A71" s="27"/>
      <c r="B71" s="27"/>
      <c r="C71" s="28"/>
      <c r="D71" s="28"/>
      <c r="E71" s="28"/>
      <c r="F71" s="27"/>
      <c r="G71" s="29" t="str">
        <f ca="1">IFERROR(__xludf.DUMMYFUNCTION("IF(F71="""","""",IFERROR(GOOGLEFINANCE(UPPER(F71),""price""),""""))"),"")</f>
        <v/>
      </c>
      <c r="H71" s="29"/>
      <c r="I71" s="29" t="str">
        <f t="shared" si="0"/>
        <v/>
      </c>
      <c r="J71" s="30"/>
      <c r="K71" s="29"/>
      <c r="L71" s="29"/>
      <c r="M71" s="31"/>
      <c r="N71" s="31"/>
      <c r="O71" s="32" t="str">
        <f t="shared" si="1"/>
        <v/>
      </c>
      <c r="P71" s="30" t="str">
        <f t="shared" si="2"/>
        <v/>
      </c>
      <c r="Q71" s="29" t="str">
        <f t="shared" si="3"/>
        <v/>
      </c>
      <c r="R71" s="33" t="str">
        <f t="shared" si="4"/>
        <v/>
      </c>
      <c r="S71" s="33" t="str">
        <f t="shared" si="5"/>
        <v/>
      </c>
      <c r="T71" s="33" t="str">
        <f t="shared" si="6"/>
        <v/>
      </c>
      <c r="U71" s="93"/>
      <c r="V71" s="79"/>
      <c r="W71" s="79"/>
      <c r="X71" s="80"/>
      <c r="Y71" s="34"/>
      <c r="Z71" s="34"/>
      <c r="AA71" s="34"/>
    </row>
    <row r="72" spans="1:27" ht="18" customHeight="1" x14ac:dyDescent="0.25">
      <c r="A72" s="19"/>
      <c r="B72" s="19"/>
      <c r="C72" s="20"/>
      <c r="D72" s="20"/>
      <c r="E72" s="20"/>
      <c r="F72" s="19"/>
      <c r="G72" s="21" t="str">
        <f ca="1">IFERROR(__xludf.DUMMYFUNCTION("IF(F72="""","""",IFERROR(GOOGLEFINANCE(UPPER(F72),""price""),""""))"),"")</f>
        <v/>
      </c>
      <c r="H72" s="21"/>
      <c r="I72" s="21" t="str">
        <f t="shared" si="0"/>
        <v/>
      </c>
      <c r="J72" s="22"/>
      <c r="K72" s="21"/>
      <c r="L72" s="21"/>
      <c r="M72" s="23"/>
      <c r="N72" s="23"/>
      <c r="O72" s="24" t="str">
        <f t="shared" si="1"/>
        <v/>
      </c>
      <c r="P72" s="22" t="str">
        <f t="shared" si="2"/>
        <v/>
      </c>
      <c r="Q72" s="21" t="str">
        <f t="shared" si="3"/>
        <v/>
      </c>
      <c r="R72" s="25" t="str">
        <f t="shared" si="4"/>
        <v/>
      </c>
      <c r="S72" s="25" t="str">
        <f t="shared" si="5"/>
        <v/>
      </c>
      <c r="T72" s="25" t="str">
        <f t="shared" si="6"/>
        <v/>
      </c>
      <c r="U72" s="92"/>
      <c r="V72" s="79"/>
      <c r="W72" s="79"/>
      <c r="X72" s="80"/>
      <c r="Y72" s="26"/>
      <c r="Z72" s="26"/>
      <c r="AA72" s="26"/>
    </row>
    <row r="73" spans="1:27" ht="18" customHeight="1" x14ac:dyDescent="0.25">
      <c r="A73" s="27"/>
      <c r="B73" s="27"/>
      <c r="C73" s="28"/>
      <c r="D73" s="28"/>
      <c r="E73" s="28"/>
      <c r="F73" s="27"/>
      <c r="G73" s="29" t="str">
        <f ca="1">IFERROR(__xludf.DUMMYFUNCTION("IF(F73="""","""",IFERROR(GOOGLEFINANCE(UPPER(F73),""price""),""""))"),"")</f>
        <v/>
      </c>
      <c r="H73" s="29"/>
      <c r="I73" s="29" t="str">
        <f t="shared" si="0"/>
        <v/>
      </c>
      <c r="J73" s="30"/>
      <c r="K73" s="29"/>
      <c r="L73" s="29"/>
      <c r="M73" s="31"/>
      <c r="N73" s="31"/>
      <c r="O73" s="32" t="str">
        <f t="shared" si="1"/>
        <v/>
      </c>
      <c r="P73" s="30" t="str">
        <f t="shared" si="2"/>
        <v/>
      </c>
      <c r="Q73" s="29" t="str">
        <f t="shared" si="3"/>
        <v/>
      </c>
      <c r="R73" s="33" t="str">
        <f t="shared" si="4"/>
        <v/>
      </c>
      <c r="S73" s="33" t="str">
        <f t="shared" si="5"/>
        <v/>
      </c>
      <c r="T73" s="33" t="str">
        <f t="shared" si="6"/>
        <v/>
      </c>
      <c r="U73" s="93"/>
      <c r="V73" s="79"/>
      <c r="W73" s="79"/>
      <c r="X73" s="80"/>
      <c r="Y73" s="34"/>
      <c r="Z73" s="34"/>
      <c r="AA73" s="34"/>
    </row>
    <row r="74" spans="1:27" ht="18" customHeight="1" x14ac:dyDescent="0.25">
      <c r="A74" s="19"/>
      <c r="B74" s="19"/>
      <c r="C74" s="20"/>
      <c r="D74" s="20"/>
      <c r="E74" s="20"/>
      <c r="F74" s="19"/>
      <c r="G74" s="21" t="str">
        <f ca="1">IFERROR(__xludf.DUMMYFUNCTION("IF(F74="""","""",IFERROR(GOOGLEFINANCE(UPPER(F74),""price""),""""))"),"")</f>
        <v/>
      </c>
      <c r="H74" s="21"/>
      <c r="I74" s="21" t="str">
        <f t="shared" si="0"/>
        <v/>
      </c>
      <c r="J74" s="22"/>
      <c r="K74" s="21"/>
      <c r="L74" s="21"/>
      <c r="M74" s="23"/>
      <c r="N74" s="23"/>
      <c r="O74" s="24" t="str">
        <f t="shared" si="1"/>
        <v/>
      </c>
      <c r="P74" s="22" t="str">
        <f t="shared" si="2"/>
        <v/>
      </c>
      <c r="Q74" s="21" t="str">
        <f t="shared" si="3"/>
        <v/>
      </c>
      <c r="R74" s="25" t="str">
        <f t="shared" si="4"/>
        <v/>
      </c>
      <c r="S74" s="25" t="str">
        <f t="shared" si="5"/>
        <v/>
      </c>
      <c r="T74" s="25" t="str">
        <f t="shared" si="6"/>
        <v/>
      </c>
      <c r="U74" s="92"/>
      <c r="V74" s="79"/>
      <c r="W74" s="79"/>
      <c r="X74" s="80"/>
      <c r="Y74" s="26"/>
      <c r="Z74" s="26"/>
      <c r="AA74" s="26"/>
    </row>
    <row r="75" spans="1:27" ht="18" customHeight="1" x14ac:dyDescent="0.25">
      <c r="A75" s="27"/>
      <c r="B75" s="27"/>
      <c r="C75" s="28"/>
      <c r="D75" s="28"/>
      <c r="E75" s="28"/>
      <c r="F75" s="27"/>
      <c r="G75" s="29" t="str">
        <f ca="1">IFERROR(__xludf.DUMMYFUNCTION("IF(F75="""","""",IFERROR(GOOGLEFINANCE(UPPER(F75),""price""),""""))"),"")</f>
        <v/>
      </c>
      <c r="H75" s="29"/>
      <c r="I75" s="29" t="str">
        <f t="shared" si="0"/>
        <v/>
      </c>
      <c r="J75" s="30"/>
      <c r="K75" s="29"/>
      <c r="L75" s="29"/>
      <c r="M75" s="31"/>
      <c r="N75" s="31"/>
      <c r="O75" s="32" t="str">
        <f t="shared" si="1"/>
        <v/>
      </c>
      <c r="P75" s="30" t="str">
        <f t="shared" si="2"/>
        <v/>
      </c>
      <c r="Q75" s="29" t="str">
        <f t="shared" si="3"/>
        <v/>
      </c>
      <c r="R75" s="33" t="str">
        <f t="shared" si="4"/>
        <v/>
      </c>
      <c r="S75" s="33" t="str">
        <f t="shared" si="5"/>
        <v/>
      </c>
      <c r="T75" s="33" t="str">
        <f t="shared" si="6"/>
        <v/>
      </c>
      <c r="U75" s="93"/>
      <c r="V75" s="79"/>
      <c r="W75" s="79"/>
      <c r="X75" s="80"/>
      <c r="Y75" s="34"/>
      <c r="Z75" s="34"/>
      <c r="AA75" s="34"/>
    </row>
    <row r="76" spans="1:27" ht="18" customHeight="1" x14ac:dyDescent="0.25">
      <c r="A76" s="19"/>
      <c r="B76" s="19"/>
      <c r="C76" s="20"/>
      <c r="D76" s="20"/>
      <c r="E76" s="20"/>
      <c r="F76" s="19"/>
      <c r="G76" s="21" t="str">
        <f ca="1">IFERROR(__xludf.DUMMYFUNCTION("IF(F76="""","""",IFERROR(GOOGLEFINANCE(UPPER(F76),""price""),""""))"),"")</f>
        <v/>
      </c>
      <c r="H76" s="21"/>
      <c r="I76" s="21" t="str">
        <f t="shared" si="0"/>
        <v/>
      </c>
      <c r="J76" s="22"/>
      <c r="K76" s="21"/>
      <c r="L76" s="21"/>
      <c r="M76" s="23"/>
      <c r="N76" s="23"/>
      <c r="O76" s="24" t="str">
        <f t="shared" si="1"/>
        <v/>
      </c>
      <c r="P76" s="22" t="str">
        <f t="shared" si="2"/>
        <v/>
      </c>
      <c r="Q76" s="21" t="str">
        <f t="shared" si="3"/>
        <v/>
      </c>
      <c r="R76" s="25" t="str">
        <f t="shared" si="4"/>
        <v/>
      </c>
      <c r="S76" s="25" t="str">
        <f t="shared" si="5"/>
        <v/>
      </c>
      <c r="T76" s="25" t="str">
        <f t="shared" si="6"/>
        <v/>
      </c>
      <c r="U76" s="92"/>
      <c r="V76" s="79"/>
      <c r="W76" s="79"/>
      <c r="X76" s="80"/>
      <c r="Y76" s="26"/>
      <c r="Z76" s="26"/>
      <c r="AA76" s="26"/>
    </row>
    <row r="77" spans="1:27" ht="18" customHeight="1" x14ac:dyDescent="0.25">
      <c r="A77" s="27"/>
      <c r="B77" s="27"/>
      <c r="C77" s="28"/>
      <c r="D77" s="28"/>
      <c r="E77" s="28"/>
      <c r="F77" s="27"/>
      <c r="G77" s="29" t="str">
        <f ca="1">IFERROR(__xludf.DUMMYFUNCTION("IF(F77="""","""",IFERROR(GOOGLEFINANCE(UPPER(F77),""price""),""""))"),"")</f>
        <v/>
      </c>
      <c r="H77" s="29"/>
      <c r="I77" s="29" t="str">
        <f t="shared" si="0"/>
        <v/>
      </c>
      <c r="J77" s="30"/>
      <c r="K77" s="29"/>
      <c r="L77" s="29"/>
      <c r="M77" s="31"/>
      <c r="N77" s="31"/>
      <c r="O77" s="32" t="str">
        <f t="shared" si="1"/>
        <v/>
      </c>
      <c r="P77" s="30" t="str">
        <f t="shared" si="2"/>
        <v/>
      </c>
      <c r="Q77" s="29" t="str">
        <f t="shared" si="3"/>
        <v/>
      </c>
      <c r="R77" s="33" t="str">
        <f t="shared" si="4"/>
        <v/>
      </c>
      <c r="S77" s="33" t="str">
        <f t="shared" si="5"/>
        <v/>
      </c>
      <c r="T77" s="33" t="str">
        <f t="shared" si="6"/>
        <v/>
      </c>
      <c r="U77" s="93"/>
      <c r="V77" s="79"/>
      <c r="W77" s="79"/>
      <c r="X77" s="80"/>
      <c r="Y77" s="34"/>
      <c r="Z77" s="34"/>
      <c r="AA77" s="34"/>
    </row>
    <row r="78" spans="1:27" ht="18" customHeight="1" x14ac:dyDescent="0.25">
      <c r="A78" s="19"/>
      <c r="B78" s="19"/>
      <c r="C78" s="20"/>
      <c r="D78" s="20"/>
      <c r="E78" s="20"/>
      <c r="F78" s="19"/>
      <c r="G78" s="21" t="str">
        <f ca="1">IFERROR(__xludf.DUMMYFUNCTION("IF(F78="""","""",IFERROR(GOOGLEFINANCE(UPPER(F78),""price""),""""))"),"")</f>
        <v/>
      </c>
      <c r="H78" s="21"/>
      <c r="I78" s="21" t="str">
        <f t="shared" si="0"/>
        <v/>
      </c>
      <c r="J78" s="22"/>
      <c r="K78" s="21"/>
      <c r="L78" s="21"/>
      <c r="M78" s="23"/>
      <c r="N78" s="23"/>
      <c r="O78" s="24" t="str">
        <f t="shared" si="1"/>
        <v/>
      </c>
      <c r="P78" s="22" t="str">
        <f t="shared" si="2"/>
        <v/>
      </c>
      <c r="Q78" s="21" t="str">
        <f t="shared" si="3"/>
        <v/>
      </c>
      <c r="R78" s="25" t="str">
        <f t="shared" si="4"/>
        <v/>
      </c>
      <c r="S78" s="25" t="str">
        <f t="shared" si="5"/>
        <v/>
      </c>
      <c r="T78" s="25" t="str">
        <f t="shared" si="6"/>
        <v/>
      </c>
      <c r="U78" s="92"/>
      <c r="V78" s="79"/>
      <c r="W78" s="79"/>
      <c r="X78" s="80"/>
      <c r="Y78" s="26"/>
      <c r="Z78" s="26"/>
      <c r="AA78" s="26"/>
    </row>
    <row r="79" spans="1:27" ht="18" customHeight="1" x14ac:dyDescent="0.25">
      <c r="A79" s="27"/>
      <c r="B79" s="27"/>
      <c r="C79" s="28"/>
      <c r="D79" s="28"/>
      <c r="E79" s="28"/>
      <c r="F79" s="27"/>
      <c r="G79" s="29" t="str">
        <f ca="1">IFERROR(__xludf.DUMMYFUNCTION("IF(F79="""","""",IFERROR(GOOGLEFINANCE(UPPER(F79),""price""),""""))"),"")</f>
        <v/>
      </c>
      <c r="H79" s="29"/>
      <c r="I79" s="29" t="str">
        <f t="shared" si="0"/>
        <v/>
      </c>
      <c r="J79" s="30"/>
      <c r="K79" s="29"/>
      <c r="L79" s="29"/>
      <c r="M79" s="31"/>
      <c r="N79" s="31"/>
      <c r="O79" s="32" t="str">
        <f t="shared" si="1"/>
        <v/>
      </c>
      <c r="P79" s="30" t="str">
        <f t="shared" si="2"/>
        <v/>
      </c>
      <c r="Q79" s="29" t="str">
        <f t="shared" si="3"/>
        <v/>
      </c>
      <c r="R79" s="33" t="str">
        <f t="shared" si="4"/>
        <v/>
      </c>
      <c r="S79" s="33" t="str">
        <f t="shared" si="5"/>
        <v/>
      </c>
      <c r="T79" s="33" t="str">
        <f t="shared" si="6"/>
        <v/>
      </c>
      <c r="U79" s="93"/>
      <c r="V79" s="79"/>
      <c r="W79" s="79"/>
      <c r="X79" s="80"/>
      <c r="Y79" s="34"/>
      <c r="Z79" s="34"/>
      <c r="AA79" s="34"/>
    </row>
    <row r="80" spans="1:27" ht="18" customHeight="1" x14ac:dyDescent="0.25">
      <c r="A80" s="19"/>
      <c r="B80" s="19"/>
      <c r="C80" s="20"/>
      <c r="D80" s="20"/>
      <c r="E80" s="20"/>
      <c r="F80" s="19"/>
      <c r="G80" s="21" t="str">
        <f ca="1">IFERROR(__xludf.DUMMYFUNCTION("IF(F80="""","""",IFERROR(GOOGLEFINANCE(UPPER(F80),""price""),""""))"),"")</f>
        <v/>
      </c>
      <c r="H80" s="21"/>
      <c r="I80" s="21" t="str">
        <f t="shared" si="0"/>
        <v/>
      </c>
      <c r="J80" s="22"/>
      <c r="K80" s="21"/>
      <c r="L80" s="21"/>
      <c r="M80" s="23"/>
      <c r="N80" s="23"/>
      <c r="O80" s="24" t="str">
        <f t="shared" si="1"/>
        <v/>
      </c>
      <c r="P80" s="22" t="str">
        <f t="shared" si="2"/>
        <v/>
      </c>
      <c r="Q80" s="21" t="str">
        <f t="shared" si="3"/>
        <v/>
      </c>
      <c r="R80" s="25" t="str">
        <f t="shared" si="4"/>
        <v/>
      </c>
      <c r="S80" s="25" t="str">
        <f t="shared" si="5"/>
        <v/>
      </c>
      <c r="T80" s="25" t="str">
        <f t="shared" si="6"/>
        <v/>
      </c>
      <c r="U80" s="92"/>
      <c r="V80" s="79"/>
      <c r="W80" s="79"/>
      <c r="X80" s="80"/>
      <c r="Y80" s="26"/>
      <c r="Z80" s="26"/>
      <c r="AA80" s="26"/>
    </row>
    <row r="81" spans="1:27" ht="18" customHeight="1" x14ac:dyDescent="0.25">
      <c r="A81" s="27"/>
      <c r="B81" s="27"/>
      <c r="C81" s="28"/>
      <c r="D81" s="28"/>
      <c r="E81" s="28"/>
      <c r="F81" s="27"/>
      <c r="G81" s="29" t="str">
        <f ca="1">IFERROR(__xludf.DUMMYFUNCTION("IF(F81="""","""",IFERROR(GOOGLEFINANCE(UPPER(F81),""price""),""""))"),"")</f>
        <v/>
      </c>
      <c r="H81" s="29"/>
      <c r="I81" s="29" t="str">
        <f t="shared" si="0"/>
        <v/>
      </c>
      <c r="J81" s="30"/>
      <c r="K81" s="29"/>
      <c r="L81" s="29"/>
      <c r="M81" s="31"/>
      <c r="N81" s="31"/>
      <c r="O81" s="32" t="str">
        <f t="shared" si="1"/>
        <v/>
      </c>
      <c r="P81" s="30" t="str">
        <f t="shared" si="2"/>
        <v/>
      </c>
      <c r="Q81" s="29" t="str">
        <f t="shared" si="3"/>
        <v/>
      </c>
      <c r="R81" s="33" t="str">
        <f t="shared" si="4"/>
        <v/>
      </c>
      <c r="S81" s="33" t="str">
        <f t="shared" si="5"/>
        <v/>
      </c>
      <c r="T81" s="33" t="str">
        <f t="shared" si="6"/>
        <v/>
      </c>
      <c r="U81" s="93"/>
      <c r="V81" s="79"/>
      <c r="W81" s="79"/>
      <c r="X81" s="80"/>
      <c r="Y81" s="34"/>
      <c r="Z81" s="34"/>
      <c r="AA81" s="34"/>
    </row>
    <row r="82" spans="1:27" ht="18" customHeight="1" x14ac:dyDescent="0.25">
      <c r="A82" s="19"/>
      <c r="B82" s="19"/>
      <c r="C82" s="20"/>
      <c r="D82" s="20"/>
      <c r="E82" s="20"/>
      <c r="F82" s="19"/>
      <c r="G82" s="21" t="str">
        <f ca="1">IFERROR(__xludf.DUMMYFUNCTION("IF(F82="""","""",IFERROR(GOOGLEFINANCE(UPPER(F82),""price""),""""))"),"")</f>
        <v/>
      </c>
      <c r="H82" s="21"/>
      <c r="I82" s="21" t="str">
        <f t="shared" si="0"/>
        <v/>
      </c>
      <c r="J82" s="22"/>
      <c r="K82" s="21"/>
      <c r="L82" s="21"/>
      <c r="M82" s="23"/>
      <c r="N82" s="23"/>
      <c r="O82" s="24" t="str">
        <f t="shared" si="1"/>
        <v/>
      </c>
      <c r="P82" s="22" t="str">
        <f t="shared" si="2"/>
        <v/>
      </c>
      <c r="Q82" s="21" t="str">
        <f t="shared" si="3"/>
        <v/>
      </c>
      <c r="R82" s="25" t="str">
        <f t="shared" si="4"/>
        <v/>
      </c>
      <c r="S82" s="25" t="str">
        <f t="shared" si="5"/>
        <v/>
      </c>
      <c r="T82" s="25" t="str">
        <f t="shared" si="6"/>
        <v/>
      </c>
      <c r="U82" s="92"/>
      <c r="V82" s="79"/>
      <c r="W82" s="79"/>
      <c r="X82" s="80"/>
      <c r="Y82" s="26"/>
      <c r="Z82" s="26"/>
      <c r="AA82" s="26"/>
    </row>
    <row r="83" spans="1:27" ht="18" customHeight="1" x14ac:dyDescent="0.25">
      <c r="A83" s="27"/>
      <c r="B83" s="27"/>
      <c r="C83" s="28"/>
      <c r="D83" s="28"/>
      <c r="E83" s="28"/>
      <c r="F83" s="27"/>
      <c r="G83" s="29" t="str">
        <f ca="1">IFERROR(__xludf.DUMMYFUNCTION("IF(F83="""","""",IFERROR(GOOGLEFINANCE(UPPER(F83),""price""),""""))"),"")</f>
        <v/>
      </c>
      <c r="H83" s="29"/>
      <c r="I83" s="29" t="str">
        <f t="shared" si="0"/>
        <v/>
      </c>
      <c r="J83" s="30"/>
      <c r="K83" s="29"/>
      <c r="L83" s="29"/>
      <c r="M83" s="31"/>
      <c r="N83" s="31"/>
      <c r="O83" s="32" t="str">
        <f t="shared" si="1"/>
        <v/>
      </c>
      <c r="P83" s="30" t="str">
        <f t="shared" si="2"/>
        <v/>
      </c>
      <c r="Q83" s="29" t="str">
        <f t="shared" si="3"/>
        <v/>
      </c>
      <c r="R83" s="33" t="str">
        <f t="shared" si="4"/>
        <v/>
      </c>
      <c r="S83" s="33" t="str">
        <f t="shared" si="5"/>
        <v/>
      </c>
      <c r="T83" s="33" t="str">
        <f t="shared" si="6"/>
        <v/>
      </c>
      <c r="U83" s="93"/>
      <c r="V83" s="79"/>
      <c r="W83" s="79"/>
      <c r="X83" s="80"/>
      <c r="Y83" s="34"/>
      <c r="Z83" s="34"/>
      <c r="AA83" s="34"/>
    </row>
    <row r="84" spans="1:27" ht="18" customHeight="1" x14ac:dyDescent="0.25">
      <c r="A84" s="19"/>
      <c r="B84" s="19"/>
      <c r="C84" s="20"/>
      <c r="D84" s="20"/>
      <c r="E84" s="20"/>
      <c r="F84" s="19"/>
      <c r="G84" s="21" t="str">
        <f ca="1">IFERROR(__xludf.DUMMYFUNCTION("IF(F84="""","""",IFERROR(GOOGLEFINANCE(UPPER(F84),""price""),""""))"),"")</f>
        <v/>
      </c>
      <c r="H84" s="21"/>
      <c r="I84" s="21" t="str">
        <f t="shared" si="0"/>
        <v/>
      </c>
      <c r="J84" s="22"/>
      <c r="K84" s="21"/>
      <c r="L84" s="21"/>
      <c r="M84" s="23"/>
      <c r="N84" s="23"/>
      <c r="O84" s="24" t="str">
        <f t="shared" si="1"/>
        <v/>
      </c>
      <c r="P84" s="22" t="str">
        <f t="shared" si="2"/>
        <v/>
      </c>
      <c r="Q84" s="21" t="str">
        <f t="shared" si="3"/>
        <v/>
      </c>
      <c r="R84" s="25" t="str">
        <f t="shared" si="4"/>
        <v/>
      </c>
      <c r="S84" s="25" t="str">
        <f t="shared" si="5"/>
        <v/>
      </c>
      <c r="T84" s="25" t="str">
        <f t="shared" si="6"/>
        <v/>
      </c>
      <c r="U84" s="92"/>
      <c r="V84" s="79"/>
      <c r="W84" s="79"/>
      <c r="X84" s="80"/>
      <c r="Y84" s="26"/>
      <c r="Z84" s="26"/>
      <c r="AA84" s="26"/>
    </row>
    <row r="85" spans="1:27" ht="18" customHeight="1" x14ac:dyDescent="0.25">
      <c r="A85" s="27"/>
      <c r="B85" s="27"/>
      <c r="C85" s="28"/>
      <c r="D85" s="28"/>
      <c r="E85" s="28"/>
      <c r="F85" s="27"/>
      <c r="G85" s="29" t="str">
        <f ca="1">IFERROR(__xludf.DUMMYFUNCTION("IF(F85="""","""",IFERROR(GOOGLEFINANCE(UPPER(F85),""price""),""""))"),"")</f>
        <v/>
      </c>
      <c r="H85" s="29"/>
      <c r="I85" s="29" t="str">
        <f t="shared" si="0"/>
        <v/>
      </c>
      <c r="J85" s="30"/>
      <c r="K85" s="29"/>
      <c r="L85" s="29"/>
      <c r="M85" s="31"/>
      <c r="N85" s="31"/>
      <c r="O85" s="32" t="str">
        <f t="shared" si="1"/>
        <v/>
      </c>
      <c r="P85" s="30" t="str">
        <f t="shared" si="2"/>
        <v/>
      </c>
      <c r="Q85" s="29" t="str">
        <f t="shared" si="3"/>
        <v/>
      </c>
      <c r="R85" s="33" t="str">
        <f t="shared" si="4"/>
        <v/>
      </c>
      <c r="S85" s="33" t="str">
        <f t="shared" si="5"/>
        <v/>
      </c>
      <c r="T85" s="33" t="str">
        <f t="shared" si="6"/>
        <v/>
      </c>
      <c r="U85" s="93"/>
      <c r="V85" s="79"/>
      <c r="W85" s="79"/>
      <c r="X85" s="80"/>
      <c r="Y85" s="34"/>
      <c r="Z85" s="34"/>
      <c r="AA85" s="34"/>
    </row>
    <row r="86" spans="1:27" ht="18" customHeight="1" x14ac:dyDescent="0.25">
      <c r="A86" s="19"/>
      <c r="B86" s="19"/>
      <c r="C86" s="20"/>
      <c r="D86" s="20"/>
      <c r="E86" s="20"/>
      <c r="F86" s="19"/>
      <c r="G86" s="21" t="str">
        <f ca="1">IFERROR(__xludf.DUMMYFUNCTION("IF(F86="""","""",IFERROR(GOOGLEFINANCE(UPPER(F86),""price""),""""))"),"")</f>
        <v/>
      </c>
      <c r="H86" s="21"/>
      <c r="I86" s="21" t="str">
        <f t="shared" si="0"/>
        <v/>
      </c>
      <c r="J86" s="22"/>
      <c r="K86" s="21"/>
      <c r="L86" s="21"/>
      <c r="M86" s="23"/>
      <c r="N86" s="23"/>
      <c r="O86" s="24" t="str">
        <f t="shared" si="1"/>
        <v/>
      </c>
      <c r="P86" s="22" t="str">
        <f t="shared" si="2"/>
        <v/>
      </c>
      <c r="Q86" s="21" t="str">
        <f t="shared" si="3"/>
        <v/>
      </c>
      <c r="R86" s="25" t="str">
        <f t="shared" si="4"/>
        <v/>
      </c>
      <c r="S86" s="25" t="str">
        <f t="shared" si="5"/>
        <v/>
      </c>
      <c r="T86" s="25" t="str">
        <f t="shared" si="6"/>
        <v/>
      </c>
      <c r="U86" s="92"/>
      <c r="V86" s="79"/>
      <c r="W86" s="79"/>
      <c r="X86" s="80"/>
      <c r="Y86" s="26"/>
      <c r="Z86" s="26"/>
      <c r="AA86" s="26"/>
    </row>
    <row r="87" spans="1:27" ht="18" customHeight="1" x14ac:dyDescent="0.25">
      <c r="A87" s="27"/>
      <c r="B87" s="27"/>
      <c r="C87" s="28"/>
      <c r="D87" s="28"/>
      <c r="E87" s="28"/>
      <c r="F87" s="27"/>
      <c r="G87" s="29" t="str">
        <f ca="1">IFERROR(__xludf.DUMMYFUNCTION("IF(F87="""","""",IFERROR(GOOGLEFINANCE(UPPER(F87),""price""),""""))"),"")</f>
        <v/>
      </c>
      <c r="H87" s="29"/>
      <c r="I87" s="29" t="str">
        <f t="shared" si="0"/>
        <v/>
      </c>
      <c r="J87" s="30"/>
      <c r="K87" s="29"/>
      <c r="L87" s="29"/>
      <c r="M87" s="31"/>
      <c r="N87" s="31"/>
      <c r="O87" s="32" t="str">
        <f t="shared" si="1"/>
        <v/>
      </c>
      <c r="P87" s="30" t="str">
        <f t="shared" si="2"/>
        <v/>
      </c>
      <c r="Q87" s="29" t="str">
        <f t="shared" si="3"/>
        <v/>
      </c>
      <c r="R87" s="33" t="str">
        <f t="shared" si="4"/>
        <v/>
      </c>
      <c r="S87" s="33" t="str">
        <f t="shared" si="5"/>
        <v/>
      </c>
      <c r="T87" s="33" t="str">
        <f t="shared" si="6"/>
        <v/>
      </c>
      <c r="U87" s="93"/>
      <c r="V87" s="79"/>
      <c r="W87" s="79"/>
      <c r="X87" s="80"/>
      <c r="Y87" s="34"/>
      <c r="Z87" s="34"/>
      <c r="AA87" s="34"/>
    </row>
    <row r="88" spans="1:27" ht="18" customHeight="1" x14ac:dyDescent="0.25">
      <c r="A88" s="19"/>
      <c r="B88" s="19"/>
      <c r="C88" s="20"/>
      <c r="D88" s="20"/>
      <c r="E88" s="20"/>
      <c r="F88" s="19"/>
      <c r="G88" s="21" t="str">
        <f ca="1">IFERROR(__xludf.DUMMYFUNCTION("IF(F88="""","""",IFERROR(GOOGLEFINANCE(UPPER(F88),""price""),""""))"),"")</f>
        <v/>
      </c>
      <c r="H88" s="21"/>
      <c r="I88" s="21" t="str">
        <f t="shared" si="0"/>
        <v/>
      </c>
      <c r="J88" s="22"/>
      <c r="K88" s="21"/>
      <c r="L88" s="21"/>
      <c r="M88" s="23"/>
      <c r="N88" s="23"/>
      <c r="O88" s="24" t="str">
        <f t="shared" si="1"/>
        <v/>
      </c>
      <c r="P88" s="22" t="str">
        <f t="shared" si="2"/>
        <v/>
      </c>
      <c r="Q88" s="21" t="str">
        <f t="shared" si="3"/>
        <v/>
      </c>
      <c r="R88" s="25" t="str">
        <f t="shared" si="4"/>
        <v/>
      </c>
      <c r="S88" s="25" t="str">
        <f t="shared" si="5"/>
        <v/>
      </c>
      <c r="T88" s="25" t="str">
        <f t="shared" si="6"/>
        <v/>
      </c>
      <c r="U88" s="92"/>
      <c r="V88" s="79"/>
      <c r="W88" s="79"/>
      <c r="X88" s="80"/>
      <c r="Y88" s="26"/>
      <c r="Z88" s="26"/>
      <c r="AA88" s="26"/>
    </row>
    <row r="89" spans="1:27" ht="18" customHeight="1" x14ac:dyDescent="0.25">
      <c r="A89" s="27"/>
      <c r="B89" s="27"/>
      <c r="C89" s="28"/>
      <c r="D89" s="28"/>
      <c r="E89" s="28"/>
      <c r="F89" s="27"/>
      <c r="G89" s="29" t="str">
        <f ca="1">IFERROR(__xludf.DUMMYFUNCTION("IF(F89="""","""",IFERROR(GOOGLEFINANCE(UPPER(F89),""price""),""""))"),"")</f>
        <v/>
      </c>
      <c r="H89" s="29"/>
      <c r="I89" s="29" t="str">
        <f t="shared" si="0"/>
        <v/>
      </c>
      <c r="J89" s="30"/>
      <c r="K89" s="29"/>
      <c r="L89" s="29"/>
      <c r="M89" s="31"/>
      <c r="N89" s="31"/>
      <c r="O89" s="32" t="str">
        <f t="shared" si="1"/>
        <v/>
      </c>
      <c r="P89" s="30" t="str">
        <f t="shared" si="2"/>
        <v/>
      </c>
      <c r="Q89" s="29" t="str">
        <f t="shared" si="3"/>
        <v/>
      </c>
      <c r="R89" s="33" t="str">
        <f t="shared" si="4"/>
        <v/>
      </c>
      <c r="S89" s="33" t="str">
        <f t="shared" si="5"/>
        <v/>
      </c>
      <c r="T89" s="33" t="str">
        <f t="shared" si="6"/>
        <v/>
      </c>
      <c r="U89" s="93"/>
      <c r="V89" s="79"/>
      <c r="W89" s="79"/>
      <c r="X89" s="80"/>
      <c r="Y89" s="34"/>
      <c r="Z89" s="34"/>
      <c r="AA89" s="34"/>
    </row>
    <row r="90" spans="1:27" ht="18" customHeight="1" x14ac:dyDescent="0.25">
      <c r="A90" s="19"/>
      <c r="B90" s="19"/>
      <c r="C90" s="20"/>
      <c r="D90" s="20"/>
      <c r="E90" s="20"/>
      <c r="F90" s="19"/>
      <c r="G90" s="21" t="str">
        <f ca="1">IFERROR(__xludf.DUMMYFUNCTION("IF(F90="""","""",IFERROR(GOOGLEFINANCE(UPPER(F90),""price""),""""))"),"")</f>
        <v/>
      </c>
      <c r="H90" s="21"/>
      <c r="I90" s="21" t="str">
        <f t="shared" si="0"/>
        <v/>
      </c>
      <c r="J90" s="22"/>
      <c r="K90" s="21"/>
      <c r="L90" s="21"/>
      <c r="M90" s="23"/>
      <c r="N90" s="23"/>
      <c r="O90" s="24" t="str">
        <f t="shared" si="1"/>
        <v/>
      </c>
      <c r="P90" s="22" t="str">
        <f t="shared" si="2"/>
        <v/>
      </c>
      <c r="Q90" s="21" t="str">
        <f t="shared" si="3"/>
        <v/>
      </c>
      <c r="R90" s="25" t="str">
        <f t="shared" si="4"/>
        <v/>
      </c>
      <c r="S90" s="25" t="str">
        <f t="shared" si="5"/>
        <v/>
      </c>
      <c r="T90" s="25" t="str">
        <f t="shared" si="6"/>
        <v/>
      </c>
      <c r="U90" s="92"/>
      <c r="V90" s="79"/>
      <c r="W90" s="79"/>
      <c r="X90" s="80"/>
      <c r="Y90" s="26"/>
      <c r="Z90" s="26"/>
      <c r="AA90" s="26"/>
    </row>
    <row r="91" spans="1:27" ht="18" customHeight="1" x14ac:dyDescent="0.25">
      <c r="A91" s="27"/>
      <c r="B91" s="27"/>
      <c r="C91" s="28"/>
      <c r="D91" s="28"/>
      <c r="E91" s="28"/>
      <c r="F91" s="27"/>
      <c r="G91" s="29" t="str">
        <f ca="1">IFERROR(__xludf.DUMMYFUNCTION("IF(F91="""","""",IFERROR(GOOGLEFINANCE(UPPER(F91),""price""),""""))"),"")</f>
        <v/>
      </c>
      <c r="H91" s="29"/>
      <c r="I91" s="29" t="str">
        <f t="shared" si="0"/>
        <v/>
      </c>
      <c r="J91" s="30"/>
      <c r="K91" s="29"/>
      <c r="L91" s="29"/>
      <c r="M91" s="31"/>
      <c r="N91" s="31"/>
      <c r="O91" s="32" t="str">
        <f t="shared" si="1"/>
        <v/>
      </c>
      <c r="P91" s="30" t="str">
        <f t="shared" si="2"/>
        <v/>
      </c>
      <c r="Q91" s="29" t="str">
        <f t="shared" si="3"/>
        <v/>
      </c>
      <c r="R91" s="33" t="str">
        <f t="shared" si="4"/>
        <v/>
      </c>
      <c r="S91" s="33" t="str">
        <f t="shared" si="5"/>
        <v/>
      </c>
      <c r="T91" s="33" t="str">
        <f t="shared" si="6"/>
        <v/>
      </c>
      <c r="U91" s="93"/>
      <c r="V91" s="79"/>
      <c r="W91" s="79"/>
      <c r="X91" s="80"/>
      <c r="Y91" s="34"/>
      <c r="Z91" s="34"/>
      <c r="AA91" s="34"/>
    </row>
    <row r="92" spans="1:27" ht="18" customHeight="1" x14ac:dyDescent="0.25">
      <c r="A92" s="19"/>
      <c r="B92" s="19"/>
      <c r="C92" s="20"/>
      <c r="D92" s="20"/>
      <c r="E92" s="20"/>
      <c r="F92" s="19"/>
      <c r="G92" s="21" t="str">
        <f ca="1">IFERROR(__xludf.DUMMYFUNCTION("IF(F92="""","""",IFERROR(GOOGLEFINANCE(UPPER(F92),""price""),""""))"),"")</f>
        <v/>
      </c>
      <c r="H92" s="21"/>
      <c r="I92" s="21" t="str">
        <f t="shared" si="0"/>
        <v/>
      </c>
      <c r="J92" s="22"/>
      <c r="K92" s="21"/>
      <c r="L92" s="21"/>
      <c r="M92" s="23"/>
      <c r="N92" s="23"/>
      <c r="O92" s="24" t="str">
        <f t="shared" si="1"/>
        <v/>
      </c>
      <c r="P92" s="22" t="str">
        <f t="shared" si="2"/>
        <v/>
      </c>
      <c r="Q92" s="21" t="str">
        <f t="shared" si="3"/>
        <v/>
      </c>
      <c r="R92" s="25" t="str">
        <f t="shared" si="4"/>
        <v/>
      </c>
      <c r="S92" s="25" t="str">
        <f t="shared" si="5"/>
        <v/>
      </c>
      <c r="T92" s="25" t="str">
        <f t="shared" si="6"/>
        <v/>
      </c>
      <c r="U92" s="92"/>
      <c r="V92" s="79"/>
      <c r="W92" s="79"/>
      <c r="X92" s="80"/>
      <c r="Y92" s="26"/>
      <c r="Z92" s="26"/>
      <c r="AA92" s="26"/>
    </row>
    <row r="93" spans="1:27" ht="18" customHeight="1" x14ac:dyDescent="0.25">
      <c r="A93" s="27"/>
      <c r="B93" s="27"/>
      <c r="C93" s="28"/>
      <c r="D93" s="28"/>
      <c r="E93" s="28"/>
      <c r="F93" s="27"/>
      <c r="G93" s="29" t="str">
        <f ca="1">IFERROR(__xludf.DUMMYFUNCTION("IF(F93="""","""",IFERROR(GOOGLEFINANCE(UPPER(F93),""price""),""""))"),"")</f>
        <v/>
      </c>
      <c r="H93" s="29"/>
      <c r="I93" s="29" t="str">
        <f t="shared" si="0"/>
        <v/>
      </c>
      <c r="J93" s="30"/>
      <c r="K93" s="29"/>
      <c r="L93" s="29"/>
      <c r="M93" s="31"/>
      <c r="N93" s="31"/>
      <c r="O93" s="32" t="str">
        <f t="shared" si="1"/>
        <v/>
      </c>
      <c r="P93" s="30" t="str">
        <f t="shared" si="2"/>
        <v/>
      </c>
      <c r="Q93" s="29" t="str">
        <f t="shared" si="3"/>
        <v/>
      </c>
      <c r="R93" s="33" t="str">
        <f t="shared" si="4"/>
        <v/>
      </c>
      <c r="S93" s="33" t="str">
        <f t="shared" si="5"/>
        <v/>
      </c>
      <c r="T93" s="33" t="str">
        <f t="shared" si="6"/>
        <v/>
      </c>
      <c r="U93" s="93"/>
      <c r="V93" s="79"/>
      <c r="W93" s="79"/>
      <c r="X93" s="80"/>
      <c r="Y93" s="34"/>
      <c r="Z93" s="34"/>
      <c r="AA93" s="34"/>
    </row>
    <row r="94" spans="1:27" ht="18" customHeight="1" x14ac:dyDescent="0.25">
      <c r="A94" s="19"/>
      <c r="B94" s="19"/>
      <c r="C94" s="20"/>
      <c r="D94" s="20"/>
      <c r="E94" s="20"/>
      <c r="F94" s="19"/>
      <c r="G94" s="21" t="str">
        <f ca="1">IFERROR(__xludf.DUMMYFUNCTION("IF(F94="""","""",IFERROR(GOOGLEFINANCE(UPPER(F94),""price""),""""))"),"")</f>
        <v/>
      </c>
      <c r="H94" s="21"/>
      <c r="I94" s="21" t="str">
        <f t="shared" si="0"/>
        <v/>
      </c>
      <c r="J94" s="22"/>
      <c r="K94" s="21"/>
      <c r="L94" s="21"/>
      <c r="M94" s="23"/>
      <c r="N94" s="23"/>
      <c r="O94" s="24" t="str">
        <f t="shared" si="1"/>
        <v/>
      </c>
      <c r="P94" s="22" t="str">
        <f t="shared" si="2"/>
        <v/>
      </c>
      <c r="Q94" s="21" t="str">
        <f t="shared" si="3"/>
        <v/>
      </c>
      <c r="R94" s="25" t="str">
        <f t="shared" si="4"/>
        <v/>
      </c>
      <c r="S94" s="25" t="str">
        <f t="shared" si="5"/>
        <v/>
      </c>
      <c r="T94" s="25" t="str">
        <f t="shared" si="6"/>
        <v/>
      </c>
      <c r="U94" s="92"/>
      <c r="V94" s="79"/>
      <c r="W94" s="79"/>
      <c r="X94" s="80"/>
      <c r="Y94" s="26"/>
      <c r="Z94" s="26"/>
      <c r="AA94" s="26"/>
    </row>
    <row r="95" spans="1:27" ht="18" customHeight="1" x14ac:dyDescent="0.25">
      <c r="A95" s="27"/>
      <c r="B95" s="27"/>
      <c r="C95" s="28"/>
      <c r="D95" s="28"/>
      <c r="E95" s="28"/>
      <c r="F95" s="27"/>
      <c r="G95" s="29" t="str">
        <f ca="1">IFERROR(__xludf.DUMMYFUNCTION("IF(F95="""","""",IFERROR(GOOGLEFINANCE(UPPER(F95),""price""),""""))"),"")</f>
        <v/>
      </c>
      <c r="H95" s="29"/>
      <c r="I95" s="29" t="str">
        <f t="shared" si="0"/>
        <v/>
      </c>
      <c r="J95" s="30"/>
      <c r="K95" s="29"/>
      <c r="L95" s="29"/>
      <c r="M95" s="31"/>
      <c r="N95" s="31"/>
      <c r="O95" s="32" t="str">
        <f t="shared" si="1"/>
        <v/>
      </c>
      <c r="P95" s="30" t="str">
        <f t="shared" si="2"/>
        <v/>
      </c>
      <c r="Q95" s="29" t="str">
        <f t="shared" si="3"/>
        <v/>
      </c>
      <c r="R95" s="33" t="str">
        <f t="shared" si="4"/>
        <v/>
      </c>
      <c r="S95" s="33" t="str">
        <f t="shared" si="5"/>
        <v/>
      </c>
      <c r="T95" s="33" t="str">
        <f t="shared" si="6"/>
        <v/>
      </c>
      <c r="U95" s="93"/>
      <c r="V95" s="79"/>
      <c r="W95" s="79"/>
      <c r="X95" s="80"/>
      <c r="Y95" s="34"/>
      <c r="Z95" s="34"/>
      <c r="AA95" s="34"/>
    </row>
    <row r="96" spans="1:27" ht="18" customHeight="1" x14ac:dyDescent="0.25">
      <c r="A96" s="19"/>
      <c r="B96" s="19"/>
      <c r="C96" s="20"/>
      <c r="D96" s="20"/>
      <c r="E96" s="20"/>
      <c r="F96" s="19"/>
      <c r="G96" s="21" t="str">
        <f ca="1">IFERROR(__xludf.DUMMYFUNCTION("IF(F96="""","""",IFERROR(GOOGLEFINANCE(UPPER(F96),""price""),""""))"),"")</f>
        <v/>
      </c>
      <c r="H96" s="21"/>
      <c r="I96" s="21" t="str">
        <f t="shared" si="0"/>
        <v/>
      </c>
      <c r="J96" s="22"/>
      <c r="K96" s="21"/>
      <c r="L96" s="21"/>
      <c r="M96" s="23"/>
      <c r="N96" s="23"/>
      <c r="O96" s="24" t="str">
        <f t="shared" si="1"/>
        <v/>
      </c>
      <c r="P96" s="22" t="str">
        <f t="shared" si="2"/>
        <v/>
      </c>
      <c r="Q96" s="21" t="str">
        <f t="shared" si="3"/>
        <v/>
      </c>
      <c r="R96" s="25" t="str">
        <f t="shared" si="4"/>
        <v/>
      </c>
      <c r="S96" s="25" t="str">
        <f t="shared" si="5"/>
        <v/>
      </c>
      <c r="T96" s="25" t="str">
        <f t="shared" si="6"/>
        <v/>
      </c>
      <c r="U96" s="92"/>
      <c r="V96" s="79"/>
      <c r="W96" s="79"/>
      <c r="X96" s="80"/>
      <c r="Y96" s="26"/>
      <c r="Z96" s="26"/>
      <c r="AA96" s="26"/>
    </row>
    <row r="97" spans="1:27" ht="18" customHeight="1" x14ac:dyDescent="0.25">
      <c r="A97" s="27"/>
      <c r="B97" s="27"/>
      <c r="C97" s="28"/>
      <c r="D97" s="28"/>
      <c r="E97" s="28"/>
      <c r="F97" s="27"/>
      <c r="G97" s="29" t="str">
        <f ca="1">IFERROR(__xludf.DUMMYFUNCTION("IF(F97="""","""",IFERROR(GOOGLEFINANCE(UPPER(F97),""price""),""""))"),"")</f>
        <v/>
      </c>
      <c r="H97" s="29"/>
      <c r="I97" s="29" t="str">
        <f t="shared" si="0"/>
        <v/>
      </c>
      <c r="J97" s="30"/>
      <c r="K97" s="29"/>
      <c r="L97" s="29"/>
      <c r="M97" s="31"/>
      <c r="N97" s="31"/>
      <c r="O97" s="32" t="str">
        <f t="shared" si="1"/>
        <v/>
      </c>
      <c r="P97" s="30" t="str">
        <f t="shared" si="2"/>
        <v/>
      </c>
      <c r="Q97" s="29" t="str">
        <f t="shared" si="3"/>
        <v/>
      </c>
      <c r="R97" s="33" t="str">
        <f t="shared" si="4"/>
        <v/>
      </c>
      <c r="S97" s="33" t="str">
        <f t="shared" si="5"/>
        <v/>
      </c>
      <c r="T97" s="33" t="str">
        <f t="shared" si="6"/>
        <v/>
      </c>
      <c r="U97" s="93"/>
      <c r="V97" s="79"/>
      <c r="W97" s="79"/>
      <c r="X97" s="80"/>
      <c r="Y97" s="34"/>
      <c r="Z97" s="34"/>
      <c r="AA97" s="34"/>
    </row>
    <row r="98" spans="1:27" ht="18" customHeight="1" x14ac:dyDescent="0.25">
      <c r="A98" s="19"/>
      <c r="B98" s="19"/>
      <c r="C98" s="20"/>
      <c r="D98" s="20"/>
      <c r="E98" s="20"/>
      <c r="F98" s="19"/>
      <c r="G98" s="21" t="str">
        <f ca="1">IFERROR(__xludf.DUMMYFUNCTION("IF(F98="""","""",IFERROR(GOOGLEFINANCE(UPPER(F98),""price""),""""))"),"")</f>
        <v/>
      </c>
      <c r="H98" s="21"/>
      <c r="I98" s="21" t="str">
        <f t="shared" si="0"/>
        <v/>
      </c>
      <c r="J98" s="22"/>
      <c r="K98" s="21"/>
      <c r="L98" s="21"/>
      <c r="M98" s="23"/>
      <c r="N98" s="23"/>
      <c r="O98" s="24" t="str">
        <f t="shared" si="1"/>
        <v/>
      </c>
      <c r="P98" s="22" t="str">
        <f t="shared" si="2"/>
        <v/>
      </c>
      <c r="Q98" s="21" t="str">
        <f t="shared" si="3"/>
        <v/>
      </c>
      <c r="R98" s="25" t="str">
        <f t="shared" si="4"/>
        <v/>
      </c>
      <c r="S98" s="25" t="str">
        <f t="shared" si="5"/>
        <v/>
      </c>
      <c r="T98" s="25" t="str">
        <f t="shared" si="6"/>
        <v/>
      </c>
      <c r="U98" s="92"/>
      <c r="V98" s="79"/>
      <c r="W98" s="79"/>
      <c r="X98" s="80"/>
      <c r="Y98" s="26"/>
      <c r="Z98" s="26"/>
      <c r="AA98" s="26"/>
    </row>
    <row r="99" spans="1:27" ht="18" customHeight="1" x14ac:dyDescent="0.25">
      <c r="A99" s="27"/>
      <c r="B99" s="27"/>
      <c r="C99" s="28"/>
      <c r="D99" s="28"/>
      <c r="E99" s="28"/>
      <c r="F99" s="27"/>
      <c r="G99" s="29" t="str">
        <f ca="1">IFERROR(__xludf.DUMMYFUNCTION("IF(F99="""","""",IFERROR(GOOGLEFINANCE(UPPER(F99),""price""),""""))"),"")</f>
        <v/>
      </c>
      <c r="H99" s="29"/>
      <c r="I99" s="29" t="str">
        <f t="shared" si="0"/>
        <v/>
      </c>
      <c r="J99" s="30"/>
      <c r="K99" s="29"/>
      <c r="L99" s="29"/>
      <c r="M99" s="31"/>
      <c r="N99" s="31"/>
      <c r="O99" s="32" t="str">
        <f t="shared" si="1"/>
        <v/>
      </c>
      <c r="P99" s="30" t="str">
        <f t="shared" si="2"/>
        <v/>
      </c>
      <c r="Q99" s="29" t="str">
        <f t="shared" si="3"/>
        <v/>
      </c>
      <c r="R99" s="33" t="str">
        <f t="shared" si="4"/>
        <v/>
      </c>
      <c r="S99" s="33" t="str">
        <f t="shared" si="5"/>
        <v/>
      </c>
      <c r="T99" s="33" t="str">
        <f t="shared" si="6"/>
        <v/>
      </c>
      <c r="U99" s="93"/>
      <c r="V99" s="79"/>
      <c r="W99" s="79"/>
      <c r="X99" s="80"/>
      <c r="Y99" s="34"/>
      <c r="Z99" s="34"/>
      <c r="AA99" s="34"/>
    </row>
    <row r="100" spans="1:27" ht="18" customHeight="1" x14ac:dyDescent="0.25">
      <c r="A100" s="19"/>
      <c r="B100" s="19"/>
      <c r="C100" s="20"/>
      <c r="D100" s="20"/>
      <c r="E100" s="20"/>
      <c r="F100" s="19"/>
      <c r="G100" s="21" t="str">
        <f ca="1">IFERROR(__xludf.DUMMYFUNCTION("IF(F100="""","""",IFERROR(GOOGLEFINANCE(UPPER(F100),""price""),""""))"),"")</f>
        <v/>
      </c>
      <c r="H100" s="21"/>
      <c r="I100" s="21" t="str">
        <f t="shared" si="0"/>
        <v/>
      </c>
      <c r="J100" s="22"/>
      <c r="K100" s="21"/>
      <c r="L100" s="21"/>
      <c r="M100" s="23"/>
      <c r="N100" s="23"/>
      <c r="O100" s="24" t="str">
        <f t="shared" si="1"/>
        <v/>
      </c>
      <c r="P100" s="22" t="str">
        <f t="shared" si="2"/>
        <v/>
      </c>
      <c r="Q100" s="21" t="str">
        <f t="shared" si="3"/>
        <v/>
      </c>
      <c r="R100" s="25" t="str">
        <f t="shared" si="4"/>
        <v/>
      </c>
      <c r="S100" s="25" t="str">
        <f t="shared" si="5"/>
        <v/>
      </c>
      <c r="T100" s="25" t="str">
        <f t="shared" si="6"/>
        <v/>
      </c>
      <c r="U100" s="92"/>
      <c r="V100" s="79"/>
      <c r="W100" s="79"/>
      <c r="X100" s="80"/>
      <c r="Y100" s="26"/>
      <c r="Z100" s="26"/>
      <c r="AA100" s="26"/>
    </row>
    <row r="101" spans="1:27" ht="18" customHeight="1" x14ac:dyDescent="0.25">
      <c r="A101" s="27"/>
      <c r="B101" s="27"/>
      <c r="C101" s="28"/>
      <c r="D101" s="28"/>
      <c r="E101" s="28"/>
      <c r="F101" s="27"/>
      <c r="G101" s="29" t="str">
        <f ca="1">IFERROR(__xludf.DUMMYFUNCTION("IF(F101="""","""",IFERROR(GOOGLEFINANCE(UPPER(F101),""price""),""""))"),"")</f>
        <v/>
      </c>
      <c r="H101" s="29"/>
      <c r="I101" s="29" t="str">
        <f t="shared" si="0"/>
        <v/>
      </c>
      <c r="J101" s="30"/>
      <c r="K101" s="29"/>
      <c r="L101" s="29"/>
      <c r="M101" s="31"/>
      <c r="N101" s="31"/>
      <c r="O101" s="32" t="str">
        <f t="shared" si="1"/>
        <v/>
      </c>
      <c r="P101" s="30" t="str">
        <f t="shared" si="2"/>
        <v/>
      </c>
      <c r="Q101" s="29" t="str">
        <f t="shared" si="3"/>
        <v/>
      </c>
      <c r="R101" s="33" t="str">
        <f t="shared" si="4"/>
        <v/>
      </c>
      <c r="S101" s="33" t="str">
        <f t="shared" si="5"/>
        <v/>
      </c>
      <c r="T101" s="33" t="str">
        <f t="shared" si="6"/>
        <v/>
      </c>
      <c r="U101" s="93"/>
      <c r="V101" s="79"/>
      <c r="W101" s="79"/>
      <c r="X101" s="80"/>
      <c r="Y101" s="34"/>
      <c r="Z101" s="34"/>
      <c r="AA101" s="34"/>
    </row>
    <row r="102" spans="1:27" ht="18" customHeight="1" x14ac:dyDescent="0.25">
      <c r="A102" s="19"/>
      <c r="B102" s="19"/>
      <c r="C102" s="20"/>
      <c r="D102" s="20"/>
      <c r="E102" s="20"/>
      <c r="F102" s="19"/>
      <c r="G102" s="21" t="str">
        <f ca="1">IFERROR(__xludf.DUMMYFUNCTION("IF(F102="""","""",IFERROR(GOOGLEFINANCE(UPPER(F102),""price""),""""))"),"")</f>
        <v/>
      </c>
      <c r="H102" s="21"/>
      <c r="I102" s="21" t="str">
        <f t="shared" si="0"/>
        <v/>
      </c>
      <c r="J102" s="22"/>
      <c r="K102" s="21"/>
      <c r="L102" s="21"/>
      <c r="M102" s="23"/>
      <c r="N102" s="23"/>
      <c r="O102" s="24" t="str">
        <f t="shared" si="1"/>
        <v/>
      </c>
      <c r="P102" s="22" t="str">
        <f t="shared" si="2"/>
        <v/>
      </c>
      <c r="Q102" s="21" t="str">
        <f t="shared" si="3"/>
        <v/>
      </c>
      <c r="R102" s="25" t="str">
        <f t="shared" si="4"/>
        <v/>
      </c>
      <c r="S102" s="25" t="str">
        <f t="shared" si="5"/>
        <v/>
      </c>
      <c r="T102" s="25" t="str">
        <f t="shared" si="6"/>
        <v/>
      </c>
      <c r="U102" s="92"/>
      <c r="V102" s="79"/>
      <c r="W102" s="79"/>
      <c r="X102" s="80"/>
      <c r="Y102" s="26"/>
      <c r="Z102" s="26"/>
      <c r="AA102" s="26"/>
    </row>
    <row r="103" spans="1:27" ht="18" customHeight="1" x14ac:dyDescent="0.25">
      <c r="A103" s="27"/>
      <c r="B103" s="27"/>
      <c r="C103" s="28"/>
      <c r="D103" s="28"/>
      <c r="E103" s="28"/>
      <c r="F103" s="27"/>
      <c r="G103" s="29" t="str">
        <f ca="1">IFERROR(__xludf.DUMMYFUNCTION("IF(F103="""","""",IFERROR(GOOGLEFINANCE(UPPER(F103),""price""),""""))"),"")</f>
        <v/>
      </c>
      <c r="H103" s="29"/>
      <c r="I103" s="29" t="str">
        <f t="shared" si="0"/>
        <v/>
      </c>
      <c r="J103" s="30"/>
      <c r="K103" s="29"/>
      <c r="L103" s="29"/>
      <c r="M103" s="31"/>
      <c r="N103" s="31"/>
      <c r="O103" s="32" t="str">
        <f t="shared" si="1"/>
        <v/>
      </c>
      <c r="P103" s="30" t="str">
        <f t="shared" si="2"/>
        <v/>
      </c>
      <c r="Q103" s="29" t="str">
        <f t="shared" si="3"/>
        <v/>
      </c>
      <c r="R103" s="33" t="str">
        <f t="shared" si="4"/>
        <v/>
      </c>
      <c r="S103" s="33" t="str">
        <f t="shared" si="5"/>
        <v/>
      </c>
      <c r="T103" s="33" t="str">
        <f t="shared" si="6"/>
        <v/>
      </c>
      <c r="U103" s="93"/>
      <c r="V103" s="79"/>
      <c r="W103" s="79"/>
      <c r="X103" s="80"/>
      <c r="Y103" s="34"/>
      <c r="Z103" s="34"/>
      <c r="AA103" s="34"/>
    </row>
    <row r="104" spans="1:27" ht="18" customHeight="1" x14ac:dyDescent="0.25">
      <c r="A104" s="19"/>
      <c r="B104" s="19"/>
      <c r="C104" s="20"/>
      <c r="D104" s="20"/>
      <c r="E104" s="20"/>
      <c r="F104" s="19"/>
      <c r="G104" s="21" t="str">
        <f ca="1">IFERROR(__xludf.DUMMYFUNCTION("IF(F104="""","""",IFERROR(GOOGLEFINANCE(UPPER(F104),""price""),""""))"),"")</f>
        <v/>
      </c>
      <c r="H104" s="21"/>
      <c r="I104" s="21" t="str">
        <f t="shared" si="0"/>
        <v/>
      </c>
      <c r="J104" s="22"/>
      <c r="K104" s="21"/>
      <c r="L104" s="21"/>
      <c r="M104" s="23"/>
      <c r="N104" s="23"/>
      <c r="O104" s="24" t="str">
        <f t="shared" si="1"/>
        <v/>
      </c>
      <c r="P104" s="22" t="str">
        <f t="shared" si="2"/>
        <v/>
      </c>
      <c r="Q104" s="21" t="str">
        <f t="shared" si="3"/>
        <v/>
      </c>
      <c r="R104" s="25" t="str">
        <f t="shared" si="4"/>
        <v/>
      </c>
      <c r="S104" s="25" t="str">
        <f t="shared" si="5"/>
        <v/>
      </c>
      <c r="T104" s="25" t="str">
        <f t="shared" si="6"/>
        <v/>
      </c>
      <c r="U104" s="92"/>
      <c r="V104" s="79"/>
      <c r="W104" s="79"/>
      <c r="X104" s="80"/>
      <c r="Y104" s="26"/>
      <c r="Z104" s="26"/>
      <c r="AA104" s="26"/>
    </row>
    <row r="105" spans="1:27" ht="18" customHeight="1" x14ac:dyDescent="0.25">
      <c r="A105" s="27"/>
      <c r="B105" s="27"/>
      <c r="C105" s="28"/>
      <c r="D105" s="28"/>
      <c r="E105" s="28"/>
      <c r="F105" s="27"/>
      <c r="G105" s="29" t="str">
        <f ca="1">IFERROR(__xludf.DUMMYFUNCTION("IF(F105="""","""",IFERROR(GOOGLEFINANCE(UPPER(F105),""price""),""""))"),"")</f>
        <v/>
      </c>
      <c r="H105" s="29"/>
      <c r="I105" s="29" t="str">
        <f t="shared" si="0"/>
        <v/>
      </c>
      <c r="J105" s="30"/>
      <c r="K105" s="29"/>
      <c r="L105" s="29"/>
      <c r="M105" s="31"/>
      <c r="N105" s="31"/>
      <c r="O105" s="32" t="str">
        <f t="shared" si="1"/>
        <v/>
      </c>
      <c r="P105" s="30" t="str">
        <f t="shared" si="2"/>
        <v/>
      </c>
      <c r="Q105" s="29" t="str">
        <f t="shared" si="3"/>
        <v/>
      </c>
      <c r="R105" s="33" t="str">
        <f t="shared" si="4"/>
        <v/>
      </c>
      <c r="S105" s="33" t="str">
        <f t="shared" si="5"/>
        <v/>
      </c>
      <c r="T105" s="33" t="str">
        <f t="shared" si="6"/>
        <v/>
      </c>
      <c r="U105" s="93"/>
      <c r="V105" s="79"/>
      <c r="W105" s="79"/>
      <c r="X105" s="80"/>
      <c r="Y105" s="34"/>
      <c r="Z105" s="34"/>
      <c r="AA105" s="34"/>
    </row>
    <row r="106" spans="1:27" ht="18" customHeight="1" x14ac:dyDescent="0.25">
      <c r="A106" s="19"/>
      <c r="B106" s="19"/>
      <c r="C106" s="20"/>
      <c r="D106" s="20"/>
      <c r="E106" s="20"/>
      <c r="F106" s="19"/>
      <c r="G106" s="21" t="str">
        <f ca="1">IFERROR(__xludf.DUMMYFUNCTION("IF(F106="""","""",IFERROR(GOOGLEFINANCE(UPPER(F106),""price""),""""))"),"")</f>
        <v/>
      </c>
      <c r="H106" s="21"/>
      <c r="I106" s="21" t="str">
        <f t="shared" si="0"/>
        <v/>
      </c>
      <c r="J106" s="22"/>
      <c r="K106" s="21"/>
      <c r="L106" s="21"/>
      <c r="M106" s="23"/>
      <c r="N106" s="23"/>
      <c r="O106" s="24" t="str">
        <f t="shared" si="1"/>
        <v/>
      </c>
      <c r="P106" s="22" t="str">
        <f t="shared" si="2"/>
        <v/>
      </c>
      <c r="Q106" s="21" t="str">
        <f t="shared" si="3"/>
        <v/>
      </c>
      <c r="R106" s="25" t="str">
        <f t="shared" si="4"/>
        <v/>
      </c>
      <c r="S106" s="25" t="str">
        <f t="shared" si="5"/>
        <v/>
      </c>
      <c r="T106" s="25" t="str">
        <f t="shared" si="6"/>
        <v/>
      </c>
      <c r="U106" s="92"/>
      <c r="V106" s="79"/>
      <c r="W106" s="79"/>
      <c r="X106" s="80"/>
      <c r="Y106" s="26"/>
      <c r="Z106" s="26"/>
      <c r="AA106" s="26"/>
    </row>
    <row r="107" spans="1:27" ht="18" customHeight="1" x14ac:dyDescent="0.25">
      <c r="A107" s="27"/>
      <c r="B107" s="27"/>
      <c r="C107" s="28"/>
      <c r="D107" s="28"/>
      <c r="E107" s="28"/>
      <c r="F107" s="27"/>
      <c r="G107" s="29" t="str">
        <f ca="1">IFERROR(__xludf.DUMMYFUNCTION("IF(F107="""","""",IFERROR(GOOGLEFINANCE(UPPER(F107),""price""),""""))"),"")</f>
        <v/>
      </c>
      <c r="H107" s="29"/>
      <c r="I107" s="29" t="str">
        <f t="shared" si="0"/>
        <v/>
      </c>
      <c r="J107" s="30"/>
      <c r="K107" s="29"/>
      <c r="L107" s="29"/>
      <c r="M107" s="31"/>
      <c r="N107" s="31"/>
      <c r="O107" s="32" t="str">
        <f t="shared" si="1"/>
        <v/>
      </c>
      <c r="P107" s="30" t="str">
        <f t="shared" si="2"/>
        <v/>
      </c>
      <c r="Q107" s="29" t="str">
        <f t="shared" si="3"/>
        <v/>
      </c>
      <c r="R107" s="33" t="str">
        <f t="shared" si="4"/>
        <v/>
      </c>
      <c r="S107" s="33" t="str">
        <f t="shared" si="5"/>
        <v/>
      </c>
      <c r="T107" s="33" t="str">
        <f t="shared" si="6"/>
        <v/>
      </c>
      <c r="U107" s="93"/>
      <c r="V107" s="79"/>
      <c r="W107" s="79"/>
      <c r="X107" s="80"/>
      <c r="Y107" s="34"/>
      <c r="Z107" s="34"/>
      <c r="AA107" s="34"/>
    </row>
    <row r="108" spans="1:27" ht="18" customHeight="1" x14ac:dyDescent="0.25">
      <c r="A108" s="19"/>
      <c r="B108" s="19"/>
      <c r="C108" s="20"/>
      <c r="D108" s="20"/>
      <c r="E108" s="20"/>
      <c r="F108" s="19"/>
      <c r="G108" s="21" t="str">
        <f ca="1">IFERROR(__xludf.DUMMYFUNCTION("IF(F108="""","""",IFERROR(GOOGLEFINANCE(UPPER(F108),""price""),""""))"),"")</f>
        <v/>
      </c>
      <c r="H108" s="21"/>
      <c r="I108" s="21" t="str">
        <f t="shared" si="0"/>
        <v/>
      </c>
      <c r="J108" s="22"/>
      <c r="K108" s="21"/>
      <c r="L108" s="21"/>
      <c r="M108" s="23"/>
      <c r="N108" s="23"/>
      <c r="O108" s="24" t="str">
        <f t="shared" si="1"/>
        <v/>
      </c>
      <c r="P108" s="22" t="str">
        <f t="shared" si="2"/>
        <v/>
      </c>
      <c r="Q108" s="21" t="str">
        <f t="shared" si="3"/>
        <v/>
      </c>
      <c r="R108" s="25" t="str">
        <f t="shared" si="4"/>
        <v/>
      </c>
      <c r="S108" s="25" t="str">
        <f t="shared" si="5"/>
        <v/>
      </c>
      <c r="T108" s="25" t="str">
        <f t="shared" si="6"/>
        <v/>
      </c>
      <c r="U108" s="92"/>
      <c r="V108" s="79"/>
      <c r="W108" s="79"/>
      <c r="X108" s="80"/>
      <c r="Y108" s="26"/>
      <c r="Z108" s="26"/>
      <c r="AA108" s="26"/>
    </row>
    <row r="109" spans="1:27" ht="18" customHeight="1" x14ac:dyDescent="0.25">
      <c r="A109" s="27"/>
      <c r="B109" s="27"/>
      <c r="C109" s="28"/>
      <c r="D109" s="28"/>
      <c r="E109" s="28"/>
      <c r="F109" s="27"/>
      <c r="G109" s="29" t="str">
        <f ca="1">IFERROR(__xludf.DUMMYFUNCTION("IF(F109="""","""",IFERROR(GOOGLEFINANCE(UPPER(F109),""price""),""""))"),"")</f>
        <v/>
      </c>
      <c r="H109" s="29"/>
      <c r="I109" s="29" t="str">
        <f t="shared" si="0"/>
        <v/>
      </c>
      <c r="J109" s="30"/>
      <c r="K109" s="29"/>
      <c r="L109" s="29"/>
      <c r="M109" s="31"/>
      <c r="N109" s="31"/>
      <c r="O109" s="32" t="str">
        <f t="shared" si="1"/>
        <v/>
      </c>
      <c r="P109" s="30" t="str">
        <f t="shared" si="2"/>
        <v/>
      </c>
      <c r="Q109" s="29" t="str">
        <f t="shared" si="3"/>
        <v/>
      </c>
      <c r="R109" s="33" t="str">
        <f t="shared" si="4"/>
        <v/>
      </c>
      <c r="S109" s="33" t="str">
        <f t="shared" si="5"/>
        <v/>
      </c>
      <c r="T109" s="33" t="str">
        <f t="shared" si="6"/>
        <v/>
      </c>
      <c r="U109" s="93"/>
      <c r="V109" s="79"/>
      <c r="W109" s="79"/>
      <c r="X109" s="80"/>
      <c r="Y109" s="34"/>
      <c r="Z109" s="34"/>
      <c r="AA109" s="34"/>
    </row>
    <row r="110" spans="1:27" ht="18" customHeight="1" x14ac:dyDescent="0.25">
      <c r="A110" s="19"/>
      <c r="B110" s="19"/>
      <c r="C110" s="20"/>
      <c r="D110" s="20"/>
      <c r="E110" s="20"/>
      <c r="F110" s="19"/>
      <c r="G110" s="21" t="str">
        <f ca="1">IFERROR(__xludf.DUMMYFUNCTION("IF(F110="""","""",IFERROR(GOOGLEFINANCE(UPPER(F110),""price""),""""))"),"")</f>
        <v/>
      </c>
      <c r="H110" s="21"/>
      <c r="I110" s="21" t="str">
        <f t="shared" si="0"/>
        <v/>
      </c>
      <c r="J110" s="22"/>
      <c r="K110" s="21"/>
      <c r="L110" s="21"/>
      <c r="M110" s="23"/>
      <c r="N110" s="23"/>
      <c r="O110" s="24" t="str">
        <f t="shared" si="1"/>
        <v/>
      </c>
      <c r="P110" s="22" t="str">
        <f t="shared" si="2"/>
        <v/>
      </c>
      <c r="Q110" s="21" t="str">
        <f t="shared" si="3"/>
        <v/>
      </c>
      <c r="R110" s="25" t="str">
        <f t="shared" si="4"/>
        <v/>
      </c>
      <c r="S110" s="25" t="str">
        <f t="shared" si="5"/>
        <v/>
      </c>
      <c r="T110" s="25" t="str">
        <f t="shared" si="6"/>
        <v/>
      </c>
      <c r="U110" s="92"/>
      <c r="V110" s="79"/>
      <c r="W110" s="79"/>
      <c r="X110" s="80"/>
      <c r="Y110" s="26"/>
      <c r="Z110" s="26"/>
      <c r="AA110" s="26"/>
    </row>
    <row r="111" spans="1:27" ht="18" customHeight="1" x14ac:dyDescent="0.25">
      <c r="A111" s="27"/>
      <c r="B111" s="27"/>
      <c r="C111" s="28"/>
      <c r="D111" s="28"/>
      <c r="E111" s="28"/>
      <c r="F111" s="27"/>
      <c r="G111" s="29" t="str">
        <f ca="1">IFERROR(__xludf.DUMMYFUNCTION("IF(F111="""","""",IFERROR(GOOGLEFINANCE(UPPER(F111),""price""),""""))"),"")</f>
        <v/>
      </c>
      <c r="H111" s="29"/>
      <c r="I111" s="29" t="str">
        <f t="shared" si="0"/>
        <v/>
      </c>
      <c r="J111" s="30"/>
      <c r="K111" s="29"/>
      <c r="L111" s="29"/>
      <c r="M111" s="31"/>
      <c r="N111" s="31"/>
      <c r="O111" s="32" t="str">
        <f t="shared" si="1"/>
        <v/>
      </c>
      <c r="P111" s="30" t="str">
        <f t="shared" si="2"/>
        <v/>
      </c>
      <c r="Q111" s="29" t="str">
        <f t="shared" si="3"/>
        <v/>
      </c>
      <c r="R111" s="33" t="str">
        <f t="shared" si="4"/>
        <v/>
      </c>
      <c r="S111" s="33" t="str">
        <f t="shared" si="5"/>
        <v/>
      </c>
      <c r="T111" s="33" t="str">
        <f t="shared" si="6"/>
        <v/>
      </c>
      <c r="U111" s="93"/>
      <c r="V111" s="79"/>
      <c r="W111" s="79"/>
      <c r="X111" s="80"/>
      <c r="Y111" s="34"/>
      <c r="Z111" s="34"/>
      <c r="AA111" s="34"/>
    </row>
    <row r="112" spans="1:27" ht="18" customHeight="1" x14ac:dyDescent="0.25">
      <c r="A112" s="19"/>
      <c r="B112" s="19"/>
      <c r="C112" s="20"/>
      <c r="D112" s="20"/>
      <c r="E112" s="20"/>
      <c r="F112" s="19"/>
      <c r="G112" s="21" t="str">
        <f ca="1">IFERROR(__xludf.DUMMYFUNCTION("IF(F112="""","""",IFERROR(GOOGLEFINANCE(UPPER(F112),""price""),""""))"),"")</f>
        <v/>
      </c>
      <c r="H112" s="21"/>
      <c r="I112" s="21" t="str">
        <f t="shared" si="0"/>
        <v/>
      </c>
      <c r="J112" s="22"/>
      <c r="K112" s="21"/>
      <c r="L112" s="21"/>
      <c r="M112" s="23"/>
      <c r="N112" s="23"/>
      <c r="O112" s="24" t="str">
        <f t="shared" si="1"/>
        <v/>
      </c>
      <c r="P112" s="22" t="str">
        <f t="shared" si="2"/>
        <v/>
      </c>
      <c r="Q112" s="21" t="str">
        <f t="shared" si="3"/>
        <v/>
      </c>
      <c r="R112" s="25" t="str">
        <f t="shared" si="4"/>
        <v/>
      </c>
      <c r="S112" s="25" t="str">
        <f t="shared" si="5"/>
        <v/>
      </c>
      <c r="T112" s="25" t="str">
        <f t="shared" si="6"/>
        <v/>
      </c>
      <c r="U112" s="92"/>
      <c r="V112" s="79"/>
      <c r="W112" s="79"/>
      <c r="X112" s="80"/>
      <c r="Y112" s="26"/>
      <c r="Z112" s="26"/>
      <c r="AA112" s="26"/>
    </row>
    <row r="113" spans="1:27" ht="18" customHeight="1" x14ac:dyDescent="0.25">
      <c r="A113" s="27"/>
      <c r="B113" s="27"/>
      <c r="C113" s="28"/>
      <c r="D113" s="28"/>
      <c r="E113" s="28"/>
      <c r="F113" s="27"/>
      <c r="G113" s="29" t="str">
        <f ca="1">IFERROR(__xludf.DUMMYFUNCTION("IF(F113="""","""",IFERROR(GOOGLEFINANCE(UPPER(F113),""price""),""""))"),"")</f>
        <v/>
      </c>
      <c r="H113" s="29"/>
      <c r="I113" s="29" t="str">
        <f t="shared" si="0"/>
        <v/>
      </c>
      <c r="J113" s="30"/>
      <c r="K113" s="29"/>
      <c r="L113" s="29"/>
      <c r="M113" s="31"/>
      <c r="N113" s="31"/>
      <c r="O113" s="32" t="str">
        <f t="shared" si="1"/>
        <v/>
      </c>
      <c r="P113" s="30" t="str">
        <f t="shared" si="2"/>
        <v/>
      </c>
      <c r="Q113" s="29" t="str">
        <f t="shared" si="3"/>
        <v/>
      </c>
      <c r="R113" s="33" t="str">
        <f t="shared" si="4"/>
        <v/>
      </c>
      <c r="S113" s="33" t="str">
        <f t="shared" si="5"/>
        <v/>
      </c>
      <c r="T113" s="33" t="str">
        <f t="shared" si="6"/>
        <v/>
      </c>
      <c r="U113" s="93"/>
      <c r="V113" s="79"/>
      <c r="W113" s="79"/>
      <c r="X113" s="80"/>
      <c r="Y113" s="34"/>
      <c r="Z113" s="34"/>
      <c r="AA113" s="34"/>
    </row>
    <row r="114" spans="1:27" ht="18" customHeight="1" x14ac:dyDescent="0.25">
      <c r="A114" s="19"/>
      <c r="B114" s="19"/>
      <c r="C114" s="20"/>
      <c r="D114" s="20"/>
      <c r="E114" s="20"/>
      <c r="F114" s="19"/>
      <c r="G114" s="21" t="str">
        <f ca="1">IFERROR(__xludf.DUMMYFUNCTION("IF(F114="""","""",IFERROR(GOOGLEFINANCE(UPPER(F114),""price""),""""))"),"")</f>
        <v/>
      </c>
      <c r="H114" s="21"/>
      <c r="I114" s="21" t="str">
        <f t="shared" si="0"/>
        <v/>
      </c>
      <c r="J114" s="22"/>
      <c r="K114" s="21"/>
      <c r="L114" s="21"/>
      <c r="M114" s="23"/>
      <c r="N114" s="23"/>
      <c r="O114" s="24" t="str">
        <f t="shared" si="1"/>
        <v/>
      </c>
      <c r="P114" s="22" t="str">
        <f t="shared" si="2"/>
        <v/>
      </c>
      <c r="Q114" s="21" t="str">
        <f t="shared" si="3"/>
        <v/>
      </c>
      <c r="R114" s="25" t="str">
        <f t="shared" si="4"/>
        <v/>
      </c>
      <c r="S114" s="25" t="str">
        <f t="shared" si="5"/>
        <v/>
      </c>
      <c r="T114" s="25" t="str">
        <f t="shared" si="6"/>
        <v/>
      </c>
      <c r="U114" s="92"/>
      <c r="V114" s="79"/>
      <c r="W114" s="79"/>
      <c r="X114" s="80"/>
      <c r="Y114" s="26"/>
      <c r="Z114" s="26"/>
      <c r="AA114" s="26"/>
    </row>
    <row r="115" spans="1:27" ht="18" customHeight="1" x14ac:dyDescent="0.25">
      <c r="A115" s="27"/>
      <c r="B115" s="27"/>
      <c r="C115" s="28"/>
      <c r="D115" s="28"/>
      <c r="E115" s="28"/>
      <c r="F115" s="27"/>
      <c r="G115" s="29" t="str">
        <f ca="1">IFERROR(__xludf.DUMMYFUNCTION("IF(F115="""","""",IFERROR(GOOGLEFINANCE(UPPER(F115),""price""),""""))"),"")</f>
        <v/>
      </c>
      <c r="H115" s="29"/>
      <c r="I115" s="29" t="str">
        <f t="shared" si="0"/>
        <v/>
      </c>
      <c r="J115" s="30"/>
      <c r="K115" s="29"/>
      <c r="L115" s="29"/>
      <c r="M115" s="31"/>
      <c r="N115" s="31"/>
      <c r="O115" s="32" t="str">
        <f t="shared" si="1"/>
        <v/>
      </c>
      <c r="P115" s="30" t="str">
        <f t="shared" si="2"/>
        <v/>
      </c>
      <c r="Q115" s="29" t="str">
        <f t="shared" si="3"/>
        <v/>
      </c>
      <c r="R115" s="33" t="str">
        <f t="shared" si="4"/>
        <v/>
      </c>
      <c r="S115" s="33" t="str">
        <f t="shared" si="5"/>
        <v/>
      </c>
      <c r="T115" s="33" t="str">
        <f t="shared" si="6"/>
        <v/>
      </c>
      <c r="U115" s="93"/>
      <c r="V115" s="79"/>
      <c r="W115" s="79"/>
      <c r="X115" s="80"/>
      <c r="Y115" s="34"/>
      <c r="Z115" s="34"/>
      <c r="AA115" s="34"/>
    </row>
    <row r="116" spans="1:27" ht="18" customHeight="1" x14ac:dyDescent="0.25">
      <c r="A116" s="19"/>
      <c r="B116" s="19"/>
      <c r="C116" s="20"/>
      <c r="D116" s="20"/>
      <c r="E116" s="20"/>
      <c r="F116" s="19"/>
      <c r="G116" s="21" t="str">
        <f ca="1">IFERROR(__xludf.DUMMYFUNCTION("IF(F116="""","""",IFERROR(GOOGLEFINANCE(UPPER(F116),""price""),""""))"),"")</f>
        <v/>
      </c>
      <c r="H116" s="21"/>
      <c r="I116" s="21" t="str">
        <f t="shared" si="0"/>
        <v/>
      </c>
      <c r="J116" s="22"/>
      <c r="K116" s="21"/>
      <c r="L116" s="21"/>
      <c r="M116" s="23"/>
      <c r="N116" s="23"/>
      <c r="O116" s="24" t="str">
        <f t="shared" si="1"/>
        <v/>
      </c>
      <c r="P116" s="22" t="str">
        <f t="shared" si="2"/>
        <v/>
      </c>
      <c r="Q116" s="21" t="str">
        <f t="shared" si="3"/>
        <v/>
      </c>
      <c r="R116" s="25" t="str">
        <f t="shared" si="4"/>
        <v/>
      </c>
      <c r="S116" s="25" t="str">
        <f t="shared" si="5"/>
        <v/>
      </c>
      <c r="T116" s="25" t="str">
        <f t="shared" si="6"/>
        <v/>
      </c>
      <c r="U116" s="92"/>
      <c r="V116" s="79"/>
      <c r="W116" s="79"/>
      <c r="X116" s="80"/>
      <c r="Y116" s="26"/>
      <c r="Z116" s="26"/>
      <c r="AA116" s="26"/>
    </row>
    <row r="117" spans="1:27" ht="18" customHeight="1" x14ac:dyDescent="0.25">
      <c r="A117" s="27"/>
      <c r="B117" s="27"/>
      <c r="C117" s="28"/>
      <c r="D117" s="28"/>
      <c r="E117" s="28"/>
      <c r="F117" s="27"/>
      <c r="G117" s="29" t="str">
        <f ca="1">IFERROR(__xludf.DUMMYFUNCTION("IF(F117="""","""",IFERROR(GOOGLEFINANCE(UPPER(F117),""price""),""""))"),"")</f>
        <v/>
      </c>
      <c r="H117" s="29"/>
      <c r="I117" s="29" t="str">
        <f t="shared" si="0"/>
        <v/>
      </c>
      <c r="J117" s="30"/>
      <c r="K117" s="29"/>
      <c r="L117" s="29"/>
      <c r="M117" s="31"/>
      <c r="N117" s="31"/>
      <c r="O117" s="32" t="str">
        <f t="shared" si="1"/>
        <v/>
      </c>
      <c r="P117" s="30" t="str">
        <f t="shared" si="2"/>
        <v/>
      </c>
      <c r="Q117" s="29" t="str">
        <f t="shared" si="3"/>
        <v/>
      </c>
      <c r="R117" s="33" t="str">
        <f t="shared" si="4"/>
        <v/>
      </c>
      <c r="S117" s="33" t="str">
        <f t="shared" si="5"/>
        <v/>
      </c>
      <c r="T117" s="33" t="str">
        <f t="shared" si="6"/>
        <v/>
      </c>
      <c r="U117" s="93"/>
      <c r="V117" s="79"/>
      <c r="W117" s="79"/>
      <c r="X117" s="80"/>
      <c r="Y117" s="34"/>
      <c r="Z117" s="34"/>
      <c r="AA117" s="34"/>
    </row>
    <row r="118" spans="1:27" ht="18" customHeight="1" x14ac:dyDescent="0.25">
      <c r="A118" s="19"/>
      <c r="B118" s="19"/>
      <c r="C118" s="20"/>
      <c r="D118" s="20"/>
      <c r="E118" s="20"/>
      <c r="F118" s="19"/>
      <c r="G118" s="21" t="str">
        <f ca="1">IFERROR(__xludf.DUMMYFUNCTION("IF(F118="""","""",IFERROR(GOOGLEFINANCE(UPPER(F118),""price""),""""))"),"")</f>
        <v/>
      </c>
      <c r="H118" s="21"/>
      <c r="I118" s="21" t="str">
        <f t="shared" si="0"/>
        <v/>
      </c>
      <c r="J118" s="22"/>
      <c r="K118" s="21"/>
      <c r="L118" s="21"/>
      <c r="M118" s="23"/>
      <c r="N118" s="23"/>
      <c r="O118" s="24" t="str">
        <f t="shared" si="1"/>
        <v/>
      </c>
      <c r="P118" s="22" t="str">
        <f t="shared" si="2"/>
        <v/>
      </c>
      <c r="Q118" s="21" t="str">
        <f t="shared" si="3"/>
        <v/>
      </c>
      <c r="R118" s="25" t="str">
        <f t="shared" si="4"/>
        <v/>
      </c>
      <c r="S118" s="25" t="str">
        <f t="shared" si="5"/>
        <v/>
      </c>
      <c r="T118" s="25" t="str">
        <f t="shared" si="6"/>
        <v/>
      </c>
      <c r="U118" s="92"/>
      <c r="V118" s="79"/>
      <c r="W118" s="79"/>
      <c r="X118" s="80"/>
      <c r="Y118" s="26"/>
      <c r="Z118" s="26"/>
      <c r="AA118" s="26"/>
    </row>
    <row r="119" spans="1:27" ht="18" customHeight="1" x14ac:dyDescent="0.25">
      <c r="A119" s="27"/>
      <c r="B119" s="27"/>
      <c r="C119" s="28"/>
      <c r="D119" s="28"/>
      <c r="E119" s="28"/>
      <c r="F119" s="27"/>
      <c r="G119" s="29" t="str">
        <f ca="1">IFERROR(__xludf.DUMMYFUNCTION("IF(F119="""","""",IFERROR(GOOGLEFINANCE(UPPER(F119),""price""),""""))"),"")</f>
        <v/>
      </c>
      <c r="H119" s="29"/>
      <c r="I119" s="29" t="str">
        <f t="shared" si="0"/>
        <v/>
      </c>
      <c r="J119" s="30"/>
      <c r="K119" s="29"/>
      <c r="L119" s="29"/>
      <c r="M119" s="31"/>
      <c r="N119" s="31"/>
      <c r="O119" s="32" t="str">
        <f t="shared" si="1"/>
        <v/>
      </c>
      <c r="P119" s="30" t="str">
        <f t="shared" si="2"/>
        <v/>
      </c>
      <c r="Q119" s="29" t="str">
        <f t="shared" si="3"/>
        <v/>
      </c>
      <c r="R119" s="33" t="str">
        <f t="shared" si="4"/>
        <v/>
      </c>
      <c r="S119" s="33" t="str">
        <f t="shared" si="5"/>
        <v/>
      </c>
      <c r="T119" s="33" t="str">
        <f t="shared" si="6"/>
        <v/>
      </c>
      <c r="U119" s="93"/>
      <c r="V119" s="79"/>
      <c r="W119" s="79"/>
      <c r="X119" s="80"/>
      <c r="Y119" s="34"/>
      <c r="Z119" s="34"/>
      <c r="AA119" s="34"/>
    </row>
    <row r="120" spans="1:27" ht="18" customHeight="1" x14ac:dyDescent="0.25">
      <c r="A120" s="19"/>
      <c r="B120" s="19"/>
      <c r="C120" s="20"/>
      <c r="D120" s="20"/>
      <c r="E120" s="20"/>
      <c r="F120" s="19"/>
      <c r="G120" s="21" t="str">
        <f ca="1">IFERROR(__xludf.DUMMYFUNCTION("IF(F120="""","""",IFERROR(GOOGLEFINANCE(UPPER(F120),""price""),""""))"),"")</f>
        <v/>
      </c>
      <c r="H120" s="21"/>
      <c r="I120" s="21" t="str">
        <f t="shared" si="0"/>
        <v/>
      </c>
      <c r="J120" s="22"/>
      <c r="K120" s="21"/>
      <c r="L120" s="21"/>
      <c r="M120" s="23"/>
      <c r="N120" s="23"/>
      <c r="O120" s="24" t="str">
        <f t="shared" si="1"/>
        <v/>
      </c>
      <c r="P120" s="22" t="str">
        <f t="shared" si="2"/>
        <v/>
      </c>
      <c r="Q120" s="21" t="str">
        <f t="shared" si="3"/>
        <v/>
      </c>
      <c r="R120" s="25" t="str">
        <f t="shared" si="4"/>
        <v/>
      </c>
      <c r="S120" s="25" t="str">
        <f t="shared" si="5"/>
        <v/>
      </c>
      <c r="T120" s="25" t="str">
        <f t="shared" si="6"/>
        <v/>
      </c>
      <c r="U120" s="92"/>
      <c r="V120" s="79"/>
      <c r="W120" s="79"/>
      <c r="X120" s="80"/>
      <c r="Y120" s="26"/>
      <c r="Z120" s="26"/>
      <c r="AA120" s="26"/>
    </row>
    <row r="121" spans="1:27" ht="18" customHeight="1" x14ac:dyDescent="0.25">
      <c r="A121" s="27"/>
      <c r="B121" s="27"/>
      <c r="C121" s="28"/>
      <c r="D121" s="28"/>
      <c r="E121" s="28"/>
      <c r="F121" s="27"/>
      <c r="G121" s="29" t="str">
        <f ca="1">IFERROR(__xludf.DUMMYFUNCTION("IF(F121="""","""",IFERROR(GOOGLEFINANCE(UPPER(F121),""price""),""""))"),"")</f>
        <v/>
      </c>
      <c r="H121" s="29"/>
      <c r="I121" s="29" t="str">
        <f t="shared" si="0"/>
        <v/>
      </c>
      <c r="J121" s="30"/>
      <c r="K121" s="29"/>
      <c r="L121" s="29"/>
      <c r="M121" s="31"/>
      <c r="N121" s="31"/>
      <c r="O121" s="32" t="str">
        <f t="shared" si="1"/>
        <v/>
      </c>
      <c r="P121" s="30" t="str">
        <f t="shared" si="2"/>
        <v/>
      </c>
      <c r="Q121" s="29" t="str">
        <f t="shared" si="3"/>
        <v/>
      </c>
      <c r="R121" s="33" t="str">
        <f t="shared" si="4"/>
        <v/>
      </c>
      <c r="S121" s="33" t="str">
        <f t="shared" si="5"/>
        <v/>
      </c>
      <c r="T121" s="33" t="str">
        <f t="shared" si="6"/>
        <v/>
      </c>
      <c r="U121" s="93"/>
      <c r="V121" s="79"/>
      <c r="W121" s="79"/>
      <c r="X121" s="80"/>
      <c r="Y121" s="34"/>
      <c r="Z121" s="34"/>
      <c r="AA121" s="34"/>
    </row>
    <row r="122" spans="1:27" ht="18" customHeight="1" x14ac:dyDescent="0.25">
      <c r="A122" s="19"/>
      <c r="B122" s="19"/>
      <c r="C122" s="20"/>
      <c r="D122" s="20"/>
      <c r="E122" s="20"/>
      <c r="F122" s="19"/>
      <c r="G122" s="21" t="str">
        <f ca="1">IFERROR(__xludf.DUMMYFUNCTION("IF(F122="""","""",IFERROR(GOOGLEFINANCE(UPPER(F122),""price""),""""))"),"")</f>
        <v/>
      </c>
      <c r="H122" s="21"/>
      <c r="I122" s="21" t="str">
        <f t="shared" si="0"/>
        <v/>
      </c>
      <c r="J122" s="22"/>
      <c r="K122" s="21"/>
      <c r="L122" s="21"/>
      <c r="M122" s="23"/>
      <c r="N122" s="23"/>
      <c r="O122" s="24" t="str">
        <f t="shared" si="1"/>
        <v/>
      </c>
      <c r="P122" s="22" t="str">
        <f t="shared" si="2"/>
        <v/>
      </c>
      <c r="Q122" s="21" t="str">
        <f t="shared" si="3"/>
        <v/>
      </c>
      <c r="R122" s="25" t="str">
        <f t="shared" si="4"/>
        <v/>
      </c>
      <c r="S122" s="25" t="str">
        <f t="shared" si="5"/>
        <v/>
      </c>
      <c r="T122" s="25" t="str">
        <f t="shared" si="6"/>
        <v/>
      </c>
      <c r="U122" s="92"/>
      <c r="V122" s="79"/>
      <c r="W122" s="79"/>
      <c r="X122" s="80"/>
      <c r="Y122" s="26"/>
      <c r="Z122" s="26"/>
      <c r="AA122" s="26"/>
    </row>
    <row r="123" spans="1:27" ht="18" customHeight="1" x14ac:dyDescent="0.25">
      <c r="A123" s="27"/>
      <c r="B123" s="27"/>
      <c r="C123" s="28"/>
      <c r="D123" s="28"/>
      <c r="E123" s="28"/>
      <c r="F123" s="27"/>
      <c r="G123" s="29" t="str">
        <f ca="1">IFERROR(__xludf.DUMMYFUNCTION("IF(F123="""","""",IFERROR(GOOGLEFINANCE(UPPER(F123),""price""),""""))"),"")</f>
        <v/>
      </c>
      <c r="H123" s="29"/>
      <c r="I123" s="29" t="str">
        <f t="shared" si="0"/>
        <v/>
      </c>
      <c r="J123" s="30"/>
      <c r="K123" s="29"/>
      <c r="L123" s="29"/>
      <c r="M123" s="31"/>
      <c r="N123" s="31"/>
      <c r="O123" s="32" t="str">
        <f t="shared" si="1"/>
        <v/>
      </c>
      <c r="P123" s="30" t="str">
        <f t="shared" si="2"/>
        <v/>
      </c>
      <c r="Q123" s="29" t="str">
        <f t="shared" si="3"/>
        <v/>
      </c>
      <c r="R123" s="33" t="str">
        <f t="shared" si="4"/>
        <v/>
      </c>
      <c r="S123" s="33" t="str">
        <f t="shared" si="5"/>
        <v/>
      </c>
      <c r="T123" s="33" t="str">
        <f t="shared" si="6"/>
        <v/>
      </c>
      <c r="U123" s="93"/>
      <c r="V123" s="79"/>
      <c r="W123" s="79"/>
      <c r="X123" s="80"/>
      <c r="Y123" s="34"/>
      <c r="Z123" s="34"/>
      <c r="AA123" s="34"/>
    </row>
    <row r="124" spans="1:27" ht="18" customHeight="1" x14ac:dyDescent="0.25">
      <c r="A124" s="19"/>
      <c r="B124" s="19"/>
      <c r="C124" s="20"/>
      <c r="D124" s="20"/>
      <c r="E124" s="20"/>
      <c r="F124" s="19"/>
      <c r="G124" s="21" t="str">
        <f ca="1">IFERROR(__xludf.DUMMYFUNCTION("IF(F124="""","""",IFERROR(GOOGLEFINANCE(UPPER(F124),""price""),""""))"),"")</f>
        <v/>
      </c>
      <c r="H124" s="21"/>
      <c r="I124" s="21" t="str">
        <f t="shared" si="0"/>
        <v/>
      </c>
      <c r="J124" s="22"/>
      <c r="K124" s="21"/>
      <c r="L124" s="21"/>
      <c r="M124" s="23"/>
      <c r="N124" s="23"/>
      <c r="O124" s="24" t="str">
        <f t="shared" si="1"/>
        <v/>
      </c>
      <c r="P124" s="22" t="str">
        <f t="shared" si="2"/>
        <v/>
      </c>
      <c r="Q124" s="21" t="str">
        <f t="shared" si="3"/>
        <v/>
      </c>
      <c r="R124" s="25" t="str">
        <f t="shared" si="4"/>
        <v/>
      </c>
      <c r="S124" s="25" t="str">
        <f t="shared" si="5"/>
        <v/>
      </c>
      <c r="T124" s="25" t="str">
        <f t="shared" si="6"/>
        <v/>
      </c>
      <c r="U124" s="92"/>
      <c r="V124" s="79"/>
      <c r="W124" s="79"/>
      <c r="X124" s="80"/>
      <c r="Y124" s="26"/>
      <c r="Z124" s="26"/>
      <c r="AA124" s="26"/>
    </row>
    <row r="125" spans="1:27" ht="18" customHeight="1" x14ac:dyDescent="0.25">
      <c r="A125" s="27"/>
      <c r="B125" s="27"/>
      <c r="C125" s="28"/>
      <c r="D125" s="28"/>
      <c r="E125" s="28"/>
      <c r="F125" s="27"/>
      <c r="G125" s="29" t="str">
        <f ca="1">IFERROR(__xludf.DUMMYFUNCTION("IF(F125="""","""",IFERROR(GOOGLEFINANCE(UPPER(F125),""price""),""""))"),"")</f>
        <v/>
      </c>
      <c r="H125" s="29"/>
      <c r="I125" s="29" t="str">
        <f t="shared" si="0"/>
        <v/>
      </c>
      <c r="J125" s="30"/>
      <c r="K125" s="29"/>
      <c r="L125" s="29"/>
      <c r="M125" s="31"/>
      <c r="N125" s="31"/>
      <c r="O125" s="32" t="str">
        <f t="shared" si="1"/>
        <v/>
      </c>
      <c r="P125" s="30" t="str">
        <f t="shared" si="2"/>
        <v/>
      </c>
      <c r="Q125" s="29" t="str">
        <f t="shared" si="3"/>
        <v/>
      </c>
      <c r="R125" s="33" t="str">
        <f t="shared" si="4"/>
        <v/>
      </c>
      <c r="S125" s="33" t="str">
        <f t="shared" si="5"/>
        <v/>
      </c>
      <c r="T125" s="33" t="str">
        <f t="shared" si="6"/>
        <v/>
      </c>
      <c r="U125" s="93"/>
      <c r="V125" s="79"/>
      <c r="W125" s="79"/>
      <c r="X125" s="80"/>
      <c r="Y125" s="34"/>
      <c r="Z125" s="34"/>
      <c r="AA125" s="34"/>
    </row>
    <row r="126" spans="1:27" ht="18" customHeight="1" x14ac:dyDescent="0.25">
      <c r="A126" s="19"/>
      <c r="B126" s="19"/>
      <c r="C126" s="20"/>
      <c r="D126" s="20"/>
      <c r="E126" s="20"/>
      <c r="F126" s="19"/>
      <c r="G126" s="21" t="str">
        <f ca="1">IFERROR(__xludf.DUMMYFUNCTION("IF(F126="""","""",IFERROR(GOOGLEFINANCE(UPPER(F126),""price""),""""))"),"")</f>
        <v/>
      </c>
      <c r="H126" s="21"/>
      <c r="I126" s="21" t="str">
        <f t="shared" si="0"/>
        <v/>
      </c>
      <c r="J126" s="22"/>
      <c r="K126" s="21"/>
      <c r="L126" s="21"/>
      <c r="M126" s="23"/>
      <c r="N126" s="23"/>
      <c r="O126" s="24" t="str">
        <f t="shared" si="1"/>
        <v/>
      </c>
      <c r="P126" s="22" t="str">
        <f t="shared" si="2"/>
        <v/>
      </c>
      <c r="Q126" s="21" t="str">
        <f t="shared" si="3"/>
        <v/>
      </c>
      <c r="R126" s="25" t="str">
        <f t="shared" si="4"/>
        <v/>
      </c>
      <c r="S126" s="25" t="str">
        <f t="shared" si="5"/>
        <v/>
      </c>
      <c r="T126" s="25" t="str">
        <f t="shared" si="6"/>
        <v/>
      </c>
      <c r="U126" s="92"/>
      <c r="V126" s="79"/>
      <c r="W126" s="79"/>
      <c r="X126" s="80"/>
      <c r="Y126" s="26"/>
      <c r="Z126" s="26"/>
      <c r="AA126" s="26"/>
    </row>
    <row r="127" spans="1:27" ht="18" customHeight="1" x14ac:dyDescent="0.25">
      <c r="A127" s="27"/>
      <c r="B127" s="27"/>
      <c r="C127" s="28"/>
      <c r="D127" s="28"/>
      <c r="E127" s="28"/>
      <c r="F127" s="27"/>
      <c r="G127" s="29" t="str">
        <f ca="1">IFERROR(__xludf.DUMMYFUNCTION("IF(F127="""","""",IFERROR(GOOGLEFINANCE(UPPER(F127),""price""),""""))"),"")</f>
        <v/>
      </c>
      <c r="H127" s="29"/>
      <c r="I127" s="29" t="str">
        <f t="shared" si="0"/>
        <v/>
      </c>
      <c r="J127" s="30"/>
      <c r="K127" s="29"/>
      <c r="L127" s="29"/>
      <c r="M127" s="31"/>
      <c r="N127" s="31"/>
      <c r="O127" s="32" t="str">
        <f t="shared" si="1"/>
        <v/>
      </c>
      <c r="P127" s="30" t="str">
        <f t="shared" si="2"/>
        <v/>
      </c>
      <c r="Q127" s="29" t="str">
        <f t="shared" si="3"/>
        <v/>
      </c>
      <c r="R127" s="33" t="str">
        <f t="shared" si="4"/>
        <v/>
      </c>
      <c r="S127" s="33" t="str">
        <f t="shared" si="5"/>
        <v/>
      </c>
      <c r="T127" s="33" t="str">
        <f t="shared" si="6"/>
        <v/>
      </c>
      <c r="U127" s="93"/>
      <c r="V127" s="79"/>
      <c r="W127" s="79"/>
      <c r="X127" s="80"/>
      <c r="Y127" s="34"/>
      <c r="Z127" s="34"/>
      <c r="AA127" s="34"/>
    </row>
    <row r="128" spans="1:27" ht="18" customHeight="1" x14ac:dyDescent="0.25">
      <c r="A128" s="19"/>
      <c r="B128" s="19"/>
      <c r="C128" s="20"/>
      <c r="D128" s="20"/>
      <c r="E128" s="20"/>
      <c r="F128" s="19"/>
      <c r="G128" s="21" t="str">
        <f ca="1">IFERROR(__xludf.DUMMYFUNCTION("IF(F128="""","""",IFERROR(GOOGLEFINANCE(UPPER(F128),""price""),""""))"),"")</f>
        <v/>
      </c>
      <c r="H128" s="21"/>
      <c r="I128" s="21" t="str">
        <f t="shared" si="0"/>
        <v/>
      </c>
      <c r="J128" s="22"/>
      <c r="K128" s="21"/>
      <c r="L128" s="21"/>
      <c r="M128" s="23"/>
      <c r="N128" s="23"/>
      <c r="O128" s="24" t="str">
        <f t="shared" si="1"/>
        <v/>
      </c>
      <c r="P128" s="22" t="str">
        <f t="shared" si="2"/>
        <v/>
      </c>
      <c r="Q128" s="21" t="str">
        <f t="shared" si="3"/>
        <v/>
      </c>
      <c r="R128" s="25" t="str">
        <f t="shared" si="4"/>
        <v/>
      </c>
      <c r="S128" s="25" t="str">
        <f t="shared" si="5"/>
        <v/>
      </c>
      <c r="T128" s="25" t="str">
        <f t="shared" si="6"/>
        <v/>
      </c>
      <c r="U128" s="92"/>
      <c r="V128" s="79"/>
      <c r="W128" s="79"/>
      <c r="X128" s="80"/>
      <c r="Y128" s="26"/>
      <c r="Z128" s="26"/>
      <c r="AA128" s="26"/>
    </row>
    <row r="129" spans="1:27" ht="18" customHeight="1" x14ac:dyDescent="0.25">
      <c r="A129" s="27"/>
      <c r="B129" s="27"/>
      <c r="C129" s="28"/>
      <c r="D129" s="28"/>
      <c r="E129" s="28"/>
      <c r="F129" s="27"/>
      <c r="G129" s="29" t="str">
        <f ca="1">IFERROR(__xludf.DUMMYFUNCTION("IF(F129="""","""",IFERROR(GOOGLEFINANCE(UPPER(F129),""price""),""""))"),"")</f>
        <v/>
      </c>
      <c r="H129" s="29"/>
      <c r="I129" s="29" t="str">
        <f t="shared" si="0"/>
        <v/>
      </c>
      <c r="J129" s="30"/>
      <c r="K129" s="29"/>
      <c r="L129" s="29"/>
      <c r="M129" s="31"/>
      <c r="N129" s="31"/>
      <c r="O129" s="32" t="str">
        <f t="shared" si="1"/>
        <v/>
      </c>
      <c r="P129" s="30" t="str">
        <f t="shared" si="2"/>
        <v/>
      </c>
      <c r="Q129" s="29" t="str">
        <f t="shared" si="3"/>
        <v/>
      </c>
      <c r="R129" s="33" t="str">
        <f t="shared" si="4"/>
        <v/>
      </c>
      <c r="S129" s="33" t="str">
        <f t="shared" si="5"/>
        <v/>
      </c>
      <c r="T129" s="33" t="str">
        <f t="shared" si="6"/>
        <v/>
      </c>
      <c r="U129" s="93"/>
      <c r="V129" s="79"/>
      <c r="W129" s="79"/>
      <c r="X129" s="80"/>
      <c r="Y129" s="34"/>
      <c r="Z129" s="34"/>
      <c r="AA129" s="34"/>
    </row>
    <row r="130" spans="1:27" ht="18" customHeight="1" x14ac:dyDescent="0.25">
      <c r="A130" s="19"/>
      <c r="B130" s="19"/>
      <c r="C130" s="20"/>
      <c r="D130" s="20"/>
      <c r="E130" s="20"/>
      <c r="F130" s="19"/>
      <c r="G130" s="21" t="str">
        <f ca="1">IFERROR(__xludf.DUMMYFUNCTION("IF(F130="""","""",IFERROR(GOOGLEFINANCE(UPPER(F130),""price""),""""))"),"")</f>
        <v/>
      </c>
      <c r="H130" s="21"/>
      <c r="I130" s="21" t="str">
        <f t="shared" si="0"/>
        <v/>
      </c>
      <c r="J130" s="22"/>
      <c r="K130" s="21"/>
      <c r="L130" s="21"/>
      <c r="M130" s="23"/>
      <c r="N130" s="23"/>
      <c r="O130" s="24" t="str">
        <f t="shared" si="1"/>
        <v/>
      </c>
      <c r="P130" s="22" t="str">
        <f t="shared" si="2"/>
        <v/>
      </c>
      <c r="Q130" s="21" t="str">
        <f t="shared" si="3"/>
        <v/>
      </c>
      <c r="R130" s="25" t="str">
        <f t="shared" si="4"/>
        <v/>
      </c>
      <c r="S130" s="25" t="str">
        <f t="shared" si="5"/>
        <v/>
      </c>
      <c r="T130" s="25" t="str">
        <f t="shared" si="6"/>
        <v/>
      </c>
      <c r="U130" s="92"/>
      <c r="V130" s="79"/>
      <c r="W130" s="79"/>
      <c r="X130" s="80"/>
      <c r="Y130" s="26"/>
      <c r="Z130" s="26"/>
      <c r="AA130" s="26"/>
    </row>
    <row r="131" spans="1:27" ht="18" customHeight="1" x14ac:dyDescent="0.25">
      <c r="A131" s="27"/>
      <c r="B131" s="27"/>
      <c r="C131" s="28"/>
      <c r="D131" s="28"/>
      <c r="E131" s="28"/>
      <c r="F131" s="27"/>
      <c r="G131" s="29" t="str">
        <f ca="1">IFERROR(__xludf.DUMMYFUNCTION("IF(F131="""","""",IFERROR(GOOGLEFINANCE(UPPER(F131),""price""),""""))"),"")</f>
        <v/>
      </c>
      <c r="H131" s="29"/>
      <c r="I131" s="29" t="str">
        <f t="shared" si="0"/>
        <v/>
      </c>
      <c r="J131" s="30"/>
      <c r="K131" s="29"/>
      <c r="L131" s="29"/>
      <c r="M131" s="31"/>
      <c r="N131" s="31"/>
      <c r="O131" s="32" t="str">
        <f t="shared" si="1"/>
        <v/>
      </c>
      <c r="P131" s="30" t="str">
        <f t="shared" si="2"/>
        <v/>
      </c>
      <c r="Q131" s="29" t="str">
        <f t="shared" si="3"/>
        <v/>
      </c>
      <c r="R131" s="33" t="str">
        <f t="shared" si="4"/>
        <v/>
      </c>
      <c r="S131" s="33" t="str">
        <f t="shared" si="5"/>
        <v/>
      </c>
      <c r="T131" s="33" t="str">
        <f t="shared" si="6"/>
        <v/>
      </c>
      <c r="U131" s="93"/>
      <c r="V131" s="79"/>
      <c r="W131" s="79"/>
      <c r="X131" s="80"/>
      <c r="Y131" s="34"/>
      <c r="Z131" s="34"/>
      <c r="AA131" s="34"/>
    </row>
    <row r="132" spans="1:27" ht="18" customHeight="1" x14ac:dyDescent="0.25">
      <c r="A132" s="19"/>
      <c r="B132" s="19"/>
      <c r="C132" s="20"/>
      <c r="D132" s="20"/>
      <c r="E132" s="20"/>
      <c r="F132" s="19"/>
      <c r="G132" s="21" t="str">
        <f ca="1">IFERROR(__xludf.DUMMYFUNCTION("IF(F132="""","""",IFERROR(GOOGLEFINANCE(UPPER(F132),""price""),""""))"),"")</f>
        <v/>
      </c>
      <c r="H132" s="21"/>
      <c r="I132" s="21" t="str">
        <f t="shared" si="0"/>
        <v/>
      </c>
      <c r="J132" s="22"/>
      <c r="K132" s="21"/>
      <c r="L132" s="21"/>
      <c r="M132" s="23"/>
      <c r="N132" s="23"/>
      <c r="O132" s="24" t="str">
        <f t="shared" si="1"/>
        <v/>
      </c>
      <c r="P132" s="22" t="str">
        <f t="shared" si="2"/>
        <v/>
      </c>
      <c r="Q132" s="21" t="str">
        <f t="shared" si="3"/>
        <v/>
      </c>
      <c r="R132" s="25" t="str">
        <f t="shared" si="4"/>
        <v/>
      </c>
      <c r="S132" s="25" t="str">
        <f t="shared" si="5"/>
        <v/>
      </c>
      <c r="T132" s="25" t="str">
        <f t="shared" si="6"/>
        <v/>
      </c>
      <c r="U132" s="92"/>
      <c r="V132" s="79"/>
      <c r="W132" s="79"/>
      <c r="X132" s="80"/>
      <c r="Y132" s="26"/>
      <c r="Z132" s="26"/>
      <c r="AA132" s="26"/>
    </row>
    <row r="133" spans="1:27" ht="18" customHeight="1" x14ac:dyDescent="0.25">
      <c r="A133" s="27"/>
      <c r="B133" s="27"/>
      <c r="C133" s="28"/>
      <c r="D133" s="28"/>
      <c r="E133" s="28"/>
      <c r="F133" s="27"/>
      <c r="G133" s="29" t="str">
        <f ca="1">IFERROR(__xludf.DUMMYFUNCTION("IF(F133="""","""",IFERROR(GOOGLEFINANCE(UPPER(F133),""price""),""""))"),"")</f>
        <v/>
      </c>
      <c r="H133" s="29"/>
      <c r="I133" s="29" t="str">
        <f t="shared" si="0"/>
        <v/>
      </c>
      <c r="J133" s="30"/>
      <c r="K133" s="29"/>
      <c r="L133" s="29"/>
      <c r="M133" s="31"/>
      <c r="N133" s="31"/>
      <c r="O133" s="32" t="str">
        <f t="shared" si="1"/>
        <v/>
      </c>
      <c r="P133" s="30" t="str">
        <f t="shared" si="2"/>
        <v/>
      </c>
      <c r="Q133" s="29" t="str">
        <f t="shared" si="3"/>
        <v/>
      </c>
      <c r="R133" s="33" t="str">
        <f t="shared" si="4"/>
        <v/>
      </c>
      <c r="S133" s="33" t="str">
        <f t="shared" si="5"/>
        <v/>
      </c>
      <c r="T133" s="33" t="str">
        <f t="shared" si="6"/>
        <v/>
      </c>
      <c r="U133" s="93"/>
      <c r="V133" s="79"/>
      <c r="W133" s="79"/>
      <c r="X133" s="80"/>
      <c r="Y133" s="34"/>
      <c r="Z133" s="34"/>
      <c r="AA133" s="34"/>
    </row>
    <row r="134" spans="1:27" ht="18" customHeight="1" x14ac:dyDescent="0.25">
      <c r="A134" s="19"/>
      <c r="B134" s="19"/>
      <c r="C134" s="20"/>
      <c r="D134" s="20"/>
      <c r="E134" s="20"/>
      <c r="F134" s="19"/>
      <c r="G134" s="21" t="str">
        <f ca="1">IFERROR(__xludf.DUMMYFUNCTION("IF(F134="""","""",IFERROR(GOOGLEFINANCE(UPPER(F134),""price""),""""))"),"")</f>
        <v/>
      </c>
      <c r="H134" s="21"/>
      <c r="I134" s="21" t="str">
        <f t="shared" si="0"/>
        <v/>
      </c>
      <c r="J134" s="22"/>
      <c r="K134" s="21"/>
      <c r="L134" s="21"/>
      <c r="M134" s="23"/>
      <c r="N134" s="23"/>
      <c r="O134" s="24" t="str">
        <f t="shared" si="1"/>
        <v/>
      </c>
      <c r="P134" s="22" t="str">
        <f t="shared" si="2"/>
        <v/>
      </c>
      <c r="Q134" s="21" t="str">
        <f t="shared" si="3"/>
        <v/>
      </c>
      <c r="R134" s="25" t="str">
        <f t="shared" si="4"/>
        <v/>
      </c>
      <c r="S134" s="25" t="str">
        <f t="shared" si="5"/>
        <v/>
      </c>
      <c r="T134" s="25" t="str">
        <f t="shared" si="6"/>
        <v/>
      </c>
      <c r="U134" s="92"/>
      <c r="V134" s="79"/>
      <c r="W134" s="79"/>
      <c r="X134" s="80"/>
      <c r="Y134" s="26"/>
      <c r="Z134" s="26"/>
      <c r="AA134" s="26"/>
    </row>
    <row r="135" spans="1:27" ht="18" customHeight="1" x14ac:dyDescent="0.25">
      <c r="A135" s="27"/>
      <c r="B135" s="27"/>
      <c r="C135" s="28"/>
      <c r="D135" s="28"/>
      <c r="E135" s="28"/>
      <c r="F135" s="27"/>
      <c r="G135" s="29" t="str">
        <f ca="1">IFERROR(__xludf.DUMMYFUNCTION("IF(F135="""","""",IFERROR(GOOGLEFINANCE(UPPER(F135),""price""),""""))"),"")</f>
        <v/>
      </c>
      <c r="H135" s="29"/>
      <c r="I135" s="29" t="str">
        <f t="shared" si="0"/>
        <v/>
      </c>
      <c r="J135" s="30"/>
      <c r="K135" s="29"/>
      <c r="L135" s="29"/>
      <c r="M135" s="31"/>
      <c r="N135" s="31"/>
      <c r="O135" s="32" t="str">
        <f t="shared" si="1"/>
        <v/>
      </c>
      <c r="P135" s="30" t="str">
        <f t="shared" si="2"/>
        <v/>
      </c>
      <c r="Q135" s="29" t="str">
        <f t="shared" si="3"/>
        <v/>
      </c>
      <c r="R135" s="33" t="str">
        <f t="shared" si="4"/>
        <v/>
      </c>
      <c r="S135" s="33" t="str">
        <f t="shared" si="5"/>
        <v/>
      </c>
      <c r="T135" s="33" t="str">
        <f t="shared" si="6"/>
        <v/>
      </c>
      <c r="U135" s="93"/>
      <c r="V135" s="79"/>
      <c r="W135" s="79"/>
      <c r="X135" s="80"/>
      <c r="Y135" s="34"/>
      <c r="Z135" s="34"/>
      <c r="AA135" s="34"/>
    </row>
    <row r="136" spans="1:27" ht="18" customHeight="1" x14ac:dyDescent="0.25">
      <c r="A136" s="19"/>
      <c r="B136" s="19"/>
      <c r="C136" s="20"/>
      <c r="D136" s="20"/>
      <c r="E136" s="20"/>
      <c r="F136" s="19"/>
      <c r="G136" s="21" t="str">
        <f ca="1">IFERROR(__xludf.DUMMYFUNCTION("IF(F136="""","""",IFERROR(GOOGLEFINANCE(UPPER(F136),""price""),""""))"),"")</f>
        <v/>
      </c>
      <c r="H136" s="21"/>
      <c r="I136" s="21" t="str">
        <f t="shared" si="0"/>
        <v/>
      </c>
      <c r="J136" s="22"/>
      <c r="K136" s="21"/>
      <c r="L136" s="21"/>
      <c r="M136" s="23"/>
      <c r="N136" s="23"/>
      <c r="O136" s="24" t="str">
        <f t="shared" si="1"/>
        <v/>
      </c>
      <c r="P136" s="22" t="str">
        <f t="shared" si="2"/>
        <v/>
      </c>
      <c r="Q136" s="21" t="str">
        <f t="shared" si="3"/>
        <v/>
      </c>
      <c r="R136" s="25" t="str">
        <f t="shared" si="4"/>
        <v/>
      </c>
      <c r="S136" s="25" t="str">
        <f t="shared" si="5"/>
        <v/>
      </c>
      <c r="T136" s="25" t="str">
        <f t="shared" si="6"/>
        <v/>
      </c>
      <c r="U136" s="92"/>
      <c r="V136" s="79"/>
      <c r="W136" s="79"/>
      <c r="X136" s="80"/>
      <c r="Y136" s="26"/>
      <c r="Z136" s="26"/>
      <c r="AA136" s="26"/>
    </row>
    <row r="137" spans="1:27" ht="18" customHeight="1" x14ac:dyDescent="0.25">
      <c r="A137" s="27"/>
      <c r="B137" s="27"/>
      <c r="C137" s="28"/>
      <c r="D137" s="28"/>
      <c r="E137" s="28"/>
      <c r="F137" s="27"/>
      <c r="G137" s="29" t="str">
        <f ca="1">IFERROR(__xludf.DUMMYFUNCTION("IF(F137="""","""",IFERROR(GOOGLEFINANCE(UPPER(F137),""price""),""""))"),"")</f>
        <v/>
      </c>
      <c r="H137" s="29"/>
      <c r="I137" s="29" t="str">
        <f t="shared" si="0"/>
        <v/>
      </c>
      <c r="J137" s="30"/>
      <c r="K137" s="29"/>
      <c r="L137" s="29"/>
      <c r="M137" s="31"/>
      <c r="N137" s="31"/>
      <c r="O137" s="32" t="str">
        <f t="shared" si="1"/>
        <v/>
      </c>
      <c r="P137" s="30" t="str">
        <f t="shared" si="2"/>
        <v/>
      </c>
      <c r="Q137" s="29" t="str">
        <f t="shared" si="3"/>
        <v/>
      </c>
      <c r="R137" s="33" t="str">
        <f t="shared" si="4"/>
        <v/>
      </c>
      <c r="S137" s="33" t="str">
        <f t="shared" si="5"/>
        <v/>
      </c>
      <c r="T137" s="33" t="str">
        <f t="shared" si="6"/>
        <v/>
      </c>
      <c r="U137" s="93"/>
      <c r="V137" s="79"/>
      <c r="W137" s="79"/>
      <c r="X137" s="80"/>
      <c r="Y137" s="34"/>
      <c r="Z137" s="34"/>
      <c r="AA137" s="34"/>
    </row>
    <row r="138" spans="1:27" ht="18" customHeight="1" x14ac:dyDescent="0.25">
      <c r="A138" s="19"/>
      <c r="B138" s="19"/>
      <c r="C138" s="20"/>
      <c r="D138" s="20"/>
      <c r="E138" s="20"/>
      <c r="F138" s="19"/>
      <c r="G138" s="21" t="str">
        <f ca="1">IFERROR(__xludf.DUMMYFUNCTION("IF(F138="""","""",IFERROR(GOOGLEFINANCE(UPPER(F138),""price""),""""))"),"")</f>
        <v/>
      </c>
      <c r="H138" s="21"/>
      <c r="I138" s="21" t="str">
        <f t="shared" si="0"/>
        <v/>
      </c>
      <c r="J138" s="22"/>
      <c r="K138" s="21"/>
      <c r="L138" s="21"/>
      <c r="M138" s="23"/>
      <c r="N138" s="23"/>
      <c r="O138" s="24" t="str">
        <f t="shared" si="1"/>
        <v/>
      </c>
      <c r="P138" s="22" t="str">
        <f t="shared" si="2"/>
        <v/>
      </c>
      <c r="Q138" s="21" t="str">
        <f t="shared" si="3"/>
        <v/>
      </c>
      <c r="R138" s="25" t="str">
        <f t="shared" si="4"/>
        <v/>
      </c>
      <c r="S138" s="25" t="str">
        <f t="shared" si="5"/>
        <v/>
      </c>
      <c r="T138" s="25" t="str">
        <f t="shared" si="6"/>
        <v/>
      </c>
      <c r="U138" s="92"/>
      <c r="V138" s="79"/>
      <c r="W138" s="79"/>
      <c r="X138" s="80"/>
      <c r="Y138" s="26"/>
      <c r="Z138" s="26"/>
      <c r="AA138" s="26"/>
    </row>
    <row r="139" spans="1:27" ht="18" customHeight="1" x14ac:dyDescent="0.25">
      <c r="A139" s="27"/>
      <c r="B139" s="27"/>
      <c r="C139" s="28"/>
      <c r="D139" s="28"/>
      <c r="E139" s="28"/>
      <c r="F139" s="27"/>
      <c r="G139" s="29" t="str">
        <f ca="1">IFERROR(__xludf.DUMMYFUNCTION("IF(F139="""","""",IFERROR(GOOGLEFINANCE(UPPER(F139),""price""),""""))"),"")</f>
        <v/>
      </c>
      <c r="H139" s="29"/>
      <c r="I139" s="29" t="str">
        <f t="shared" si="0"/>
        <v/>
      </c>
      <c r="J139" s="30"/>
      <c r="K139" s="29"/>
      <c r="L139" s="29"/>
      <c r="M139" s="31"/>
      <c r="N139" s="31"/>
      <c r="O139" s="32" t="str">
        <f t="shared" si="1"/>
        <v/>
      </c>
      <c r="P139" s="30" t="str">
        <f t="shared" si="2"/>
        <v/>
      </c>
      <c r="Q139" s="29" t="str">
        <f t="shared" si="3"/>
        <v/>
      </c>
      <c r="R139" s="33" t="str">
        <f t="shared" si="4"/>
        <v/>
      </c>
      <c r="S139" s="33" t="str">
        <f t="shared" si="5"/>
        <v/>
      </c>
      <c r="T139" s="33" t="str">
        <f t="shared" si="6"/>
        <v/>
      </c>
      <c r="U139" s="93"/>
      <c r="V139" s="79"/>
      <c r="W139" s="79"/>
      <c r="X139" s="80"/>
      <c r="Y139" s="34"/>
      <c r="Z139" s="34"/>
      <c r="AA139" s="34"/>
    </row>
    <row r="140" spans="1:27" ht="18" customHeight="1" x14ac:dyDescent="0.25">
      <c r="A140" s="19"/>
      <c r="B140" s="19"/>
      <c r="C140" s="20"/>
      <c r="D140" s="20"/>
      <c r="E140" s="20"/>
      <c r="F140" s="19"/>
      <c r="G140" s="21" t="str">
        <f ca="1">IFERROR(__xludf.DUMMYFUNCTION("IF(F140="""","""",IFERROR(GOOGLEFINANCE(UPPER(F140),""price""),""""))"),"")</f>
        <v/>
      </c>
      <c r="H140" s="21"/>
      <c r="I140" s="21" t="str">
        <f t="shared" si="0"/>
        <v/>
      </c>
      <c r="J140" s="22"/>
      <c r="K140" s="21"/>
      <c r="L140" s="21"/>
      <c r="M140" s="23"/>
      <c r="N140" s="23"/>
      <c r="O140" s="24" t="str">
        <f t="shared" si="1"/>
        <v/>
      </c>
      <c r="P140" s="22" t="str">
        <f t="shared" si="2"/>
        <v/>
      </c>
      <c r="Q140" s="21" t="str">
        <f t="shared" si="3"/>
        <v/>
      </c>
      <c r="R140" s="25" t="str">
        <f t="shared" si="4"/>
        <v/>
      </c>
      <c r="S140" s="25" t="str">
        <f t="shared" si="5"/>
        <v/>
      </c>
      <c r="T140" s="25" t="str">
        <f t="shared" si="6"/>
        <v/>
      </c>
      <c r="U140" s="92"/>
      <c r="V140" s="79"/>
      <c r="W140" s="79"/>
      <c r="X140" s="80"/>
      <c r="Y140" s="26"/>
      <c r="Z140" s="26"/>
      <c r="AA140" s="26"/>
    </row>
    <row r="141" spans="1:27" ht="18" customHeight="1" x14ac:dyDescent="0.25">
      <c r="A141" s="27"/>
      <c r="B141" s="27"/>
      <c r="C141" s="28"/>
      <c r="D141" s="28"/>
      <c r="E141" s="28"/>
      <c r="F141" s="27"/>
      <c r="G141" s="29" t="str">
        <f ca="1">IFERROR(__xludf.DUMMYFUNCTION("IF(F141="""","""",IFERROR(GOOGLEFINANCE(UPPER(F141),""price""),""""))"),"")</f>
        <v/>
      </c>
      <c r="H141" s="29"/>
      <c r="I141" s="29" t="str">
        <f t="shared" si="0"/>
        <v/>
      </c>
      <c r="J141" s="30"/>
      <c r="K141" s="29"/>
      <c r="L141" s="29"/>
      <c r="M141" s="31"/>
      <c r="N141" s="31"/>
      <c r="O141" s="32" t="str">
        <f t="shared" si="1"/>
        <v/>
      </c>
      <c r="P141" s="30" t="str">
        <f t="shared" si="2"/>
        <v/>
      </c>
      <c r="Q141" s="29" t="str">
        <f t="shared" si="3"/>
        <v/>
      </c>
      <c r="R141" s="33" t="str">
        <f t="shared" si="4"/>
        <v/>
      </c>
      <c r="S141" s="33" t="str">
        <f t="shared" si="5"/>
        <v/>
      </c>
      <c r="T141" s="33" t="str">
        <f t="shared" si="6"/>
        <v/>
      </c>
      <c r="U141" s="93"/>
      <c r="V141" s="79"/>
      <c r="W141" s="79"/>
      <c r="X141" s="80"/>
      <c r="Y141" s="34"/>
      <c r="Z141" s="34"/>
      <c r="AA141" s="34"/>
    </row>
    <row r="142" spans="1:27" ht="18" customHeight="1" x14ac:dyDescent="0.25">
      <c r="A142" s="19"/>
      <c r="B142" s="19"/>
      <c r="C142" s="20"/>
      <c r="D142" s="20"/>
      <c r="E142" s="20"/>
      <c r="F142" s="19"/>
      <c r="G142" s="21" t="str">
        <f ca="1">IFERROR(__xludf.DUMMYFUNCTION("IF(F142="""","""",IFERROR(GOOGLEFINANCE(UPPER(F142),""price""),""""))"),"")</f>
        <v/>
      </c>
      <c r="H142" s="21"/>
      <c r="I142" s="21" t="str">
        <f t="shared" si="0"/>
        <v/>
      </c>
      <c r="J142" s="22"/>
      <c r="K142" s="21"/>
      <c r="L142" s="21"/>
      <c r="M142" s="23"/>
      <c r="N142" s="23"/>
      <c r="O142" s="24" t="str">
        <f t="shared" si="1"/>
        <v/>
      </c>
      <c r="P142" s="22" t="str">
        <f t="shared" si="2"/>
        <v/>
      </c>
      <c r="Q142" s="21" t="str">
        <f t="shared" si="3"/>
        <v/>
      </c>
      <c r="R142" s="25" t="str">
        <f t="shared" si="4"/>
        <v/>
      </c>
      <c r="S142" s="25" t="str">
        <f t="shared" si="5"/>
        <v/>
      </c>
      <c r="T142" s="25" t="str">
        <f t="shared" si="6"/>
        <v/>
      </c>
      <c r="U142" s="92"/>
      <c r="V142" s="79"/>
      <c r="W142" s="79"/>
      <c r="X142" s="80"/>
      <c r="Y142" s="26"/>
      <c r="Z142" s="26"/>
      <c r="AA142" s="26"/>
    </row>
    <row r="143" spans="1:27" ht="18" customHeight="1" x14ac:dyDescent="0.25">
      <c r="A143" s="27"/>
      <c r="B143" s="27"/>
      <c r="C143" s="28"/>
      <c r="D143" s="28"/>
      <c r="E143" s="28"/>
      <c r="F143" s="27"/>
      <c r="G143" s="29" t="str">
        <f ca="1">IFERROR(__xludf.DUMMYFUNCTION("IF(F143="""","""",IFERROR(GOOGLEFINANCE(UPPER(F143),""price""),""""))"),"")</f>
        <v/>
      </c>
      <c r="H143" s="29"/>
      <c r="I143" s="29" t="str">
        <f t="shared" si="0"/>
        <v/>
      </c>
      <c r="J143" s="30"/>
      <c r="K143" s="29"/>
      <c r="L143" s="29"/>
      <c r="M143" s="31"/>
      <c r="N143" s="31"/>
      <c r="O143" s="32" t="str">
        <f t="shared" si="1"/>
        <v/>
      </c>
      <c r="P143" s="30" t="str">
        <f t="shared" si="2"/>
        <v/>
      </c>
      <c r="Q143" s="29" t="str">
        <f t="shared" si="3"/>
        <v/>
      </c>
      <c r="R143" s="33" t="str">
        <f t="shared" si="4"/>
        <v/>
      </c>
      <c r="S143" s="33" t="str">
        <f t="shared" si="5"/>
        <v/>
      </c>
      <c r="T143" s="33" t="str">
        <f t="shared" si="6"/>
        <v/>
      </c>
      <c r="U143" s="93"/>
      <c r="V143" s="79"/>
      <c r="W143" s="79"/>
      <c r="X143" s="80"/>
      <c r="Y143" s="34"/>
      <c r="Z143" s="34"/>
      <c r="AA143" s="34"/>
    </row>
    <row r="144" spans="1:27" ht="18" customHeight="1" x14ac:dyDescent="0.25">
      <c r="A144" s="19"/>
      <c r="B144" s="19"/>
      <c r="C144" s="20"/>
      <c r="D144" s="20"/>
      <c r="E144" s="20"/>
      <c r="F144" s="19"/>
      <c r="G144" s="21" t="str">
        <f ca="1">IFERROR(__xludf.DUMMYFUNCTION("IF(F144="""","""",IFERROR(GOOGLEFINANCE(UPPER(F144),""price""),""""))"),"")</f>
        <v/>
      </c>
      <c r="H144" s="21"/>
      <c r="I144" s="21" t="str">
        <f t="shared" si="0"/>
        <v/>
      </c>
      <c r="J144" s="22"/>
      <c r="K144" s="21"/>
      <c r="L144" s="21"/>
      <c r="M144" s="23"/>
      <c r="N144" s="23"/>
      <c r="O144" s="24" t="str">
        <f t="shared" si="1"/>
        <v/>
      </c>
      <c r="P144" s="22" t="str">
        <f t="shared" si="2"/>
        <v/>
      </c>
      <c r="Q144" s="21" t="str">
        <f t="shared" si="3"/>
        <v/>
      </c>
      <c r="R144" s="25" t="str">
        <f t="shared" si="4"/>
        <v/>
      </c>
      <c r="S144" s="25" t="str">
        <f t="shared" si="5"/>
        <v/>
      </c>
      <c r="T144" s="25" t="str">
        <f t="shared" si="6"/>
        <v/>
      </c>
      <c r="U144" s="92"/>
      <c r="V144" s="79"/>
      <c r="W144" s="79"/>
      <c r="X144" s="80"/>
      <c r="Y144" s="26"/>
      <c r="Z144" s="26"/>
      <c r="AA144" s="26"/>
    </row>
    <row r="145" spans="1:27" ht="18" customHeight="1" x14ac:dyDescent="0.25">
      <c r="A145" s="27"/>
      <c r="B145" s="27"/>
      <c r="C145" s="28"/>
      <c r="D145" s="28"/>
      <c r="E145" s="28"/>
      <c r="F145" s="27"/>
      <c r="G145" s="29" t="str">
        <f ca="1">IFERROR(__xludf.DUMMYFUNCTION("IF(F145="""","""",IFERROR(GOOGLEFINANCE(UPPER(F145),""price""),""""))"),"")</f>
        <v/>
      </c>
      <c r="H145" s="29"/>
      <c r="I145" s="29" t="str">
        <f t="shared" si="0"/>
        <v/>
      </c>
      <c r="J145" s="30"/>
      <c r="K145" s="29"/>
      <c r="L145" s="29"/>
      <c r="M145" s="31"/>
      <c r="N145" s="31"/>
      <c r="O145" s="32" t="str">
        <f t="shared" si="1"/>
        <v/>
      </c>
      <c r="P145" s="30" t="str">
        <f t="shared" si="2"/>
        <v/>
      </c>
      <c r="Q145" s="29" t="str">
        <f t="shared" si="3"/>
        <v/>
      </c>
      <c r="R145" s="33" t="str">
        <f t="shared" si="4"/>
        <v/>
      </c>
      <c r="S145" s="33" t="str">
        <f t="shared" si="5"/>
        <v/>
      </c>
      <c r="T145" s="33" t="str">
        <f t="shared" si="6"/>
        <v/>
      </c>
      <c r="U145" s="93"/>
      <c r="V145" s="79"/>
      <c r="W145" s="79"/>
      <c r="X145" s="80"/>
      <c r="Y145" s="34"/>
      <c r="Z145" s="34"/>
      <c r="AA145" s="34"/>
    </row>
    <row r="146" spans="1:27" ht="18" customHeight="1" x14ac:dyDescent="0.25">
      <c r="A146" s="19"/>
      <c r="B146" s="19"/>
      <c r="C146" s="20"/>
      <c r="D146" s="20"/>
      <c r="E146" s="20"/>
      <c r="F146" s="19"/>
      <c r="G146" s="21" t="str">
        <f ca="1">IFERROR(__xludf.DUMMYFUNCTION("IF(F146="""","""",IFERROR(GOOGLEFINANCE(UPPER(F146),""price""),""""))"),"")</f>
        <v/>
      </c>
      <c r="H146" s="21"/>
      <c r="I146" s="21" t="str">
        <f t="shared" si="0"/>
        <v/>
      </c>
      <c r="J146" s="22"/>
      <c r="K146" s="21"/>
      <c r="L146" s="21"/>
      <c r="M146" s="23"/>
      <c r="N146" s="23"/>
      <c r="O146" s="24" t="str">
        <f t="shared" si="1"/>
        <v/>
      </c>
      <c r="P146" s="22" t="str">
        <f t="shared" si="2"/>
        <v/>
      </c>
      <c r="Q146" s="21" t="str">
        <f t="shared" si="3"/>
        <v/>
      </c>
      <c r="R146" s="25" t="str">
        <f t="shared" si="4"/>
        <v/>
      </c>
      <c r="S146" s="25" t="str">
        <f t="shared" si="5"/>
        <v/>
      </c>
      <c r="T146" s="25" t="str">
        <f t="shared" si="6"/>
        <v/>
      </c>
      <c r="U146" s="92"/>
      <c r="V146" s="79"/>
      <c r="W146" s="79"/>
      <c r="X146" s="80"/>
      <c r="Y146" s="26"/>
      <c r="Z146" s="26"/>
      <c r="AA146" s="26"/>
    </row>
    <row r="147" spans="1:27" ht="18" customHeight="1" x14ac:dyDescent="0.25">
      <c r="A147" s="27"/>
      <c r="B147" s="27"/>
      <c r="C147" s="28"/>
      <c r="D147" s="28"/>
      <c r="E147" s="28"/>
      <c r="F147" s="27"/>
      <c r="G147" s="29" t="str">
        <f ca="1">IFERROR(__xludf.DUMMYFUNCTION("IF(F147="""","""",IFERROR(GOOGLEFINANCE(UPPER(F147),""price""),""""))"),"")</f>
        <v/>
      </c>
      <c r="H147" s="29"/>
      <c r="I147" s="29" t="str">
        <f t="shared" si="0"/>
        <v/>
      </c>
      <c r="J147" s="30"/>
      <c r="K147" s="29"/>
      <c r="L147" s="29"/>
      <c r="M147" s="31"/>
      <c r="N147" s="31"/>
      <c r="O147" s="32" t="str">
        <f t="shared" si="1"/>
        <v/>
      </c>
      <c r="P147" s="30" t="str">
        <f t="shared" si="2"/>
        <v/>
      </c>
      <c r="Q147" s="29" t="str">
        <f t="shared" si="3"/>
        <v/>
      </c>
      <c r="R147" s="33" t="str">
        <f t="shared" si="4"/>
        <v/>
      </c>
      <c r="S147" s="33" t="str">
        <f t="shared" si="5"/>
        <v/>
      </c>
      <c r="T147" s="33" t="str">
        <f t="shared" si="6"/>
        <v/>
      </c>
      <c r="U147" s="93"/>
      <c r="V147" s="79"/>
      <c r="W147" s="79"/>
      <c r="X147" s="80"/>
      <c r="Y147" s="34"/>
      <c r="Z147" s="34"/>
      <c r="AA147" s="34"/>
    </row>
    <row r="148" spans="1:27" ht="18" customHeight="1" x14ac:dyDescent="0.25">
      <c r="A148" s="19"/>
      <c r="B148" s="19"/>
      <c r="C148" s="20"/>
      <c r="D148" s="20"/>
      <c r="E148" s="20"/>
      <c r="F148" s="19"/>
      <c r="G148" s="21" t="str">
        <f ca="1">IFERROR(__xludf.DUMMYFUNCTION("IF(F148="""","""",IFERROR(GOOGLEFINANCE(UPPER(F148),""price""),""""))"),"")</f>
        <v/>
      </c>
      <c r="H148" s="21"/>
      <c r="I148" s="21" t="str">
        <f t="shared" si="0"/>
        <v/>
      </c>
      <c r="J148" s="22"/>
      <c r="K148" s="21"/>
      <c r="L148" s="21"/>
      <c r="M148" s="23"/>
      <c r="N148" s="23"/>
      <c r="O148" s="24" t="str">
        <f t="shared" si="1"/>
        <v/>
      </c>
      <c r="P148" s="22" t="str">
        <f t="shared" si="2"/>
        <v/>
      </c>
      <c r="Q148" s="21" t="str">
        <f t="shared" si="3"/>
        <v/>
      </c>
      <c r="R148" s="25" t="str">
        <f t="shared" si="4"/>
        <v/>
      </c>
      <c r="S148" s="25" t="str">
        <f t="shared" si="5"/>
        <v/>
      </c>
      <c r="T148" s="25" t="str">
        <f t="shared" si="6"/>
        <v/>
      </c>
      <c r="U148" s="92"/>
      <c r="V148" s="79"/>
      <c r="W148" s="79"/>
      <c r="X148" s="80"/>
      <c r="Y148" s="26"/>
      <c r="Z148" s="26"/>
      <c r="AA148" s="26"/>
    </row>
    <row r="149" spans="1:27" ht="18" customHeight="1" x14ac:dyDescent="0.25">
      <c r="A149" s="27"/>
      <c r="B149" s="27"/>
      <c r="C149" s="28"/>
      <c r="D149" s="28"/>
      <c r="E149" s="28"/>
      <c r="F149" s="27"/>
      <c r="G149" s="29" t="str">
        <f ca="1">IFERROR(__xludf.DUMMYFUNCTION("IF(F149="""","""",IFERROR(GOOGLEFINANCE(UPPER(F149),""price""),""""))"),"")</f>
        <v/>
      </c>
      <c r="H149" s="29"/>
      <c r="I149" s="29" t="str">
        <f t="shared" si="0"/>
        <v/>
      </c>
      <c r="J149" s="30"/>
      <c r="K149" s="29"/>
      <c r="L149" s="29"/>
      <c r="M149" s="31"/>
      <c r="N149" s="31"/>
      <c r="O149" s="32" t="str">
        <f t="shared" si="1"/>
        <v/>
      </c>
      <c r="P149" s="30" t="str">
        <f t="shared" si="2"/>
        <v/>
      </c>
      <c r="Q149" s="29" t="str">
        <f t="shared" si="3"/>
        <v/>
      </c>
      <c r="R149" s="33" t="str">
        <f t="shared" si="4"/>
        <v/>
      </c>
      <c r="S149" s="33" t="str">
        <f t="shared" si="5"/>
        <v/>
      </c>
      <c r="T149" s="33" t="str">
        <f t="shared" si="6"/>
        <v/>
      </c>
      <c r="U149" s="93"/>
      <c r="V149" s="79"/>
      <c r="W149" s="79"/>
      <c r="X149" s="80"/>
      <c r="Y149" s="34"/>
      <c r="Z149" s="34"/>
      <c r="AA149" s="34"/>
    </row>
    <row r="150" spans="1:27" ht="18" customHeight="1" x14ac:dyDescent="0.25">
      <c r="A150" s="19"/>
      <c r="B150" s="19"/>
      <c r="C150" s="20"/>
      <c r="D150" s="20"/>
      <c r="E150" s="20"/>
      <c r="F150" s="19"/>
      <c r="G150" s="21" t="str">
        <f ca="1">IFERROR(__xludf.DUMMYFUNCTION("IF(F150="""","""",IFERROR(GOOGLEFINANCE(UPPER(F150),""price""),""""))"),"")</f>
        <v/>
      </c>
      <c r="H150" s="21"/>
      <c r="I150" s="21" t="str">
        <f t="shared" si="0"/>
        <v/>
      </c>
      <c r="J150" s="22"/>
      <c r="K150" s="21"/>
      <c r="L150" s="21"/>
      <c r="M150" s="23"/>
      <c r="N150" s="23"/>
      <c r="O150" s="24" t="str">
        <f t="shared" si="1"/>
        <v/>
      </c>
      <c r="P150" s="22" t="str">
        <f t="shared" si="2"/>
        <v/>
      </c>
      <c r="Q150" s="21" t="str">
        <f t="shared" si="3"/>
        <v/>
      </c>
      <c r="R150" s="25" t="str">
        <f t="shared" si="4"/>
        <v/>
      </c>
      <c r="S150" s="25" t="str">
        <f t="shared" si="5"/>
        <v/>
      </c>
      <c r="T150" s="25" t="str">
        <f t="shared" si="6"/>
        <v/>
      </c>
      <c r="U150" s="92"/>
      <c r="V150" s="79"/>
      <c r="W150" s="79"/>
      <c r="X150" s="80"/>
      <c r="Y150" s="26"/>
      <c r="Z150" s="26"/>
      <c r="AA150" s="26"/>
    </row>
    <row r="151" spans="1:27" ht="18" customHeight="1" x14ac:dyDescent="0.25">
      <c r="A151" s="27"/>
      <c r="B151" s="27"/>
      <c r="C151" s="28"/>
      <c r="D151" s="28"/>
      <c r="E151" s="28"/>
      <c r="F151" s="27"/>
      <c r="G151" s="29" t="str">
        <f ca="1">IFERROR(__xludf.DUMMYFUNCTION("IF(F151="""","""",IFERROR(GOOGLEFINANCE(UPPER(F151),""price""),""""))"),"")</f>
        <v/>
      </c>
      <c r="H151" s="29"/>
      <c r="I151" s="29" t="str">
        <f t="shared" si="0"/>
        <v/>
      </c>
      <c r="J151" s="30"/>
      <c r="K151" s="29"/>
      <c r="L151" s="29"/>
      <c r="M151" s="31"/>
      <c r="N151" s="31"/>
      <c r="O151" s="32" t="str">
        <f t="shared" si="1"/>
        <v/>
      </c>
      <c r="P151" s="30" t="str">
        <f t="shared" si="2"/>
        <v/>
      </c>
      <c r="Q151" s="29" t="str">
        <f t="shared" si="3"/>
        <v/>
      </c>
      <c r="R151" s="33" t="str">
        <f t="shared" si="4"/>
        <v/>
      </c>
      <c r="S151" s="33" t="str">
        <f t="shared" si="5"/>
        <v/>
      </c>
      <c r="T151" s="33" t="str">
        <f t="shared" si="6"/>
        <v/>
      </c>
      <c r="U151" s="93"/>
      <c r="V151" s="79"/>
      <c r="W151" s="79"/>
      <c r="X151" s="80"/>
      <c r="Y151" s="34"/>
      <c r="Z151" s="34"/>
      <c r="AA151" s="34"/>
    </row>
    <row r="152" spans="1:27" ht="18" customHeight="1" x14ac:dyDescent="0.25">
      <c r="A152" s="19"/>
      <c r="B152" s="19"/>
      <c r="C152" s="20"/>
      <c r="D152" s="20"/>
      <c r="E152" s="20"/>
      <c r="F152" s="19"/>
      <c r="G152" s="21" t="str">
        <f ca="1">IFERROR(__xludf.DUMMYFUNCTION("IF(F152="""","""",IFERROR(GOOGLEFINANCE(UPPER(F152),""price""),""""))"),"")</f>
        <v/>
      </c>
      <c r="H152" s="21"/>
      <c r="I152" s="21" t="str">
        <f t="shared" si="0"/>
        <v/>
      </c>
      <c r="J152" s="22"/>
      <c r="K152" s="21"/>
      <c r="L152" s="21"/>
      <c r="M152" s="23"/>
      <c r="N152" s="23"/>
      <c r="O152" s="24" t="str">
        <f t="shared" si="1"/>
        <v/>
      </c>
      <c r="P152" s="22" t="str">
        <f t="shared" si="2"/>
        <v/>
      </c>
      <c r="Q152" s="21" t="str">
        <f t="shared" si="3"/>
        <v/>
      </c>
      <c r="R152" s="25" t="str">
        <f t="shared" si="4"/>
        <v/>
      </c>
      <c r="S152" s="25" t="str">
        <f t="shared" si="5"/>
        <v/>
      </c>
      <c r="T152" s="25" t="str">
        <f t="shared" si="6"/>
        <v/>
      </c>
      <c r="U152" s="92"/>
      <c r="V152" s="79"/>
      <c r="W152" s="79"/>
      <c r="X152" s="80"/>
      <c r="Y152" s="26"/>
      <c r="Z152" s="26"/>
      <c r="AA152" s="26"/>
    </row>
    <row r="153" spans="1:27" ht="18" customHeight="1" x14ac:dyDescent="0.25">
      <c r="A153" s="27"/>
      <c r="B153" s="27"/>
      <c r="C153" s="28"/>
      <c r="D153" s="28"/>
      <c r="E153" s="28"/>
      <c r="F153" s="27"/>
      <c r="G153" s="29" t="str">
        <f ca="1">IFERROR(__xludf.DUMMYFUNCTION("IF(F153="""","""",IFERROR(GOOGLEFINANCE(UPPER(F153),""price""),""""))"),"")</f>
        <v/>
      </c>
      <c r="H153" s="29"/>
      <c r="I153" s="29" t="str">
        <f t="shared" si="0"/>
        <v/>
      </c>
      <c r="J153" s="30"/>
      <c r="K153" s="29"/>
      <c r="L153" s="29"/>
      <c r="M153" s="31"/>
      <c r="N153" s="31"/>
      <c r="O153" s="32" t="str">
        <f t="shared" si="1"/>
        <v/>
      </c>
      <c r="P153" s="30" t="str">
        <f t="shared" si="2"/>
        <v/>
      </c>
      <c r="Q153" s="29" t="str">
        <f t="shared" si="3"/>
        <v/>
      </c>
      <c r="R153" s="33" t="str">
        <f t="shared" si="4"/>
        <v/>
      </c>
      <c r="S153" s="33" t="str">
        <f t="shared" si="5"/>
        <v/>
      </c>
      <c r="T153" s="33" t="str">
        <f t="shared" si="6"/>
        <v/>
      </c>
      <c r="U153" s="93"/>
      <c r="V153" s="79"/>
      <c r="W153" s="79"/>
      <c r="X153" s="80"/>
      <c r="Y153" s="34"/>
      <c r="Z153" s="34"/>
      <c r="AA153" s="34"/>
    </row>
    <row r="154" spans="1:27" ht="18" customHeight="1" x14ac:dyDescent="0.25">
      <c r="A154" s="19"/>
      <c r="B154" s="19"/>
      <c r="C154" s="20"/>
      <c r="D154" s="20"/>
      <c r="E154" s="20"/>
      <c r="F154" s="19"/>
      <c r="G154" s="21" t="str">
        <f ca="1">IFERROR(__xludf.DUMMYFUNCTION("IF(F154="""","""",IFERROR(GOOGLEFINANCE(UPPER(F154),""price""),""""))"),"")</f>
        <v/>
      </c>
      <c r="H154" s="21"/>
      <c r="I154" s="21" t="str">
        <f t="shared" si="0"/>
        <v/>
      </c>
      <c r="J154" s="22"/>
      <c r="K154" s="21"/>
      <c r="L154" s="21"/>
      <c r="M154" s="23"/>
      <c r="N154" s="23"/>
      <c r="O154" s="24" t="str">
        <f t="shared" si="1"/>
        <v/>
      </c>
      <c r="P154" s="22" t="str">
        <f t="shared" si="2"/>
        <v/>
      </c>
      <c r="Q154" s="21" t="str">
        <f t="shared" si="3"/>
        <v/>
      </c>
      <c r="R154" s="25" t="str">
        <f t="shared" si="4"/>
        <v/>
      </c>
      <c r="S154" s="25" t="str">
        <f t="shared" si="5"/>
        <v/>
      </c>
      <c r="T154" s="25" t="str">
        <f t="shared" si="6"/>
        <v/>
      </c>
      <c r="U154" s="92"/>
      <c r="V154" s="79"/>
      <c r="W154" s="79"/>
      <c r="X154" s="80"/>
      <c r="Y154" s="26"/>
      <c r="Z154" s="26"/>
      <c r="AA154" s="26"/>
    </row>
    <row r="155" spans="1:27" ht="18" customHeight="1" x14ac:dyDescent="0.25">
      <c r="A155" s="27"/>
      <c r="B155" s="27"/>
      <c r="C155" s="28"/>
      <c r="D155" s="28"/>
      <c r="E155" s="28"/>
      <c r="F155" s="27"/>
      <c r="G155" s="29" t="str">
        <f ca="1">IFERROR(__xludf.DUMMYFUNCTION("IF(F155="""","""",IFERROR(GOOGLEFINANCE(UPPER(F155),""price""),""""))"),"")</f>
        <v/>
      </c>
      <c r="H155" s="29"/>
      <c r="I155" s="29" t="str">
        <f t="shared" si="0"/>
        <v/>
      </c>
      <c r="J155" s="30"/>
      <c r="K155" s="29"/>
      <c r="L155" s="29"/>
      <c r="M155" s="31"/>
      <c r="N155" s="31"/>
      <c r="O155" s="32" t="str">
        <f t="shared" si="1"/>
        <v/>
      </c>
      <c r="P155" s="30" t="str">
        <f t="shared" si="2"/>
        <v/>
      </c>
      <c r="Q155" s="29" t="str">
        <f t="shared" si="3"/>
        <v/>
      </c>
      <c r="R155" s="33" t="str">
        <f t="shared" si="4"/>
        <v/>
      </c>
      <c r="S155" s="33" t="str">
        <f t="shared" si="5"/>
        <v/>
      </c>
      <c r="T155" s="33" t="str">
        <f t="shared" si="6"/>
        <v/>
      </c>
      <c r="U155" s="93"/>
      <c r="V155" s="79"/>
      <c r="W155" s="79"/>
      <c r="X155" s="80"/>
      <c r="Y155" s="34"/>
      <c r="Z155" s="34"/>
      <c r="AA155" s="34"/>
    </row>
    <row r="156" spans="1:27" ht="18" customHeight="1" x14ac:dyDescent="0.25">
      <c r="A156" s="19"/>
      <c r="B156" s="19"/>
      <c r="C156" s="20"/>
      <c r="D156" s="20"/>
      <c r="E156" s="20"/>
      <c r="F156" s="19"/>
      <c r="G156" s="21" t="str">
        <f ca="1">IFERROR(__xludf.DUMMYFUNCTION("IF(F156="""","""",IFERROR(GOOGLEFINANCE(UPPER(F156),""price""),""""))"),"")</f>
        <v/>
      </c>
      <c r="H156" s="21"/>
      <c r="I156" s="21" t="str">
        <f t="shared" si="0"/>
        <v/>
      </c>
      <c r="J156" s="22"/>
      <c r="K156" s="21"/>
      <c r="L156" s="21"/>
      <c r="M156" s="23"/>
      <c r="N156" s="23"/>
      <c r="O156" s="24" t="str">
        <f t="shared" si="1"/>
        <v/>
      </c>
      <c r="P156" s="22" t="str">
        <f t="shared" si="2"/>
        <v/>
      </c>
      <c r="Q156" s="21" t="str">
        <f t="shared" si="3"/>
        <v/>
      </c>
      <c r="R156" s="25" t="str">
        <f t="shared" si="4"/>
        <v/>
      </c>
      <c r="S156" s="25" t="str">
        <f t="shared" si="5"/>
        <v/>
      </c>
      <c r="T156" s="25" t="str">
        <f t="shared" si="6"/>
        <v/>
      </c>
      <c r="U156" s="92"/>
      <c r="V156" s="79"/>
      <c r="W156" s="79"/>
      <c r="X156" s="80"/>
      <c r="Y156" s="26"/>
      <c r="Z156" s="26"/>
      <c r="AA156" s="26"/>
    </row>
    <row r="157" spans="1:27" ht="18" customHeight="1" x14ac:dyDescent="0.25">
      <c r="A157" s="27"/>
      <c r="B157" s="27"/>
      <c r="C157" s="28"/>
      <c r="D157" s="28"/>
      <c r="E157" s="28"/>
      <c r="F157" s="27"/>
      <c r="G157" s="29" t="str">
        <f ca="1">IFERROR(__xludf.DUMMYFUNCTION("IF(F157="""","""",IFERROR(GOOGLEFINANCE(UPPER(F157),""price""),""""))"),"")</f>
        <v/>
      </c>
      <c r="H157" s="29"/>
      <c r="I157" s="29" t="str">
        <f t="shared" si="0"/>
        <v/>
      </c>
      <c r="J157" s="30"/>
      <c r="K157" s="29"/>
      <c r="L157" s="29"/>
      <c r="M157" s="31"/>
      <c r="N157" s="31"/>
      <c r="O157" s="32" t="str">
        <f t="shared" si="1"/>
        <v/>
      </c>
      <c r="P157" s="30" t="str">
        <f t="shared" si="2"/>
        <v/>
      </c>
      <c r="Q157" s="29" t="str">
        <f t="shared" si="3"/>
        <v/>
      </c>
      <c r="R157" s="33" t="str">
        <f t="shared" si="4"/>
        <v/>
      </c>
      <c r="S157" s="33" t="str">
        <f t="shared" si="5"/>
        <v/>
      </c>
      <c r="T157" s="33" t="str">
        <f t="shared" si="6"/>
        <v/>
      </c>
      <c r="U157" s="93"/>
      <c r="V157" s="79"/>
      <c r="W157" s="79"/>
      <c r="X157" s="80"/>
      <c r="Y157" s="34"/>
      <c r="Z157" s="34"/>
      <c r="AA157" s="34"/>
    </row>
    <row r="158" spans="1:27" ht="18" customHeight="1" x14ac:dyDescent="0.25">
      <c r="A158" s="19"/>
      <c r="B158" s="19"/>
      <c r="C158" s="20"/>
      <c r="D158" s="20"/>
      <c r="E158" s="20"/>
      <c r="F158" s="19"/>
      <c r="G158" s="21" t="str">
        <f ca="1">IFERROR(__xludf.DUMMYFUNCTION("IF(F158="""","""",IFERROR(GOOGLEFINANCE(UPPER(F158),""price""),""""))"),"")</f>
        <v/>
      </c>
      <c r="H158" s="21"/>
      <c r="I158" s="21" t="str">
        <f t="shared" si="0"/>
        <v/>
      </c>
      <c r="J158" s="22"/>
      <c r="K158" s="21"/>
      <c r="L158" s="21"/>
      <c r="M158" s="23"/>
      <c r="N158" s="23"/>
      <c r="O158" s="24" t="str">
        <f t="shared" si="1"/>
        <v/>
      </c>
      <c r="P158" s="22" t="str">
        <f t="shared" si="2"/>
        <v/>
      </c>
      <c r="Q158" s="21" t="str">
        <f t="shared" si="3"/>
        <v/>
      </c>
      <c r="R158" s="25" t="str">
        <f t="shared" si="4"/>
        <v/>
      </c>
      <c r="S158" s="25" t="str">
        <f t="shared" si="5"/>
        <v/>
      </c>
      <c r="T158" s="25" t="str">
        <f t="shared" si="6"/>
        <v/>
      </c>
      <c r="U158" s="92"/>
      <c r="V158" s="79"/>
      <c r="W158" s="79"/>
      <c r="X158" s="80"/>
      <c r="Y158" s="26"/>
      <c r="Z158" s="26"/>
      <c r="AA158" s="26"/>
    </row>
    <row r="159" spans="1:27" ht="18" customHeight="1" x14ac:dyDescent="0.25">
      <c r="A159" s="27"/>
      <c r="B159" s="27"/>
      <c r="C159" s="28"/>
      <c r="D159" s="28"/>
      <c r="E159" s="28"/>
      <c r="F159" s="27"/>
      <c r="G159" s="29" t="str">
        <f ca="1">IFERROR(__xludf.DUMMYFUNCTION("IF(F159="""","""",IFERROR(GOOGLEFINANCE(UPPER(F159),""price""),""""))"),"")</f>
        <v/>
      </c>
      <c r="H159" s="29"/>
      <c r="I159" s="29" t="str">
        <f t="shared" si="0"/>
        <v/>
      </c>
      <c r="J159" s="30"/>
      <c r="K159" s="29"/>
      <c r="L159" s="29"/>
      <c r="M159" s="31"/>
      <c r="N159" s="31"/>
      <c r="O159" s="32" t="str">
        <f t="shared" si="1"/>
        <v/>
      </c>
      <c r="P159" s="30" t="str">
        <f t="shared" si="2"/>
        <v/>
      </c>
      <c r="Q159" s="29" t="str">
        <f t="shared" si="3"/>
        <v/>
      </c>
      <c r="R159" s="33" t="str">
        <f t="shared" si="4"/>
        <v/>
      </c>
      <c r="S159" s="33" t="str">
        <f t="shared" si="5"/>
        <v/>
      </c>
      <c r="T159" s="33" t="str">
        <f t="shared" si="6"/>
        <v/>
      </c>
      <c r="U159" s="93"/>
      <c r="V159" s="79"/>
      <c r="W159" s="79"/>
      <c r="X159" s="80"/>
      <c r="Y159" s="34"/>
      <c r="Z159" s="34"/>
      <c r="AA159" s="34"/>
    </row>
    <row r="160" spans="1:27" ht="18" customHeight="1" x14ac:dyDescent="0.25">
      <c r="A160" s="19"/>
      <c r="B160" s="19"/>
      <c r="C160" s="20"/>
      <c r="D160" s="20"/>
      <c r="E160" s="20"/>
      <c r="F160" s="19"/>
      <c r="G160" s="21" t="str">
        <f ca="1">IFERROR(__xludf.DUMMYFUNCTION("IF(F160="""","""",IFERROR(GOOGLEFINANCE(UPPER(F160),""price""),""""))"),"")</f>
        <v/>
      </c>
      <c r="H160" s="21"/>
      <c r="I160" s="21" t="str">
        <f t="shared" si="0"/>
        <v/>
      </c>
      <c r="J160" s="22"/>
      <c r="K160" s="21"/>
      <c r="L160" s="21"/>
      <c r="M160" s="23"/>
      <c r="N160" s="23"/>
      <c r="O160" s="24" t="str">
        <f t="shared" si="1"/>
        <v/>
      </c>
      <c r="P160" s="22" t="str">
        <f t="shared" si="2"/>
        <v/>
      </c>
      <c r="Q160" s="21" t="str">
        <f t="shared" si="3"/>
        <v/>
      </c>
      <c r="R160" s="25" t="str">
        <f t="shared" si="4"/>
        <v/>
      </c>
      <c r="S160" s="25" t="str">
        <f t="shared" si="5"/>
        <v/>
      </c>
      <c r="T160" s="25" t="str">
        <f t="shared" si="6"/>
        <v/>
      </c>
      <c r="U160" s="92"/>
      <c r="V160" s="79"/>
      <c r="W160" s="79"/>
      <c r="X160" s="80"/>
      <c r="Y160" s="26"/>
      <c r="Z160" s="26"/>
      <c r="AA160" s="26"/>
    </row>
    <row r="161" spans="1:27" ht="18" customHeight="1" x14ac:dyDescent="0.25">
      <c r="A161" s="27"/>
      <c r="B161" s="27"/>
      <c r="C161" s="28"/>
      <c r="D161" s="28"/>
      <c r="E161" s="28"/>
      <c r="F161" s="27"/>
      <c r="G161" s="29" t="str">
        <f ca="1">IFERROR(__xludf.DUMMYFUNCTION("IF(F161="""","""",IFERROR(GOOGLEFINANCE(UPPER(F161),""price""),""""))"),"")</f>
        <v/>
      </c>
      <c r="H161" s="29"/>
      <c r="I161" s="29" t="str">
        <f t="shared" si="0"/>
        <v/>
      </c>
      <c r="J161" s="30"/>
      <c r="K161" s="29"/>
      <c r="L161" s="29"/>
      <c r="M161" s="31"/>
      <c r="N161" s="31"/>
      <c r="O161" s="32" t="str">
        <f t="shared" si="1"/>
        <v/>
      </c>
      <c r="P161" s="30" t="str">
        <f t="shared" si="2"/>
        <v/>
      </c>
      <c r="Q161" s="29" t="str">
        <f t="shared" si="3"/>
        <v/>
      </c>
      <c r="R161" s="33" t="str">
        <f t="shared" si="4"/>
        <v/>
      </c>
      <c r="S161" s="33" t="str">
        <f t="shared" si="5"/>
        <v/>
      </c>
      <c r="T161" s="33" t="str">
        <f t="shared" si="6"/>
        <v/>
      </c>
      <c r="U161" s="93"/>
      <c r="V161" s="79"/>
      <c r="W161" s="79"/>
      <c r="X161" s="80"/>
      <c r="Y161" s="34"/>
      <c r="Z161" s="34"/>
      <c r="AA161" s="34"/>
    </row>
    <row r="162" spans="1:27" ht="18" customHeight="1" x14ac:dyDescent="0.25">
      <c r="A162" s="19"/>
      <c r="B162" s="19"/>
      <c r="C162" s="20"/>
      <c r="D162" s="20"/>
      <c r="E162" s="20"/>
      <c r="F162" s="19"/>
      <c r="G162" s="21" t="str">
        <f ca="1">IFERROR(__xludf.DUMMYFUNCTION("IF(F162="""","""",IFERROR(GOOGLEFINANCE(UPPER(F162),""price""),""""))"),"")</f>
        <v/>
      </c>
      <c r="H162" s="21"/>
      <c r="I162" s="21" t="str">
        <f t="shared" si="0"/>
        <v/>
      </c>
      <c r="J162" s="22"/>
      <c r="K162" s="21"/>
      <c r="L162" s="21"/>
      <c r="M162" s="23"/>
      <c r="N162" s="23"/>
      <c r="O162" s="24" t="str">
        <f t="shared" si="1"/>
        <v/>
      </c>
      <c r="P162" s="22" t="str">
        <f t="shared" si="2"/>
        <v/>
      </c>
      <c r="Q162" s="21" t="str">
        <f t="shared" si="3"/>
        <v/>
      </c>
      <c r="R162" s="25" t="str">
        <f t="shared" si="4"/>
        <v/>
      </c>
      <c r="S162" s="25" t="str">
        <f t="shared" si="5"/>
        <v/>
      </c>
      <c r="T162" s="25" t="str">
        <f t="shared" si="6"/>
        <v/>
      </c>
      <c r="U162" s="92"/>
      <c r="V162" s="79"/>
      <c r="W162" s="79"/>
      <c r="X162" s="80"/>
      <c r="Y162" s="26"/>
      <c r="Z162" s="26"/>
      <c r="AA162" s="26"/>
    </row>
    <row r="163" spans="1:27" ht="18" customHeight="1" x14ac:dyDescent="0.25">
      <c r="A163" s="27"/>
      <c r="B163" s="27"/>
      <c r="C163" s="28"/>
      <c r="D163" s="28"/>
      <c r="E163" s="28"/>
      <c r="F163" s="27"/>
      <c r="G163" s="29" t="str">
        <f ca="1">IFERROR(__xludf.DUMMYFUNCTION("IF(F163="""","""",IFERROR(GOOGLEFINANCE(UPPER(F163),""price""),""""))"),"")</f>
        <v/>
      </c>
      <c r="H163" s="29"/>
      <c r="I163" s="29" t="str">
        <f t="shared" si="0"/>
        <v/>
      </c>
      <c r="J163" s="30"/>
      <c r="K163" s="29"/>
      <c r="L163" s="29"/>
      <c r="M163" s="31"/>
      <c r="N163" s="31"/>
      <c r="O163" s="32" t="str">
        <f t="shared" si="1"/>
        <v/>
      </c>
      <c r="P163" s="30" t="str">
        <f t="shared" si="2"/>
        <v/>
      </c>
      <c r="Q163" s="29" t="str">
        <f t="shared" si="3"/>
        <v/>
      </c>
      <c r="R163" s="33" t="str">
        <f t="shared" si="4"/>
        <v/>
      </c>
      <c r="S163" s="33" t="str">
        <f t="shared" si="5"/>
        <v/>
      </c>
      <c r="T163" s="33" t="str">
        <f t="shared" si="6"/>
        <v/>
      </c>
      <c r="U163" s="93"/>
      <c r="V163" s="79"/>
      <c r="W163" s="79"/>
      <c r="X163" s="80"/>
      <c r="Y163" s="34"/>
      <c r="Z163" s="34"/>
      <c r="AA163" s="34"/>
    </row>
    <row r="164" spans="1:27" ht="18" customHeight="1" x14ac:dyDescent="0.25">
      <c r="A164" s="19"/>
      <c r="B164" s="19"/>
      <c r="C164" s="20"/>
      <c r="D164" s="20"/>
      <c r="E164" s="20"/>
      <c r="F164" s="19"/>
      <c r="G164" s="21" t="str">
        <f ca="1">IFERROR(__xludf.DUMMYFUNCTION("IF(F164="""","""",IFERROR(GOOGLEFINANCE(UPPER(F164),""price""),""""))"),"")</f>
        <v/>
      </c>
      <c r="H164" s="21"/>
      <c r="I164" s="21" t="str">
        <f t="shared" si="0"/>
        <v/>
      </c>
      <c r="J164" s="22"/>
      <c r="K164" s="21"/>
      <c r="L164" s="21"/>
      <c r="M164" s="23"/>
      <c r="N164" s="23"/>
      <c r="O164" s="24" t="str">
        <f t="shared" si="1"/>
        <v/>
      </c>
      <c r="P164" s="22" t="str">
        <f t="shared" si="2"/>
        <v/>
      </c>
      <c r="Q164" s="21" t="str">
        <f t="shared" si="3"/>
        <v/>
      </c>
      <c r="R164" s="25" t="str">
        <f t="shared" si="4"/>
        <v/>
      </c>
      <c r="S164" s="25" t="str">
        <f t="shared" si="5"/>
        <v/>
      </c>
      <c r="T164" s="25" t="str">
        <f t="shared" si="6"/>
        <v/>
      </c>
      <c r="U164" s="92"/>
      <c r="V164" s="79"/>
      <c r="W164" s="79"/>
      <c r="X164" s="80"/>
      <c r="Y164" s="26"/>
      <c r="Z164" s="26"/>
      <c r="AA164" s="26"/>
    </row>
    <row r="165" spans="1:27" ht="18" customHeight="1" x14ac:dyDescent="0.25">
      <c r="A165" s="27"/>
      <c r="B165" s="27"/>
      <c r="C165" s="28"/>
      <c r="D165" s="28"/>
      <c r="E165" s="28"/>
      <c r="F165" s="27"/>
      <c r="G165" s="29" t="str">
        <f ca="1">IFERROR(__xludf.DUMMYFUNCTION("IF(F165="""","""",IFERROR(GOOGLEFINANCE(UPPER(F165),""price""),""""))"),"")</f>
        <v/>
      </c>
      <c r="H165" s="29"/>
      <c r="I165" s="29" t="str">
        <f t="shared" si="0"/>
        <v/>
      </c>
      <c r="J165" s="30"/>
      <c r="K165" s="29"/>
      <c r="L165" s="29"/>
      <c r="M165" s="31"/>
      <c r="N165" s="31"/>
      <c r="O165" s="32" t="str">
        <f t="shared" si="1"/>
        <v/>
      </c>
      <c r="P165" s="30" t="str">
        <f t="shared" si="2"/>
        <v/>
      </c>
      <c r="Q165" s="29" t="str">
        <f t="shared" si="3"/>
        <v/>
      </c>
      <c r="R165" s="33" t="str">
        <f t="shared" si="4"/>
        <v/>
      </c>
      <c r="S165" s="33" t="str">
        <f t="shared" si="5"/>
        <v/>
      </c>
      <c r="T165" s="33" t="str">
        <f t="shared" si="6"/>
        <v/>
      </c>
      <c r="U165" s="93"/>
      <c r="V165" s="79"/>
      <c r="W165" s="79"/>
      <c r="X165" s="80"/>
      <c r="Y165" s="34"/>
      <c r="Z165" s="34"/>
      <c r="AA165" s="34"/>
    </row>
    <row r="166" spans="1:27" ht="18" customHeight="1" x14ac:dyDescent="0.25">
      <c r="A166" s="19"/>
      <c r="B166" s="19"/>
      <c r="C166" s="20"/>
      <c r="D166" s="20"/>
      <c r="E166" s="20"/>
      <c r="F166" s="19"/>
      <c r="G166" s="21" t="str">
        <f ca="1">IFERROR(__xludf.DUMMYFUNCTION("IF(F166="""","""",IFERROR(GOOGLEFINANCE(UPPER(F166),""price""),""""))"),"")</f>
        <v/>
      </c>
      <c r="H166" s="21"/>
      <c r="I166" s="21" t="str">
        <f t="shared" si="0"/>
        <v/>
      </c>
      <c r="J166" s="22"/>
      <c r="K166" s="21"/>
      <c r="L166" s="21"/>
      <c r="M166" s="23"/>
      <c r="N166" s="23"/>
      <c r="O166" s="24" t="str">
        <f t="shared" si="1"/>
        <v/>
      </c>
      <c r="P166" s="22" t="str">
        <f t="shared" si="2"/>
        <v/>
      </c>
      <c r="Q166" s="21" t="str">
        <f t="shared" si="3"/>
        <v/>
      </c>
      <c r="R166" s="25" t="str">
        <f t="shared" si="4"/>
        <v/>
      </c>
      <c r="S166" s="25" t="str">
        <f t="shared" si="5"/>
        <v/>
      </c>
      <c r="T166" s="25" t="str">
        <f t="shared" si="6"/>
        <v/>
      </c>
      <c r="U166" s="92"/>
      <c r="V166" s="79"/>
      <c r="W166" s="79"/>
      <c r="X166" s="80"/>
      <c r="Y166" s="26"/>
      <c r="Z166" s="26"/>
      <c r="AA166" s="26"/>
    </row>
    <row r="167" spans="1:27" ht="18" customHeight="1" x14ac:dyDescent="0.25">
      <c r="A167" s="27"/>
      <c r="B167" s="27"/>
      <c r="C167" s="28"/>
      <c r="D167" s="28"/>
      <c r="E167" s="28"/>
      <c r="F167" s="27"/>
      <c r="G167" s="29" t="str">
        <f ca="1">IFERROR(__xludf.DUMMYFUNCTION("IF(F167="""","""",IFERROR(GOOGLEFINANCE(UPPER(F167),""price""),""""))"),"")</f>
        <v/>
      </c>
      <c r="H167" s="29"/>
      <c r="I167" s="29" t="str">
        <f t="shared" si="0"/>
        <v/>
      </c>
      <c r="J167" s="30"/>
      <c r="K167" s="29"/>
      <c r="L167" s="29"/>
      <c r="M167" s="31"/>
      <c r="N167" s="31"/>
      <c r="O167" s="32" t="str">
        <f t="shared" si="1"/>
        <v/>
      </c>
      <c r="P167" s="30" t="str">
        <f t="shared" si="2"/>
        <v/>
      </c>
      <c r="Q167" s="29" t="str">
        <f t="shared" si="3"/>
        <v/>
      </c>
      <c r="R167" s="33" t="str">
        <f t="shared" si="4"/>
        <v/>
      </c>
      <c r="S167" s="33" t="str">
        <f t="shared" si="5"/>
        <v/>
      </c>
      <c r="T167" s="33" t="str">
        <f t="shared" si="6"/>
        <v/>
      </c>
      <c r="U167" s="93"/>
      <c r="V167" s="79"/>
      <c r="W167" s="79"/>
      <c r="X167" s="80"/>
      <c r="Y167" s="34"/>
      <c r="Z167" s="34"/>
      <c r="AA167" s="34"/>
    </row>
    <row r="168" spans="1:27" ht="18" customHeight="1" x14ac:dyDescent="0.25">
      <c r="A168" s="19"/>
      <c r="B168" s="19"/>
      <c r="C168" s="20"/>
      <c r="D168" s="20"/>
      <c r="E168" s="20"/>
      <c r="F168" s="19"/>
      <c r="G168" s="21" t="str">
        <f ca="1">IFERROR(__xludf.DUMMYFUNCTION("IF(F168="""","""",IFERROR(GOOGLEFINANCE(UPPER(F168),""price""),""""))"),"")</f>
        <v/>
      </c>
      <c r="H168" s="21"/>
      <c r="I168" s="21" t="str">
        <f t="shared" si="0"/>
        <v/>
      </c>
      <c r="J168" s="22"/>
      <c r="K168" s="21"/>
      <c r="L168" s="21"/>
      <c r="M168" s="23"/>
      <c r="N168" s="23"/>
      <c r="O168" s="24" t="str">
        <f t="shared" si="1"/>
        <v/>
      </c>
      <c r="P168" s="22" t="str">
        <f t="shared" si="2"/>
        <v/>
      </c>
      <c r="Q168" s="21" t="str">
        <f t="shared" si="3"/>
        <v/>
      </c>
      <c r="R168" s="25" t="str">
        <f t="shared" si="4"/>
        <v/>
      </c>
      <c r="S168" s="25" t="str">
        <f t="shared" si="5"/>
        <v/>
      </c>
      <c r="T168" s="25" t="str">
        <f t="shared" si="6"/>
        <v/>
      </c>
      <c r="U168" s="92"/>
      <c r="V168" s="79"/>
      <c r="W168" s="79"/>
      <c r="X168" s="80"/>
      <c r="Y168" s="26"/>
      <c r="Z168" s="26"/>
      <c r="AA168" s="26"/>
    </row>
    <row r="169" spans="1:27" ht="18" customHeight="1" x14ac:dyDescent="0.25">
      <c r="A169" s="27"/>
      <c r="B169" s="27"/>
      <c r="C169" s="28"/>
      <c r="D169" s="28"/>
      <c r="E169" s="28"/>
      <c r="F169" s="27"/>
      <c r="G169" s="29" t="str">
        <f ca="1">IFERROR(__xludf.DUMMYFUNCTION("IF(F169="""","""",IFERROR(GOOGLEFINANCE(UPPER(F169),""price""),""""))"),"")</f>
        <v/>
      </c>
      <c r="H169" s="29"/>
      <c r="I169" s="29" t="str">
        <f t="shared" si="0"/>
        <v/>
      </c>
      <c r="J169" s="30"/>
      <c r="K169" s="29"/>
      <c r="L169" s="29"/>
      <c r="M169" s="31"/>
      <c r="N169" s="31"/>
      <c r="O169" s="32" t="str">
        <f t="shared" si="1"/>
        <v/>
      </c>
      <c r="P169" s="30" t="str">
        <f t="shared" si="2"/>
        <v/>
      </c>
      <c r="Q169" s="29" t="str">
        <f t="shared" si="3"/>
        <v/>
      </c>
      <c r="R169" s="33" t="str">
        <f t="shared" si="4"/>
        <v/>
      </c>
      <c r="S169" s="33" t="str">
        <f t="shared" si="5"/>
        <v/>
      </c>
      <c r="T169" s="33" t="str">
        <f t="shared" si="6"/>
        <v/>
      </c>
      <c r="U169" s="93"/>
      <c r="V169" s="79"/>
      <c r="W169" s="79"/>
      <c r="X169" s="80"/>
      <c r="Y169" s="34"/>
      <c r="Z169" s="34"/>
      <c r="AA169" s="34"/>
    </row>
    <row r="170" spans="1:27" ht="18" customHeight="1" x14ac:dyDescent="0.25">
      <c r="A170" s="19"/>
      <c r="B170" s="19"/>
      <c r="C170" s="20"/>
      <c r="D170" s="20"/>
      <c r="E170" s="20"/>
      <c r="F170" s="19"/>
      <c r="G170" s="21" t="str">
        <f ca="1">IFERROR(__xludf.DUMMYFUNCTION("IF(F170="""","""",IFERROR(GOOGLEFINANCE(UPPER(F170),""price""),""""))"),"")</f>
        <v/>
      </c>
      <c r="H170" s="21"/>
      <c r="I170" s="21" t="str">
        <f t="shared" si="0"/>
        <v/>
      </c>
      <c r="J170" s="22"/>
      <c r="K170" s="21"/>
      <c r="L170" s="21"/>
      <c r="M170" s="23"/>
      <c r="N170" s="23"/>
      <c r="O170" s="24" t="str">
        <f t="shared" si="1"/>
        <v/>
      </c>
      <c r="P170" s="22" t="str">
        <f t="shared" si="2"/>
        <v/>
      </c>
      <c r="Q170" s="21" t="str">
        <f t="shared" si="3"/>
        <v/>
      </c>
      <c r="R170" s="25" t="str">
        <f t="shared" si="4"/>
        <v/>
      </c>
      <c r="S170" s="25" t="str">
        <f t="shared" si="5"/>
        <v/>
      </c>
      <c r="T170" s="25" t="str">
        <f t="shared" si="6"/>
        <v/>
      </c>
      <c r="U170" s="92"/>
      <c r="V170" s="79"/>
      <c r="W170" s="79"/>
      <c r="X170" s="80"/>
      <c r="Y170" s="26"/>
      <c r="Z170" s="26"/>
      <c r="AA170" s="26"/>
    </row>
    <row r="171" spans="1:27" ht="18" customHeight="1" x14ac:dyDescent="0.25">
      <c r="A171" s="27"/>
      <c r="B171" s="27"/>
      <c r="C171" s="28"/>
      <c r="D171" s="28"/>
      <c r="E171" s="28"/>
      <c r="F171" s="27"/>
      <c r="G171" s="29" t="str">
        <f ca="1">IFERROR(__xludf.DUMMYFUNCTION("IF(F171="""","""",IFERROR(GOOGLEFINANCE(UPPER(F171),""price""),""""))"),"")</f>
        <v/>
      </c>
      <c r="H171" s="29"/>
      <c r="I171" s="29" t="str">
        <f t="shared" si="0"/>
        <v/>
      </c>
      <c r="J171" s="30"/>
      <c r="K171" s="29"/>
      <c r="L171" s="29"/>
      <c r="M171" s="31"/>
      <c r="N171" s="31"/>
      <c r="O171" s="32" t="str">
        <f t="shared" si="1"/>
        <v/>
      </c>
      <c r="P171" s="30" t="str">
        <f t="shared" si="2"/>
        <v/>
      </c>
      <c r="Q171" s="29" t="str">
        <f t="shared" si="3"/>
        <v/>
      </c>
      <c r="R171" s="33" t="str">
        <f t="shared" si="4"/>
        <v/>
      </c>
      <c r="S171" s="33" t="str">
        <f t="shared" si="5"/>
        <v/>
      </c>
      <c r="T171" s="33" t="str">
        <f t="shared" si="6"/>
        <v/>
      </c>
      <c r="U171" s="93"/>
      <c r="V171" s="79"/>
      <c r="W171" s="79"/>
      <c r="X171" s="80"/>
      <c r="Y171" s="34"/>
      <c r="Z171" s="34"/>
      <c r="AA171" s="34"/>
    </row>
    <row r="172" spans="1:27" ht="18" customHeight="1" x14ac:dyDescent="0.25">
      <c r="A172" s="19"/>
      <c r="B172" s="19"/>
      <c r="C172" s="20"/>
      <c r="D172" s="20"/>
      <c r="E172" s="20"/>
      <c r="F172" s="19"/>
      <c r="G172" s="21" t="str">
        <f ca="1">IFERROR(__xludf.DUMMYFUNCTION("IF(F172="""","""",IFERROR(GOOGLEFINANCE(UPPER(F172),""price""),""""))"),"")</f>
        <v/>
      </c>
      <c r="H172" s="21"/>
      <c r="I172" s="21" t="str">
        <f t="shared" si="0"/>
        <v/>
      </c>
      <c r="J172" s="22"/>
      <c r="K172" s="21"/>
      <c r="L172" s="21"/>
      <c r="M172" s="23"/>
      <c r="N172" s="23"/>
      <c r="O172" s="24" t="str">
        <f t="shared" si="1"/>
        <v/>
      </c>
      <c r="P172" s="22" t="str">
        <f t="shared" si="2"/>
        <v/>
      </c>
      <c r="Q172" s="21" t="str">
        <f t="shared" si="3"/>
        <v/>
      </c>
      <c r="R172" s="25" t="str">
        <f t="shared" si="4"/>
        <v/>
      </c>
      <c r="S172" s="25" t="str">
        <f t="shared" si="5"/>
        <v/>
      </c>
      <c r="T172" s="25" t="str">
        <f t="shared" si="6"/>
        <v/>
      </c>
      <c r="U172" s="92"/>
      <c r="V172" s="79"/>
      <c r="W172" s="79"/>
      <c r="X172" s="80"/>
      <c r="Y172" s="26"/>
      <c r="Z172" s="26"/>
      <c r="AA172" s="26"/>
    </row>
    <row r="173" spans="1:27" ht="18" customHeight="1" x14ac:dyDescent="0.25">
      <c r="A173" s="27"/>
      <c r="B173" s="27"/>
      <c r="C173" s="28"/>
      <c r="D173" s="28"/>
      <c r="E173" s="28"/>
      <c r="F173" s="27"/>
      <c r="G173" s="29" t="str">
        <f ca="1">IFERROR(__xludf.DUMMYFUNCTION("IF(F173="""","""",IFERROR(GOOGLEFINANCE(UPPER(F173),""price""),""""))"),"")</f>
        <v/>
      </c>
      <c r="H173" s="29"/>
      <c r="I173" s="29" t="str">
        <f t="shared" si="0"/>
        <v/>
      </c>
      <c r="J173" s="30"/>
      <c r="K173" s="29"/>
      <c r="L173" s="29"/>
      <c r="M173" s="31"/>
      <c r="N173" s="31"/>
      <c r="O173" s="32" t="str">
        <f t="shared" si="1"/>
        <v/>
      </c>
      <c r="P173" s="30" t="str">
        <f t="shared" si="2"/>
        <v/>
      </c>
      <c r="Q173" s="29" t="str">
        <f t="shared" si="3"/>
        <v/>
      </c>
      <c r="R173" s="33" t="str">
        <f t="shared" si="4"/>
        <v/>
      </c>
      <c r="S173" s="33" t="str">
        <f t="shared" si="5"/>
        <v/>
      </c>
      <c r="T173" s="33" t="str">
        <f t="shared" si="6"/>
        <v/>
      </c>
      <c r="U173" s="93"/>
      <c r="V173" s="79"/>
      <c r="W173" s="79"/>
      <c r="X173" s="80"/>
      <c r="Y173" s="34"/>
      <c r="Z173" s="34"/>
      <c r="AA173" s="34"/>
    </row>
    <row r="174" spans="1:27" ht="18" customHeight="1" x14ac:dyDescent="0.25">
      <c r="A174" s="19"/>
      <c r="B174" s="19"/>
      <c r="C174" s="20"/>
      <c r="D174" s="20"/>
      <c r="E174" s="20"/>
      <c r="F174" s="19"/>
      <c r="G174" s="21" t="str">
        <f ca="1">IFERROR(__xludf.DUMMYFUNCTION("IF(F174="""","""",IFERROR(GOOGLEFINANCE(UPPER(F174),""price""),""""))"),"")</f>
        <v/>
      </c>
      <c r="H174" s="21"/>
      <c r="I174" s="21" t="str">
        <f t="shared" si="0"/>
        <v/>
      </c>
      <c r="J174" s="22"/>
      <c r="K174" s="21"/>
      <c r="L174" s="21"/>
      <c r="M174" s="23"/>
      <c r="N174" s="23"/>
      <c r="O174" s="24" t="str">
        <f t="shared" si="1"/>
        <v/>
      </c>
      <c r="P174" s="22" t="str">
        <f t="shared" si="2"/>
        <v/>
      </c>
      <c r="Q174" s="21" t="str">
        <f t="shared" si="3"/>
        <v/>
      </c>
      <c r="R174" s="25" t="str">
        <f t="shared" si="4"/>
        <v/>
      </c>
      <c r="S174" s="25" t="str">
        <f t="shared" si="5"/>
        <v/>
      </c>
      <c r="T174" s="25" t="str">
        <f t="shared" si="6"/>
        <v/>
      </c>
      <c r="U174" s="92"/>
      <c r="V174" s="79"/>
      <c r="W174" s="79"/>
      <c r="X174" s="80"/>
      <c r="Y174" s="26"/>
      <c r="Z174" s="26"/>
      <c r="AA174" s="26"/>
    </row>
    <row r="175" spans="1:27" ht="18" customHeight="1" x14ac:dyDescent="0.25">
      <c r="A175" s="27"/>
      <c r="B175" s="27"/>
      <c r="C175" s="28"/>
      <c r="D175" s="28"/>
      <c r="E175" s="28"/>
      <c r="F175" s="27"/>
      <c r="G175" s="29" t="str">
        <f ca="1">IFERROR(__xludf.DUMMYFUNCTION("IF(F175="""","""",IFERROR(GOOGLEFINANCE(UPPER(F175),""price""),""""))"),"")</f>
        <v/>
      </c>
      <c r="H175" s="29"/>
      <c r="I175" s="29" t="str">
        <f t="shared" si="0"/>
        <v/>
      </c>
      <c r="J175" s="30"/>
      <c r="K175" s="29"/>
      <c r="L175" s="29"/>
      <c r="M175" s="31"/>
      <c r="N175" s="31"/>
      <c r="O175" s="32" t="str">
        <f t="shared" si="1"/>
        <v/>
      </c>
      <c r="P175" s="30" t="str">
        <f t="shared" si="2"/>
        <v/>
      </c>
      <c r="Q175" s="29" t="str">
        <f t="shared" si="3"/>
        <v/>
      </c>
      <c r="R175" s="33" t="str">
        <f t="shared" si="4"/>
        <v/>
      </c>
      <c r="S175" s="33" t="str">
        <f t="shared" si="5"/>
        <v/>
      </c>
      <c r="T175" s="33" t="str">
        <f t="shared" si="6"/>
        <v/>
      </c>
      <c r="U175" s="93"/>
      <c r="V175" s="79"/>
      <c r="W175" s="79"/>
      <c r="X175" s="80"/>
      <c r="Y175" s="34"/>
      <c r="Z175" s="34"/>
      <c r="AA175" s="34"/>
    </row>
    <row r="176" spans="1:27" ht="18" customHeight="1" x14ac:dyDescent="0.25">
      <c r="A176" s="19"/>
      <c r="B176" s="19"/>
      <c r="C176" s="20"/>
      <c r="D176" s="20"/>
      <c r="E176" s="20"/>
      <c r="F176" s="19"/>
      <c r="G176" s="21" t="str">
        <f ca="1">IFERROR(__xludf.DUMMYFUNCTION("IF(F176="""","""",IFERROR(GOOGLEFINANCE(UPPER(F176),""price""),""""))"),"")</f>
        <v/>
      </c>
      <c r="H176" s="21"/>
      <c r="I176" s="21" t="str">
        <f t="shared" si="0"/>
        <v/>
      </c>
      <c r="J176" s="22"/>
      <c r="K176" s="21"/>
      <c r="L176" s="21"/>
      <c r="M176" s="23"/>
      <c r="N176" s="23"/>
      <c r="O176" s="24" t="str">
        <f t="shared" si="1"/>
        <v/>
      </c>
      <c r="P176" s="22" t="str">
        <f t="shared" si="2"/>
        <v/>
      </c>
      <c r="Q176" s="21" t="str">
        <f t="shared" si="3"/>
        <v/>
      </c>
      <c r="R176" s="25" t="str">
        <f t="shared" si="4"/>
        <v/>
      </c>
      <c r="S176" s="25" t="str">
        <f t="shared" si="5"/>
        <v/>
      </c>
      <c r="T176" s="25" t="str">
        <f t="shared" si="6"/>
        <v/>
      </c>
      <c r="U176" s="92"/>
      <c r="V176" s="79"/>
      <c r="W176" s="79"/>
      <c r="X176" s="80"/>
      <c r="Y176" s="26"/>
      <c r="Z176" s="26"/>
      <c r="AA176" s="26"/>
    </row>
    <row r="177" spans="1:27" ht="18" customHeight="1" x14ac:dyDescent="0.25">
      <c r="A177" s="27"/>
      <c r="B177" s="27"/>
      <c r="C177" s="28"/>
      <c r="D177" s="28"/>
      <c r="E177" s="28"/>
      <c r="F177" s="27"/>
      <c r="G177" s="29" t="str">
        <f ca="1">IFERROR(__xludf.DUMMYFUNCTION("IF(F177="""","""",IFERROR(GOOGLEFINANCE(UPPER(F177),""price""),""""))"),"")</f>
        <v/>
      </c>
      <c r="H177" s="29"/>
      <c r="I177" s="29" t="str">
        <f t="shared" si="0"/>
        <v/>
      </c>
      <c r="J177" s="30"/>
      <c r="K177" s="29"/>
      <c r="L177" s="29"/>
      <c r="M177" s="31"/>
      <c r="N177" s="31"/>
      <c r="O177" s="32" t="str">
        <f t="shared" si="1"/>
        <v/>
      </c>
      <c r="P177" s="30" t="str">
        <f t="shared" si="2"/>
        <v/>
      </c>
      <c r="Q177" s="29" t="str">
        <f t="shared" si="3"/>
        <v/>
      </c>
      <c r="R177" s="33" t="str">
        <f t="shared" si="4"/>
        <v/>
      </c>
      <c r="S177" s="33" t="str">
        <f t="shared" si="5"/>
        <v/>
      </c>
      <c r="T177" s="33" t="str">
        <f t="shared" si="6"/>
        <v/>
      </c>
      <c r="U177" s="93"/>
      <c r="V177" s="79"/>
      <c r="W177" s="79"/>
      <c r="X177" s="80"/>
      <c r="Y177" s="34"/>
      <c r="Z177" s="34"/>
      <c r="AA177" s="34"/>
    </row>
    <row r="178" spans="1:27" ht="18" customHeight="1" x14ac:dyDescent="0.25">
      <c r="A178" s="19"/>
      <c r="B178" s="19"/>
      <c r="C178" s="20"/>
      <c r="D178" s="20"/>
      <c r="E178" s="20"/>
      <c r="F178" s="19"/>
      <c r="G178" s="21" t="str">
        <f ca="1">IFERROR(__xludf.DUMMYFUNCTION("IF(F178="""","""",IFERROR(GOOGLEFINANCE(UPPER(F178),""price""),""""))"),"")</f>
        <v/>
      </c>
      <c r="H178" s="21"/>
      <c r="I178" s="21" t="str">
        <f t="shared" si="0"/>
        <v/>
      </c>
      <c r="J178" s="22"/>
      <c r="K178" s="21"/>
      <c r="L178" s="21"/>
      <c r="M178" s="23"/>
      <c r="N178" s="23"/>
      <c r="O178" s="24" t="str">
        <f t="shared" si="1"/>
        <v/>
      </c>
      <c r="P178" s="22" t="str">
        <f t="shared" si="2"/>
        <v/>
      </c>
      <c r="Q178" s="21" t="str">
        <f t="shared" si="3"/>
        <v/>
      </c>
      <c r="R178" s="25" t="str">
        <f t="shared" si="4"/>
        <v/>
      </c>
      <c r="S178" s="25" t="str">
        <f t="shared" si="5"/>
        <v/>
      </c>
      <c r="T178" s="25" t="str">
        <f t="shared" si="6"/>
        <v/>
      </c>
      <c r="U178" s="92"/>
      <c r="V178" s="79"/>
      <c r="W178" s="79"/>
      <c r="X178" s="80"/>
      <c r="Y178" s="26"/>
      <c r="Z178" s="26"/>
      <c r="AA178" s="26"/>
    </row>
    <row r="179" spans="1:27" ht="18" customHeight="1" x14ac:dyDescent="0.25">
      <c r="A179" s="27"/>
      <c r="B179" s="27"/>
      <c r="C179" s="28"/>
      <c r="D179" s="28"/>
      <c r="E179" s="28"/>
      <c r="F179" s="27"/>
      <c r="G179" s="29" t="str">
        <f ca="1">IFERROR(__xludf.DUMMYFUNCTION("IF(F179="""","""",IFERROR(GOOGLEFINANCE(UPPER(F179),""price""),""""))"),"")</f>
        <v/>
      </c>
      <c r="H179" s="29"/>
      <c r="I179" s="29" t="str">
        <f t="shared" si="0"/>
        <v/>
      </c>
      <c r="J179" s="30"/>
      <c r="K179" s="29"/>
      <c r="L179" s="29"/>
      <c r="M179" s="31"/>
      <c r="N179" s="31"/>
      <c r="O179" s="32" t="str">
        <f t="shared" si="1"/>
        <v/>
      </c>
      <c r="P179" s="30" t="str">
        <f t="shared" si="2"/>
        <v/>
      </c>
      <c r="Q179" s="29" t="str">
        <f t="shared" si="3"/>
        <v/>
      </c>
      <c r="R179" s="33" t="str">
        <f t="shared" si="4"/>
        <v/>
      </c>
      <c r="S179" s="33" t="str">
        <f t="shared" si="5"/>
        <v/>
      </c>
      <c r="T179" s="33" t="str">
        <f t="shared" si="6"/>
        <v/>
      </c>
      <c r="U179" s="93"/>
      <c r="V179" s="79"/>
      <c r="W179" s="79"/>
      <c r="X179" s="80"/>
      <c r="Y179" s="34"/>
      <c r="Z179" s="34"/>
      <c r="AA179" s="34"/>
    </row>
    <row r="180" spans="1:27" ht="18" customHeight="1" x14ac:dyDescent="0.25">
      <c r="A180" s="19"/>
      <c r="B180" s="19"/>
      <c r="C180" s="20"/>
      <c r="D180" s="20"/>
      <c r="E180" s="20"/>
      <c r="F180" s="19"/>
      <c r="G180" s="21" t="str">
        <f ca="1">IFERROR(__xludf.DUMMYFUNCTION("IF(F180="""","""",IFERROR(GOOGLEFINANCE(UPPER(F180),""price""),""""))"),"")</f>
        <v/>
      </c>
      <c r="H180" s="21"/>
      <c r="I180" s="21" t="str">
        <f t="shared" si="0"/>
        <v/>
      </c>
      <c r="J180" s="22"/>
      <c r="K180" s="21"/>
      <c r="L180" s="21"/>
      <c r="M180" s="23"/>
      <c r="N180" s="23"/>
      <c r="O180" s="24" t="str">
        <f t="shared" si="1"/>
        <v/>
      </c>
      <c r="P180" s="22" t="str">
        <f t="shared" si="2"/>
        <v/>
      </c>
      <c r="Q180" s="21" t="str">
        <f t="shared" si="3"/>
        <v/>
      </c>
      <c r="R180" s="25" t="str">
        <f t="shared" si="4"/>
        <v/>
      </c>
      <c r="S180" s="25" t="str">
        <f t="shared" si="5"/>
        <v/>
      </c>
      <c r="T180" s="25" t="str">
        <f t="shared" si="6"/>
        <v/>
      </c>
      <c r="U180" s="92"/>
      <c r="V180" s="79"/>
      <c r="W180" s="79"/>
      <c r="X180" s="80"/>
      <c r="Y180" s="26"/>
      <c r="Z180" s="26"/>
      <c r="AA180" s="26"/>
    </row>
    <row r="181" spans="1:27" ht="18" customHeight="1" x14ac:dyDescent="0.25">
      <c r="A181" s="27"/>
      <c r="B181" s="27"/>
      <c r="C181" s="28"/>
      <c r="D181" s="28"/>
      <c r="E181" s="28"/>
      <c r="F181" s="27"/>
      <c r="G181" s="29" t="str">
        <f ca="1">IFERROR(__xludf.DUMMYFUNCTION("IF(F181="""","""",IFERROR(GOOGLEFINANCE(UPPER(F181),""price""),""""))"),"")</f>
        <v/>
      </c>
      <c r="H181" s="29"/>
      <c r="I181" s="29" t="str">
        <f t="shared" si="0"/>
        <v/>
      </c>
      <c r="J181" s="30"/>
      <c r="K181" s="29"/>
      <c r="L181" s="29"/>
      <c r="M181" s="31"/>
      <c r="N181" s="31"/>
      <c r="O181" s="32" t="str">
        <f t="shared" si="1"/>
        <v/>
      </c>
      <c r="P181" s="30" t="str">
        <f t="shared" si="2"/>
        <v/>
      </c>
      <c r="Q181" s="29" t="str">
        <f t="shared" si="3"/>
        <v/>
      </c>
      <c r="R181" s="33" t="str">
        <f t="shared" si="4"/>
        <v/>
      </c>
      <c r="S181" s="33" t="str">
        <f t="shared" si="5"/>
        <v/>
      </c>
      <c r="T181" s="33" t="str">
        <f t="shared" si="6"/>
        <v/>
      </c>
      <c r="U181" s="93"/>
      <c r="V181" s="79"/>
      <c r="W181" s="79"/>
      <c r="X181" s="80"/>
      <c r="Y181" s="34"/>
      <c r="Z181" s="34"/>
      <c r="AA181" s="34"/>
    </row>
    <row r="182" spans="1:27" ht="18" customHeight="1" x14ac:dyDescent="0.25">
      <c r="A182" s="19"/>
      <c r="B182" s="19"/>
      <c r="C182" s="20"/>
      <c r="D182" s="20"/>
      <c r="E182" s="20"/>
      <c r="F182" s="19"/>
      <c r="G182" s="21" t="str">
        <f ca="1">IFERROR(__xludf.DUMMYFUNCTION("IF(F182="""","""",IFERROR(GOOGLEFINANCE(UPPER(F182),""price""),""""))"),"")</f>
        <v/>
      </c>
      <c r="H182" s="21"/>
      <c r="I182" s="21" t="str">
        <f t="shared" si="0"/>
        <v/>
      </c>
      <c r="J182" s="22"/>
      <c r="K182" s="21"/>
      <c r="L182" s="21"/>
      <c r="M182" s="23"/>
      <c r="N182" s="23"/>
      <c r="O182" s="24" t="str">
        <f t="shared" si="1"/>
        <v/>
      </c>
      <c r="P182" s="22" t="str">
        <f t="shared" si="2"/>
        <v/>
      </c>
      <c r="Q182" s="21" t="str">
        <f t="shared" si="3"/>
        <v/>
      </c>
      <c r="R182" s="25" t="str">
        <f t="shared" si="4"/>
        <v/>
      </c>
      <c r="S182" s="25" t="str">
        <f t="shared" si="5"/>
        <v/>
      </c>
      <c r="T182" s="25" t="str">
        <f t="shared" si="6"/>
        <v/>
      </c>
      <c r="U182" s="92"/>
      <c r="V182" s="79"/>
      <c r="W182" s="79"/>
      <c r="X182" s="80"/>
      <c r="Y182" s="26"/>
      <c r="Z182" s="26"/>
      <c r="AA182" s="26"/>
    </row>
    <row r="183" spans="1:27" ht="18" customHeight="1" x14ac:dyDescent="0.25">
      <c r="A183" s="27"/>
      <c r="B183" s="27"/>
      <c r="C183" s="28"/>
      <c r="D183" s="28"/>
      <c r="E183" s="28"/>
      <c r="F183" s="27"/>
      <c r="G183" s="29" t="str">
        <f ca="1">IFERROR(__xludf.DUMMYFUNCTION("IF(F183="""","""",IFERROR(GOOGLEFINANCE(UPPER(F183),""price""),""""))"),"")</f>
        <v/>
      </c>
      <c r="H183" s="29"/>
      <c r="I183" s="29" t="str">
        <f t="shared" si="0"/>
        <v/>
      </c>
      <c r="J183" s="30"/>
      <c r="K183" s="29"/>
      <c r="L183" s="29"/>
      <c r="M183" s="31"/>
      <c r="N183" s="31"/>
      <c r="O183" s="32" t="str">
        <f t="shared" si="1"/>
        <v/>
      </c>
      <c r="P183" s="30" t="str">
        <f t="shared" si="2"/>
        <v/>
      </c>
      <c r="Q183" s="29" t="str">
        <f t="shared" si="3"/>
        <v/>
      </c>
      <c r="R183" s="33" t="str">
        <f t="shared" si="4"/>
        <v/>
      </c>
      <c r="S183" s="33" t="str">
        <f t="shared" si="5"/>
        <v/>
      </c>
      <c r="T183" s="33" t="str">
        <f t="shared" si="6"/>
        <v/>
      </c>
      <c r="U183" s="93"/>
      <c r="V183" s="79"/>
      <c r="W183" s="79"/>
      <c r="X183" s="80"/>
      <c r="Y183" s="34"/>
      <c r="Z183" s="34"/>
      <c r="AA183" s="34"/>
    </row>
    <row r="184" spans="1:27" ht="18" customHeight="1" x14ac:dyDescent="0.25">
      <c r="A184" s="19"/>
      <c r="B184" s="19"/>
      <c r="C184" s="20"/>
      <c r="D184" s="20"/>
      <c r="E184" s="20"/>
      <c r="F184" s="19"/>
      <c r="G184" s="21" t="str">
        <f ca="1">IFERROR(__xludf.DUMMYFUNCTION("IF(F184="""","""",IFERROR(GOOGLEFINANCE(UPPER(F184),""price""),""""))"),"")</f>
        <v/>
      </c>
      <c r="H184" s="21"/>
      <c r="I184" s="21" t="str">
        <f t="shared" si="0"/>
        <v/>
      </c>
      <c r="J184" s="22"/>
      <c r="K184" s="21"/>
      <c r="L184" s="21"/>
      <c r="M184" s="23"/>
      <c r="N184" s="23"/>
      <c r="O184" s="24" t="str">
        <f t="shared" si="1"/>
        <v/>
      </c>
      <c r="P184" s="22" t="str">
        <f t="shared" si="2"/>
        <v/>
      </c>
      <c r="Q184" s="21" t="str">
        <f t="shared" si="3"/>
        <v/>
      </c>
      <c r="R184" s="25" t="str">
        <f t="shared" si="4"/>
        <v/>
      </c>
      <c r="S184" s="25" t="str">
        <f t="shared" si="5"/>
        <v/>
      </c>
      <c r="T184" s="25" t="str">
        <f t="shared" si="6"/>
        <v/>
      </c>
      <c r="U184" s="92"/>
      <c r="V184" s="79"/>
      <c r="W184" s="79"/>
      <c r="X184" s="80"/>
      <c r="Y184" s="26"/>
      <c r="Z184" s="26"/>
      <c r="AA184" s="26"/>
    </row>
    <row r="185" spans="1:27" ht="18" customHeight="1" x14ac:dyDescent="0.25">
      <c r="A185" s="27"/>
      <c r="B185" s="27"/>
      <c r="C185" s="28"/>
      <c r="D185" s="28"/>
      <c r="E185" s="28"/>
      <c r="F185" s="27"/>
      <c r="G185" s="29" t="str">
        <f ca="1">IFERROR(__xludf.DUMMYFUNCTION("IF(F185="""","""",IFERROR(GOOGLEFINANCE(UPPER(F185),""price""),""""))"),"")</f>
        <v/>
      </c>
      <c r="H185" s="29"/>
      <c r="I185" s="29" t="str">
        <f t="shared" si="0"/>
        <v/>
      </c>
      <c r="J185" s="30"/>
      <c r="K185" s="29"/>
      <c r="L185" s="29"/>
      <c r="M185" s="31"/>
      <c r="N185" s="31"/>
      <c r="O185" s="32" t="str">
        <f t="shared" si="1"/>
        <v/>
      </c>
      <c r="P185" s="30" t="str">
        <f t="shared" si="2"/>
        <v/>
      </c>
      <c r="Q185" s="29" t="str">
        <f t="shared" si="3"/>
        <v/>
      </c>
      <c r="R185" s="33" t="str">
        <f t="shared" si="4"/>
        <v/>
      </c>
      <c r="S185" s="33" t="str">
        <f t="shared" si="5"/>
        <v/>
      </c>
      <c r="T185" s="33" t="str">
        <f t="shared" si="6"/>
        <v/>
      </c>
      <c r="U185" s="93"/>
      <c r="V185" s="79"/>
      <c r="W185" s="79"/>
      <c r="X185" s="80"/>
      <c r="Y185" s="34"/>
      <c r="Z185" s="34"/>
      <c r="AA185" s="34"/>
    </row>
    <row r="186" spans="1:27" ht="18" customHeight="1" x14ac:dyDescent="0.25">
      <c r="A186" s="19"/>
      <c r="B186" s="19"/>
      <c r="C186" s="20"/>
      <c r="D186" s="20"/>
      <c r="E186" s="20"/>
      <c r="F186" s="19"/>
      <c r="G186" s="21" t="str">
        <f ca="1">IFERROR(__xludf.DUMMYFUNCTION("IF(F186="""","""",IFERROR(GOOGLEFINANCE(UPPER(F186),""price""),""""))"),"")</f>
        <v/>
      </c>
      <c r="H186" s="21"/>
      <c r="I186" s="21" t="str">
        <f t="shared" si="0"/>
        <v/>
      </c>
      <c r="J186" s="22"/>
      <c r="K186" s="21"/>
      <c r="L186" s="21"/>
      <c r="M186" s="23"/>
      <c r="N186" s="23"/>
      <c r="O186" s="24" t="str">
        <f t="shared" si="1"/>
        <v/>
      </c>
      <c r="P186" s="22" t="str">
        <f t="shared" si="2"/>
        <v/>
      </c>
      <c r="Q186" s="21" t="str">
        <f t="shared" si="3"/>
        <v/>
      </c>
      <c r="R186" s="25" t="str">
        <f t="shared" si="4"/>
        <v/>
      </c>
      <c r="S186" s="25" t="str">
        <f t="shared" si="5"/>
        <v/>
      </c>
      <c r="T186" s="25" t="str">
        <f t="shared" si="6"/>
        <v/>
      </c>
      <c r="U186" s="92"/>
      <c r="V186" s="79"/>
      <c r="W186" s="79"/>
      <c r="X186" s="80"/>
      <c r="Y186" s="26"/>
      <c r="Z186" s="26"/>
      <c r="AA186" s="26"/>
    </row>
    <row r="187" spans="1:27" ht="18" customHeight="1" x14ac:dyDescent="0.25">
      <c r="A187" s="27"/>
      <c r="B187" s="27"/>
      <c r="C187" s="28"/>
      <c r="D187" s="28"/>
      <c r="E187" s="28"/>
      <c r="F187" s="27"/>
      <c r="G187" s="29" t="str">
        <f ca="1">IFERROR(__xludf.DUMMYFUNCTION("IF(F187="""","""",IFERROR(GOOGLEFINANCE(UPPER(F187),""price""),""""))"),"")</f>
        <v/>
      </c>
      <c r="H187" s="29"/>
      <c r="I187" s="29" t="str">
        <f t="shared" si="0"/>
        <v/>
      </c>
      <c r="J187" s="30"/>
      <c r="K187" s="29"/>
      <c r="L187" s="29"/>
      <c r="M187" s="31"/>
      <c r="N187" s="31"/>
      <c r="O187" s="32" t="str">
        <f t="shared" si="1"/>
        <v/>
      </c>
      <c r="P187" s="30" t="str">
        <f t="shared" si="2"/>
        <v/>
      </c>
      <c r="Q187" s="29" t="str">
        <f t="shared" si="3"/>
        <v/>
      </c>
      <c r="R187" s="33" t="str">
        <f t="shared" si="4"/>
        <v/>
      </c>
      <c r="S187" s="33" t="str">
        <f t="shared" si="5"/>
        <v/>
      </c>
      <c r="T187" s="33" t="str">
        <f t="shared" si="6"/>
        <v/>
      </c>
      <c r="U187" s="93"/>
      <c r="V187" s="79"/>
      <c r="W187" s="79"/>
      <c r="X187" s="80"/>
      <c r="Y187" s="34"/>
      <c r="Z187" s="34"/>
      <c r="AA187" s="34"/>
    </row>
    <row r="188" spans="1:27" ht="18" customHeight="1" x14ac:dyDescent="0.25">
      <c r="A188" s="19"/>
      <c r="B188" s="19"/>
      <c r="C188" s="20"/>
      <c r="D188" s="20"/>
      <c r="E188" s="20"/>
      <c r="F188" s="19"/>
      <c r="G188" s="21" t="str">
        <f ca="1">IFERROR(__xludf.DUMMYFUNCTION("IF(F188="""","""",IFERROR(GOOGLEFINANCE(UPPER(F188),""price""),""""))"),"")</f>
        <v/>
      </c>
      <c r="H188" s="21"/>
      <c r="I188" s="21" t="str">
        <f t="shared" si="0"/>
        <v/>
      </c>
      <c r="J188" s="22"/>
      <c r="K188" s="21"/>
      <c r="L188" s="21"/>
      <c r="M188" s="23"/>
      <c r="N188" s="23"/>
      <c r="O188" s="24" t="str">
        <f t="shared" si="1"/>
        <v/>
      </c>
      <c r="P188" s="22" t="str">
        <f t="shared" si="2"/>
        <v/>
      </c>
      <c r="Q188" s="21" t="str">
        <f t="shared" si="3"/>
        <v/>
      </c>
      <c r="R188" s="25" t="str">
        <f t="shared" si="4"/>
        <v/>
      </c>
      <c r="S188" s="25" t="str">
        <f t="shared" si="5"/>
        <v/>
      </c>
      <c r="T188" s="25" t="str">
        <f t="shared" si="6"/>
        <v/>
      </c>
      <c r="U188" s="92"/>
      <c r="V188" s="79"/>
      <c r="W188" s="79"/>
      <c r="X188" s="80"/>
      <c r="Y188" s="26"/>
      <c r="Z188" s="26"/>
      <c r="AA188" s="26"/>
    </row>
    <row r="189" spans="1:27" ht="18" customHeight="1" x14ac:dyDescent="0.25">
      <c r="A189" s="27"/>
      <c r="B189" s="27"/>
      <c r="C189" s="28"/>
      <c r="D189" s="28"/>
      <c r="E189" s="28"/>
      <c r="F189" s="27"/>
      <c r="G189" s="29" t="str">
        <f ca="1">IFERROR(__xludf.DUMMYFUNCTION("IF(F189="""","""",IFERROR(GOOGLEFINANCE(UPPER(F189),""price""),""""))"),"")</f>
        <v/>
      </c>
      <c r="H189" s="29"/>
      <c r="I189" s="29" t="str">
        <f t="shared" si="0"/>
        <v/>
      </c>
      <c r="J189" s="30"/>
      <c r="K189" s="29"/>
      <c r="L189" s="29"/>
      <c r="M189" s="31"/>
      <c r="N189" s="31"/>
      <c r="O189" s="32" t="str">
        <f t="shared" si="1"/>
        <v/>
      </c>
      <c r="P189" s="30" t="str">
        <f t="shared" si="2"/>
        <v/>
      </c>
      <c r="Q189" s="29" t="str">
        <f t="shared" si="3"/>
        <v/>
      </c>
      <c r="R189" s="33" t="str">
        <f t="shared" si="4"/>
        <v/>
      </c>
      <c r="S189" s="33" t="str">
        <f t="shared" si="5"/>
        <v/>
      </c>
      <c r="T189" s="33" t="str">
        <f t="shared" si="6"/>
        <v/>
      </c>
      <c r="U189" s="93"/>
      <c r="V189" s="79"/>
      <c r="W189" s="79"/>
      <c r="X189" s="80"/>
      <c r="Y189" s="34"/>
      <c r="Z189" s="34"/>
      <c r="AA189" s="34"/>
    </row>
    <row r="190" spans="1:27" ht="18" customHeight="1" x14ac:dyDescent="0.25">
      <c r="A190" s="19"/>
      <c r="B190" s="19"/>
      <c r="C190" s="20"/>
      <c r="D190" s="20"/>
      <c r="E190" s="20"/>
      <c r="F190" s="19"/>
      <c r="G190" s="21" t="str">
        <f ca="1">IFERROR(__xludf.DUMMYFUNCTION("IF(F190="""","""",IFERROR(GOOGLEFINANCE(UPPER(F190),""price""),""""))"),"")</f>
        <v/>
      </c>
      <c r="H190" s="21"/>
      <c r="I190" s="21" t="str">
        <f t="shared" si="0"/>
        <v/>
      </c>
      <c r="J190" s="22"/>
      <c r="K190" s="21"/>
      <c r="L190" s="21"/>
      <c r="M190" s="23"/>
      <c r="N190" s="23"/>
      <c r="O190" s="24" t="str">
        <f t="shared" si="1"/>
        <v/>
      </c>
      <c r="P190" s="22" t="str">
        <f t="shared" si="2"/>
        <v/>
      </c>
      <c r="Q190" s="21" t="str">
        <f t="shared" si="3"/>
        <v/>
      </c>
      <c r="R190" s="25" t="str">
        <f t="shared" si="4"/>
        <v/>
      </c>
      <c r="S190" s="25" t="str">
        <f t="shared" si="5"/>
        <v/>
      </c>
      <c r="T190" s="25" t="str">
        <f t="shared" si="6"/>
        <v/>
      </c>
      <c r="U190" s="92"/>
      <c r="V190" s="79"/>
      <c r="W190" s="79"/>
      <c r="X190" s="80"/>
      <c r="Y190" s="26"/>
      <c r="Z190" s="26"/>
      <c r="AA190" s="26"/>
    </row>
    <row r="191" spans="1:27" ht="18" customHeight="1" x14ac:dyDescent="0.25">
      <c r="A191" s="27"/>
      <c r="B191" s="27"/>
      <c r="C191" s="28"/>
      <c r="D191" s="28"/>
      <c r="E191" s="28"/>
      <c r="F191" s="27"/>
      <c r="G191" s="29" t="str">
        <f ca="1">IFERROR(__xludf.DUMMYFUNCTION("IF(F191="""","""",IFERROR(GOOGLEFINANCE(UPPER(F191),""price""),""""))"),"")</f>
        <v/>
      </c>
      <c r="H191" s="29"/>
      <c r="I191" s="29" t="str">
        <f t="shared" si="0"/>
        <v/>
      </c>
      <c r="J191" s="30"/>
      <c r="K191" s="29"/>
      <c r="L191" s="29"/>
      <c r="M191" s="31"/>
      <c r="N191" s="31"/>
      <c r="O191" s="32" t="str">
        <f t="shared" si="1"/>
        <v/>
      </c>
      <c r="P191" s="30" t="str">
        <f t="shared" si="2"/>
        <v/>
      </c>
      <c r="Q191" s="29" t="str">
        <f t="shared" si="3"/>
        <v/>
      </c>
      <c r="R191" s="33" t="str">
        <f t="shared" si="4"/>
        <v/>
      </c>
      <c r="S191" s="33" t="str">
        <f t="shared" si="5"/>
        <v/>
      </c>
      <c r="T191" s="33" t="str">
        <f t="shared" si="6"/>
        <v/>
      </c>
      <c r="U191" s="93"/>
      <c r="V191" s="79"/>
      <c r="W191" s="79"/>
      <c r="X191" s="80"/>
      <c r="Y191" s="34"/>
      <c r="Z191" s="34"/>
      <c r="AA191" s="34"/>
    </row>
    <row r="192" spans="1:27" ht="18" customHeight="1" x14ac:dyDescent="0.25">
      <c r="A192" s="19"/>
      <c r="B192" s="19"/>
      <c r="C192" s="20"/>
      <c r="D192" s="20"/>
      <c r="E192" s="20"/>
      <c r="F192" s="19"/>
      <c r="G192" s="21" t="str">
        <f ca="1">IFERROR(__xludf.DUMMYFUNCTION("IF(F192="""","""",IFERROR(GOOGLEFINANCE(UPPER(F192),""price""),""""))"),"")</f>
        <v/>
      </c>
      <c r="H192" s="21"/>
      <c r="I192" s="21" t="str">
        <f t="shared" si="0"/>
        <v/>
      </c>
      <c r="J192" s="22"/>
      <c r="K192" s="21"/>
      <c r="L192" s="21"/>
      <c r="M192" s="23"/>
      <c r="N192" s="23"/>
      <c r="O192" s="24" t="str">
        <f t="shared" si="1"/>
        <v/>
      </c>
      <c r="P192" s="22" t="str">
        <f t="shared" si="2"/>
        <v/>
      </c>
      <c r="Q192" s="21" t="str">
        <f t="shared" si="3"/>
        <v/>
      </c>
      <c r="R192" s="25" t="str">
        <f t="shared" si="4"/>
        <v/>
      </c>
      <c r="S192" s="25" t="str">
        <f t="shared" si="5"/>
        <v/>
      </c>
      <c r="T192" s="25" t="str">
        <f t="shared" si="6"/>
        <v/>
      </c>
      <c r="U192" s="92"/>
      <c r="V192" s="79"/>
      <c r="W192" s="79"/>
      <c r="X192" s="80"/>
      <c r="Y192" s="26"/>
      <c r="Z192" s="26"/>
      <c r="AA192" s="26"/>
    </row>
    <row r="193" spans="1:27" ht="18" customHeight="1" x14ac:dyDescent="0.25">
      <c r="A193" s="27"/>
      <c r="B193" s="27"/>
      <c r="C193" s="28"/>
      <c r="D193" s="28"/>
      <c r="E193" s="28"/>
      <c r="F193" s="27"/>
      <c r="G193" s="29" t="str">
        <f ca="1">IFERROR(__xludf.DUMMYFUNCTION("IF(F193="""","""",IFERROR(GOOGLEFINANCE(UPPER(F193),""price""),""""))"),"")</f>
        <v/>
      </c>
      <c r="H193" s="29"/>
      <c r="I193" s="29" t="str">
        <f t="shared" si="0"/>
        <v/>
      </c>
      <c r="J193" s="30"/>
      <c r="K193" s="29"/>
      <c r="L193" s="29"/>
      <c r="M193" s="31"/>
      <c r="N193" s="31"/>
      <c r="O193" s="32" t="str">
        <f t="shared" si="1"/>
        <v/>
      </c>
      <c r="P193" s="30" t="str">
        <f t="shared" si="2"/>
        <v/>
      </c>
      <c r="Q193" s="29" t="str">
        <f t="shared" si="3"/>
        <v/>
      </c>
      <c r="R193" s="33" t="str">
        <f t="shared" si="4"/>
        <v/>
      </c>
      <c r="S193" s="33" t="str">
        <f t="shared" si="5"/>
        <v/>
      </c>
      <c r="T193" s="33" t="str">
        <f t="shared" si="6"/>
        <v/>
      </c>
      <c r="U193" s="93"/>
      <c r="V193" s="79"/>
      <c r="W193" s="79"/>
      <c r="X193" s="80"/>
      <c r="Y193" s="34"/>
      <c r="Z193" s="34"/>
      <c r="AA193" s="34"/>
    </row>
    <row r="194" spans="1:27" ht="18" customHeight="1" x14ac:dyDescent="0.25">
      <c r="A194" s="19"/>
      <c r="B194" s="19"/>
      <c r="C194" s="20"/>
      <c r="D194" s="20"/>
      <c r="E194" s="20"/>
      <c r="F194" s="19"/>
      <c r="G194" s="21" t="str">
        <f ca="1">IFERROR(__xludf.DUMMYFUNCTION("IF(F194="""","""",IFERROR(GOOGLEFINANCE(UPPER(F194),""price""),""""))"),"")</f>
        <v/>
      </c>
      <c r="H194" s="21"/>
      <c r="I194" s="21" t="str">
        <f t="shared" si="0"/>
        <v/>
      </c>
      <c r="J194" s="22"/>
      <c r="K194" s="21"/>
      <c r="L194" s="21"/>
      <c r="M194" s="23"/>
      <c r="N194" s="23"/>
      <c r="O194" s="24" t="str">
        <f t="shared" si="1"/>
        <v/>
      </c>
      <c r="P194" s="22" t="str">
        <f t="shared" si="2"/>
        <v/>
      </c>
      <c r="Q194" s="21" t="str">
        <f t="shared" si="3"/>
        <v/>
      </c>
      <c r="R194" s="25" t="str">
        <f t="shared" si="4"/>
        <v/>
      </c>
      <c r="S194" s="25" t="str">
        <f t="shared" si="5"/>
        <v/>
      </c>
      <c r="T194" s="25" t="str">
        <f t="shared" si="6"/>
        <v/>
      </c>
      <c r="U194" s="92"/>
      <c r="V194" s="79"/>
      <c r="W194" s="79"/>
      <c r="X194" s="80"/>
      <c r="Y194" s="26"/>
      <c r="Z194" s="26"/>
      <c r="AA194" s="26"/>
    </row>
    <row r="195" spans="1:27" ht="18" customHeight="1" x14ac:dyDescent="0.25">
      <c r="A195" s="27"/>
      <c r="B195" s="27"/>
      <c r="C195" s="28"/>
      <c r="D195" s="28"/>
      <c r="E195" s="28"/>
      <c r="F195" s="27"/>
      <c r="G195" s="29" t="str">
        <f ca="1">IFERROR(__xludf.DUMMYFUNCTION("IF(F195="""","""",IFERROR(GOOGLEFINANCE(UPPER(F195),""price""),""""))"),"")</f>
        <v/>
      </c>
      <c r="H195" s="29"/>
      <c r="I195" s="29" t="str">
        <f t="shared" si="0"/>
        <v/>
      </c>
      <c r="J195" s="30"/>
      <c r="K195" s="29"/>
      <c r="L195" s="29"/>
      <c r="M195" s="31"/>
      <c r="N195" s="31"/>
      <c r="O195" s="32" t="str">
        <f t="shared" si="1"/>
        <v/>
      </c>
      <c r="P195" s="30" t="str">
        <f t="shared" si="2"/>
        <v/>
      </c>
      <c r="Q195" s="29" t="str">
        <f t="shared" si="3"/>
        <v/>
      </c>
      <c r="R195" s="33" t="str">
        <f t="shared" si="4"/>
        <v/>
      </c>
      <c r="S195" s="33" t="str">
        <f t="shared" si="5"/>
        <v/>
      </c>
      <c r="T195" s="33" t="str">
        <f t="shared" si="6"/>
        <v/>
      </c>
      <c r="U195" s="93"/>
      <c r="V195" s="79"/>
      <c r="W195" s="79"/>
      <c r="X195" s="80"/>
      <c r="Y195" s="34"/>
      <c r="Z195" s="34"/>
      <c r="AA195" s="34"/>
    </row>
    <row r="196" spans="1:27" ht="18" customHeight="1" x14ac:dyDescent="0.25">
      <c r="A196" s="19"/>
      <c r="B196" s="19"/>
      <c r="C196" s="20"/>
      <c r="D196" s="20"/>
      <c r="E196" s="20"/>
      <c r="F196" s="19"/>
      <c r="G196" s="21" t="str">
        <f ca="1">IFERROR(__xludf.DUMMYFUNCTION("IF(F196="""","""",IFERROR(GOOGLEFINANCE(UPPER(F196),""price""),""""))"),"")</f>
        <v/>
      </c>
      <c r="H196" s="21"/>
      <c r="I196" s="21" t="str">
        <f t="shared" si="0"/>
        <v/>
      </c>
      <c r="J196" s="22"/>
      <c r="K196" s="21"/>
      <c r="L196" s="21"/>
      <c r="M196" s="23"/>
      <c r="N196" s="23"/>
      <c r="O196" s="24" t="str">
        <f t="shared" si="1"/>
        <v/>
      </c>
      <c r="P196" s="22" t="str">
        <f t="shared" si="2"/>
        <v/>
      </c>
      <c r="Q196" s="21" t="str">
        <f t="shared" si="3"/>
        <v/>
      </c>
      <c r="R196" s="25" t="str">
        <f t="shared" si="4"/>
        <v/>
      </c>
      <c r="S196" s="25" t="str">
        <f t="shared" si="5"/>
        <v/>
      </c>
      <c r="T196" s="25" t="str">
        <f t="shared" si="6"/>
        <v/>
      </c>
      <c r="U196" s="92"/>
      <c r="V196" s="79"/>
      <c r="W196" s="79"/>
      <c r="X196" s="80"/>
      <c r="Y196" s="26"/>
      <c r="Z196" s="26"/>
      <c r="AA196" s="26"/>
    </row>
    <row r="197" spans="1:27" ht="18" customHeight="1" x14ac:dyDescent="0.25">
      <c r="A197" s="27"/>
      <c r="B197" s="27"/>
      <c r="C197" s="28"/>
      <c r="D197" s="28"/>
      <c r="E197" s="28"/>
      <c r="F197" s="27"/>
      <c r="G197" s="29" t="str">
        <f ca="1">IFERROR(__xludf.DUMMYFUNCTION("IF(F197="""","""",IFERROR(GOOGLEFINANCE(UPPER(F197),""price""),""""))"),"")</f>
        <v/>
      </c>
      <c r="H197" s="29"/>
      <c r="I197" s="29" t="str">
        <f t="shared" si="0"/>
        <v/>
      </c>
      <c r="J197" s="30"/>
      <c r="K197" s="29"/>
      <c r="L197" s="29"/>
      <c r="M197" s="31"/>
      <c r="N197" s="31"/>
      <c r="O197" s="32" t="str">
        <f t="shared" si="1"/>
        <v/>
      </c>
      <c r="P197" s="30" t="str">
        <f t="shared" si="2"/>
        <v/>
      </c>
      <c r="Q197" s="29" t="str">
        <f t="shared" si="3"/>
        <v/>
      </c>
      <c r="R197" s="33" t="str">
        <f t="shared" si="4"/>
        <v/>
      </c>
      <c r="S197" s="33" t="str">
        <f t="shared" si="5"/>
        <v/>
      </c>
      <c r="T197" s="33" t="str">
        <f t="shared" si="6"/>
        <v/>
      </c>
      <c r="U197" s="93"/>
      <c r="V197" s="79"/>
      <c r="W197" s="79"/>
      <c r="X197" s="80"/>
      <c r="Y197" s="34"/>
      <c r="Z197" s="34"/>
      <c r="AA197" s="34"/>
    </row>
    <row r="198" spans="1:27" ht="18" customHeight="1" x14ac:dyDescent="0.25">
      <c r="A198" s="19"/>
      <c r="B198" s="19"/>
      <c r="C198" s="20"/>
      <c r="D198" s="20"/>
      <c r="E198" s="20"/>
      <c r="F198" s="19"/>
      <c r="G198" s="21" t="str">
        <f ca="1">IFERROR(__xludf.DUMMYFUNCTION("IF(F198="""","""",IFERROR(GOOGLEFINANCE(UPPER(F198),""price""),""""))"),"")</f>
        <v/>
      </c>
      <c r="H198" s="21"/>
      <c r="I198" s="21" t="str">
        <f t="shared" si="0"/>
        <v/>
      </c>
      <c r="J198" s="22"/>
      <c r="K198" s="21"/>
      <c r="L198" s="21"/>
      <c r="M198" s="23"/>
      <c r="N198" s="23"/>
      <c r="O198" s="24" t="str">
        <f t="shared" si="1"/>
        <v/>
      </c>
      <c r="P198" s="22" t="str">
        <f t="shared" si="2"/>
        <v/>
      </c>
      <c r="Q198" s="21" t="str">
        <f t="shared" si="3"/>
        <v/>
      </c>
      <c r="R198" s="25" t="str">
        <f t="shared" si="4"/>
        <v/>
      </c>
      <c r="S198" s="25" t="str">
        <f t="shared" si="5"/>
        <v/>
      </c>
      <c r="T198" s="25" t="str">
        <f t="shared" si="6"/>
        <v/>
      </c>
      <c r="U198" s="92"/>
      <c r="V198" s="79"/>
      <c r="W198" s="79"/>
      <c r="X198" s="80"/>
      <c r="Y198" s="26"/>
      <c r="Z198" s="26"/>
      <c r="AA198" s="26"/>
    </row>
    <row r="199" spans="1:27" ht="18" customHeight="1" x14ac:dyDescent="0.25">
      <c r="A199" s="27"/>
      <c r="B199" s="27"/>
      <c r="C199" s="28"/>
      <c r="D199" s="28"/>
      <c r="E199" s="28"/>
      <c r="F199" s="27"/>
      <c r="G199" s="29" t="str">
        <f ca="1">IFERROR(__xludf.DUMMYFUNCTION("IF(F199="""","""",IFERROR(GOOGLEFINANCE(UPPER(F199),""price""),""""))"),"")</f>
        <v/>
      </c>
      <c r="H199" s="29"/>
      <c r="I199" s="29" t="str">
        <f t="shared" si="0"/>
        <v/>
      </c>
      <c r="J199" s="30"/>
      <c r="K199" s="29"/>
      <c r="L199" s="29"/>
      <c r="M199" s="31"/>
      <c r="N199" s="31"/>
      <c r="O199" s="32" t="str">
        <f t="shared" si="1"/>
        <v/>
      </c>
      <c r="P199" s="30" t="str">
        <f t="shared" si="2"/>
        <v/>
      </c>
      <c r="Q199" s="29" t="str">
        <f t="shared" si="3"/>
        <v/>
      </c>
      <c r="R199" s="33" t="str">
        <f t="shared" si="4"/>
        <v/>
      </c>
      <c r="S199" s="33" t="str">
        <f t="shared" si="5"/>
        <v/>
      </c>
      <c r="T199" s="33" t="str">
        <f t="shared" si="6"/>
        <v/>
      </c>
      <c r="U199" s="93"/>
      <c r="V199" s="79"/>
      <c r="W199" s="79"/>
      <c r="X199" s="80"/>
      <c r="Y199" s="34"/>
      <c r="Z199" s="34"/>
      <c r="AA199" s="34"/>
    </row>
    <row r="200" spans="1:27" ht="18" customHeight="1" x14ac:dyDescent="0.25">
      <c r="A200" s="19"/>
      <c r="B200" s="19"/>
      <c r="C200" s="20"/>
      <c r="D200" s="20"/>
      <c r="E200" s="20"/>
      <c r="F200" s="19"/>
      <c r="G200" s="21" t="str">
        <f ca="1">IFERROR(__xludf.DUMMYFUNCTION("IF(F200="""","""",IFERROR(GOOGLEFINANCE(UPPER(F200),""price""),""""))"),"")</f>
        <v/>
      </c>
      <c r="H200" s="21"/>
      <c r="I200" s="21" t="str">
        <f t="shared" si="0"/>
        <v/>
      </c>
      <c r="J200" s="22"/>
      <c r="K200" s="21"/>
      <c r="L200" s="21"/>
      <c r="M200" s="23"/>
      <c r="N200" s="23"/>
      <c r="O200" s="24" t="str">
        <f t="shared" si="1"/>
        <v/>
      </c>
      <c r="P200" s="22" t="str">
        <f t="shared" si="2"/>
        <v/>
      </c>
      <c r="Q200" s="21" t="str">
        <f t="shared" si="3"/>
        <v/>
      </c>
      <c r="R200" s="25" t="str">
        <f t="shared" si="4"/>
        <v/>
      </c>
      <c r="S200" s="25" t="str">
        <f t="shared" si="5"/>
        <v/>
      </c>
      <c r="T200" s="25" t="str">
        <f t="shared" si="6"/>
        <v/>
      </c>
      <c r="U200" s="92"/>
      <c r="V200" s="79"/>
      <c r="W200" s="79"/>
      <c r="X200" s="80"/>
      <c r="Y200" s="26"/>
      <c r="Z200" s="26"/>
      <c r="AA200" s="26"/>
    </row>
    <row r="201" spans="1:27" ht="18" customHeight="1" x14ac:dyDescent="0.25">
      <c r="A201" s="27"/>
      <c r="B201" s="27"/>
      <c r="C201" s="28"/>
      <c r="D201" s="28"/>
      <c r="E201" s="28"/>
      <c r="F201" s="27"/>
      <c r="G201" s="29" t="str">
        <f ca="1">IFERROR(__xludf.DUMMYFUNCTION("IF(F201="""","""",IFERROR(GOOGLEFINANCE(UPPER(F201),""price""),""""))"),"")</f>
        <v/>
      </c>
      <c r="H201" s="29"/>
      <c r="I201" s="29" t="str">
        <f t="shared" si="0"/>
        <v/>
      </c>
      <c r="J201" s="30"/>
      <c r="K201" s="29"/>
      <c r="L201" s="29"/>
      <c r="M201" s="31"/>
      <c r="N201" s="31"/>
      <c r="O201" s="32" t="str">
        <f t="shared" si="1"/>
        <v/>
      </c>
      <c r="P201" s="30" t="str">
        <f t="shared" si="2"/>
        <v/>
      </c>
      <c r="Q201" s="29" t="str">
        <f t="shared" si="3"/>
        <v/>
      </c>
      <c r="R201" s="33" t="str">
        <f t="shared" si="4"/>
        <v/>
      </c>
      <c r="S201" s="33" t="str">
        <f t="shared" si="5"/>
        <v/>
      </c>
      <c r="T201" s="33" t="str">
        <f t="shared" si="6"/>
        <v/>
      </c>
      <c r="U201" s="93"/>
      <c r="V201" s="79"/>
      <c r="W201" s="79"/>
      <c r="X201" s="80"/>
      <c r="Y201" s="34"/>
      <c r="Z201" s="34"/>
      <c r="AA201" s="34"/>
    </row>
    <row r="202" spans="1:27" ht="18" customHeight="1" x14ac:dyDescent="0.25">
      <c r="A202" s="19"/>
      <c r="B202" s="19"/>
      <c r="C202" s="20"/>
      <c r="D202" s="20"/>
      <c r="E202" s="20"/>
      <c r="F202" s="19"/>
      <c r="G202" s="21" t="str">
        <f ca="1">IFERROR(__xludf.DUMMYFUNCTION("IF(F202="""","""",IFERROR(GOOGLEFINANCE(UPPER(F202),""price""),""""))"),"")</f>
        <v/>
      </c>
      <c r="H202" s="21"/>
      <c r="I202" s="21" t="str">
        <f t="shared" si="0"/>
        <v/>
      </c>
      <c r="J202" s="22"/>
      <c r="K202" s="21"/>
      <c r="L202" s="21"/>
      <c r="M202" s="23"/>
      <c r="N202" s="23"/>
      <c r="O202" s="24" t="str">
        <f t="shared" si="1"/>
        <v/>
      </c>
      <c r="P202" s="22" t="str">
        <f t="shared" si="2"/>
        <v/>
      </c>
      <c r="Q202" s="21" t="str">
        <f t="shared" si="3"/>
        <v/>
      </c>
      <c r="R202" s="25" t="str">
        <f t="shared" si="4"/>
        <v/>
      </c>
      <c r="S202" s="25" t="str">
        <f t="shared" si="5"/>
        <v/>
      </c>
      <c r="T202" s="25" t="str">
        <f t="shared" si="6"/>
        <v/>
      </c>
      <c r="U202" s="92"/>
      <c r="V202" s="79"/>
      <c r="W202" s="79"/>
      <c r="X202" s="80"/>
      <c r="Y202" s="26"/>
      <c r="Z202" s="26"/>
      <c r="AA202" s="26"/>
    </row>
    <row r="203" spans="1:27" ht="18" customHeight="1" x14ac:dyDescent="0.25">
      <c r="A203" s="27"/>
      <c r="B203" s="27"/>
      <c r="C203" s="28"/>
      <c r="D203" s="28"/>
      <c r="E203" s="28"/>
      <c r="F203" s="27"/>
      <c r="G203" s="29" t="str">
        <f ca="1">IFERROR(__xludf.DUMMYFUNCTION("IF(F203="""","""",IFERROR(GOOGLEFINANCE(UPPER(F203),""price""),""""))"),"")</f>
        <v/>
      </c>
      <c r="H203" s="29"/>
      <c r="I203" s="29" t="str">
        <f t="shared" si="0"/>
        <v/>
      </c>
      <c r="J203" s="30"/>
      <c r="K203" s="29"/>
      <c r="L203" s="29"/>
      <c r="M203" s="31"/>
      <c r="N203" s="31"/>
      <c r="O203" s="32" t="str">
        <f t="shared" si="1"/>
        <v/>
      </c>
      <c r="P203" s="30" t="str">
        <f t="shared" si="2"/>
        <v/>
      </c>
      <c r="Q203" s="29" t="str">
        <f t="shared" si="3"/>
        <v/>
      </c>
      <c r="R203" s="33" t="str">
        <f t="shared" si="4"/>
        <v/>
      </c>
      <c r="S203" s="33" t="str">
        <f t="shared" si="5"/>
        <v/>
      </c>
      <c r="T203" s="33" t="str">
        <f t="shared" si="6"/>
        <v/>
      </c>
      <c r="U203" s="93"/>
      <c r="V203" s="79"/>
      <c r="W203" s="79"/>
      <c r="X203" s="80"/>
      <c r="Y203" s="34"/>
      <c r="Z203" s="34"/>
      <c r="AA203" s="34"/>
    </row>
    <row r="204" spans="1:27" ht="18" customHeight="1" x14ac:dyDescent="0.25">
      <c r="A204" s="19"/>
      <c r="B204" s="19"/>
      <c r="C204" s="20"/>
      <c r="D204" s="20"/>
      <c r="E204" s="20"/>
      <c r="F204" s="19"/>
      <c r="G204" s="21" t="str">
        <f ca="1">IFERROR(__xludf.DUMMYFUNCTION("IF(F204="""","""",IFERROR(GOOGLEFINANCE(UPPER(F204),""price""),""""))"),"")</f>
        <v/>
      </c>
      <c r="H204" s="21"/>
      <c r="I204" s="21" t="str">
        <f t="shared" si="0"/>
        <v/>
      </c>
      <c r="J204" s="22"/>
      <c r="K204" s="21"/>
      <c r="L204" s="21"/>
      <c r="M204" s="23"/>
      <c r="N204" s="23"/>
      <c r="O204" s="24" t="str">
        <f t="shared" si="1"/>
        <v/>
      </c>
      <c r="P204" s="22" t="str">
        <f t="shared" si="2"/>
        <v/>
      </c>
      <c r="Q204" s="21" t="str">
        <f t="shared" si="3"/>
        <v/>
      </c>
      <c r="R204" s="25" t="str">
        <f t="shared" si="4"/>
        <v/>
      </c>
      <c r="S204" s="25" t="str">
        <f t="shared" si="5"/>
        <v/>
      </c>
      <c r="T204" s="25" t="str">
        <f t="shared" si="6"/>
        <v/>
      </c>
      <c r="U204" s="92"/>
      <c r="V204" s="79"/>
      <c r="W204" s="79"/>
      <c r="X204" s="80"/>
      <c r="Y204" s="26"/>
      <c r="Z204" s="26"/>
      <c r="AA204" s="26"/>
    </row>
    <row r="205" spans="1:27" ht="18" customHeight="1" x14ac:dyDescent="0.25">
      <c r="A205" s="27"/>
      <c r="B205" s="27"/>
      <c r="C205" s="28"/>
      <c r="D205" s="28"/>
      <c r="E205" s="28"/>
      <c r="F205" s="27"/>
      <c r="G205" s="29" t="str">
        <f ca="1">IFERROR(__xludf.DUMMYFUNCTION("IF(F205="""","""",IFERROR(GOOGLEFINANCE(UPPER(F205),""price""),""""))"),"")</f>
        <v/>
      </c>
      <c r="H205" s="29"/>
      <c r="I205" s="29" t="str">
        <f t="shared" si="0"/>
        <v/>
      </c>
      <c r="J205" s="30"/>
      <c r="K205" s="29"/>
      <c r="L205" s="29"/>
      <c r="M205" s="31"/>
      <c r="N205" s="31"/>
      <c r="O205" s="32" t="str">
        <f t="shared" si="1"/>
        <v/>
      </c>
      <c r="P205" s="30" t="str">
        <f t="shared" si="2"/>
        <v/>
      </c>
      <c r="Q205" s="29" t="str">
        <f t="shared" si="3"/>
        <v/>
      </c>
      <c r="R205" s="33" t="str">
        <f t="shared" si="4"/>
        <v/>
      </c>
      <c r="S205" s="33" t="str">
        <f t="shared" si="5"/>
        <v/>
      </c>
      <c r="T205" s="33" t="str">
        <f t="shared" si="6"/>
        <v/>
      </c>
      <c r="U205" s="93"/>
      <c r="V205" s="79"/>
      <c r="W205" s="79"/>
      <c r="X205" s="80"/>
      <c r="Y205" s="34"/>
      <c r="Z205" s="34"/>
      <c r="AA205" s="34"/>
    </row>
    <row r="206" spans="1:27" ht="18" customHeight="1" x14ac:dyDescent="0.25">
      <c r="A206" s="19"/>
      <c r="B206" s="19"/>
      <c r="C206" s="20"/>
      <c r="D206" s="20"/>
      <c r="E206" s="20"/>
      <c r="F206" s="19"/>
      <c r="G206" s="21" t="str">
        <f ca="1">IFERROR(__xludf.DUMMYFUNCTION("IF(F206="""","""",IFERROR(GOOGLEFINANCE(UPPER(F206),""price""),""""))"),"")</f>
        <v/>
      </c>
      <c r="H206" s="21"/>
      <c r="I206" s="21" t="str">
        <f t="shared" si="0"/>
        <v/>
      </c>
      <c r="J206" s="22"/>
      <c r="K206" s="21"/>
      <c r="L206" s="21"/>
      <c r="M206" s="23"/>
      <c r="N206" s="23"/>
      <c r="O206" s="24" t="str">
        <f t="shared" si="1"/>
        <v/>
      </c>
      <c r="P206" s="22" t="str">
        <f t="shared" si="2"/>
        <v/>
      </c>
      <c r="Q206" s="21" t="str">
        <f t="shared" si="3"/>
        <v/>
      </c>
      <c r="R206" s="25" t="str">
        <f t="shared" si="4"/>
        <v/>
      </c>
      <c r="S206" s="25" t="str">
        <f t="shared" si="5"/>
        <v/>
      </c>
      <c r="T206" s="25" t="str">
        <f t="shared" si="6"/>
        <v/>
      </c>
      <c r="U206" s="92"/>
      <c r="V206" s="79"/>
      <c r="W206" s="79"/>
      <c r="X206" s="80"/>
      <c r="Y206" s="26"/>
      <c r="Z206" s="26"/>
      <c r="AA206" s="26"/>
    </row>
    <row r="207" spans="1:27" ht="18" customHeight="1" x14ac:dyDescent="0.25">
      <c r="A207" s="27"/>
      <c r="B207" s="27"/>
      <c r="C207" s="28"/>
      <c r="D207" s="28"/>
      <c r="E207" s="28"/>
      <c r="F207" s="27"/>
      <c r="G207" s="29" t="str">
        <f ca="1">IFERROR(__xludf.DUMMYFUNCTION("IF(F207="""","""",IFERROR(GOOGLEFINANCE(UPPER(F207),""price""),""""))"),"")</f>
        <v/>
      </c>
      <c r="H207" s="29"/>
      <c r="I207" s="29" t="str">
        <f t="shared" si="0"/>
        <v/>
      </c>
      <c r="J207" s="30"/>
      <c r="K207" s="29"/>
      <c r="L207" s="29"/>
      <c r="M207" s="31"/>
      <c r="N207" s="31"/>
      <c r="O207" s="32" t="str">
        <f t="shared" si="1"/>
        <v/>
      </c>
      <c r="P207" s="30" t="str">
        <f t="shared" si="2"/>
        <v/>
      </c>
      <c r="Q207" s="29" t="str">
        <f t="shared" si="3"/>
        <v/>
      </c>
      <c r="R207" s="33" t="str">
        <f t="shared" si="4"/>
        <v/>
      </c>
      <c r="S207" s="33" t="str">
        <f t="shared" si="5"/>
        <v/>
      </c>
      <c r="T207" s="33" t="str">
        <f t="shared" si="6"/>
        <v/>
      </c>
      <c r="U207" s="93"/>
      <c r="V207" s="79"/>
      <c r="W207" s="79"/>
      <c r="X207" s="80"/>
      <c r="Y207" s="34"/>
      <c r="Z207" s="34"/>
      <c r="AA207" s="34"/>
    </row>
    <row r="208" spans="1:27" ht="18" customHeight="1" x14ac:dyDescent="0.25">
      <c r="A208" s="19"/>
      <c r="B208" s="19"/>
      <c r="C208" s="20"/>
      <c r="D208" s="20"/>
      <c r="E208" s="20"/>
      <c r="F208" s="19"/>
      <c r="G208" s="21" t="str">
        <f ca="1">IFERROR(__xludf.DUMMYFUNCTION("IF(F208="""","""",IFERROR(GOOGLEFINANCE(UPPER(F208),""price""),""""))"),"")</f>
        <v/>
      </c>
      <c r="H208" s="21"/>
      <c r="I208" s="21" t="str">
        <f t="shared" si="0"/>
        <v/>
      </c>
      <c r="J208" s="22"/>
      <c r="K208" s="21"/>
      <c r="L208" s="21"/>
      <c r="M208" s="23"/>
      <c r="N208" s="23"/>
      <c r="O208" s="24" t="str">
        <f t="shared" si="1"/>
        <v/>
      </c>
      <c r="P208" s="22" t="str">
        <f t="shared" si="2"/>
        <v/>
      </c>
      <c r="Q208" s="21" t="str">
        <f t="shared" si="3"/>
        <v/>
      </c>
      <c r="R208" s="25" t="str">
        <f t="shared" si="4"/>
        <v/>
      </c>
      <c r="S208" s="25" t="str">
        <f t="shared" si="5"/>
        <v/>
      </c>
      <c r="T208" s="25" t="str">
        <f t="shared" si="6"/>
        <v/>
      </c>
      <c r="U208" s="92"/>
      <c r="V208" s="79"/>
      <c r="W208" s="79"/>
      <c r="X208" s="80"/>
      <c r="Y208" s="26"/>
      <c r="Z208" s="26"/>
      <c r="AA208" s="26"/>
    </row>
    <row r="209" spans="1:27" ht="18" customHeight="1" x14ac:dyDescent="0.25">
      <c r="A209" s="27"/>
      <c r="B209" s="27"/>
      <c r="C209" s="28"/>
      <c r="D209" s="28"/>
      <c r="E209" s="28"/>
      <c r="F209" s="27"/>
      <c r="G209" s="29" t="str">
        <f ca="1">IFERROR(__xludf.DUMMYFUNCTION("IF(F209="""","""",IFERROR(GOOGLEFINANCE(UPPER(F209),""price""),""""))"),"")</f>
        <v/>
      </c>
      <c r="H209" s="29"/>
      <c r="I209" s="29" t="str">
        <f t="shared" si="0"/>
        <v/>
      </c>
      <c r="J209" s="30"/>
      <c r="K209" s="29"/>
      <c r="L209" s="29"/>
      <c r="M209" s="31"/>
      <c r="N209" s="31"/>
      <c r="O209" s="32" t="str">
        <f t="shared" si="1"/>
        <v/>
      </c>
      <c r="P209" s="30" t="str">
        <f t="shared" si="2"/>
        <v/>
      </c>
      <c r="Q209" s="29" t="str">
        <f t="shared" si="3"/>
        <v/>
      </c>
      <c r="R209" s="33" t="str">
        <f t="shared" si="4"/>
        <v/>
      </c>
      <c r="S209" s="33" t="str">
        <f t="shared" si="5"/>
        <v/>
      </c>
      <c r="T209" s="33" t="str">
        <f t="shared" si="6"/>
        <v/>
      </c>
      <c r="U209" s="93"/>
      <c r="V209" s="79"/>
      <c r="W209" s="79"/>
      <c r="X209" s="80"/>
      <c r="Y209" s="34"/>
      <c r="Z209" s="34"/>
      <c r="AA209" s="34"/>
    </row>
    <row r="210" spans="1:27" ht="18" customHeight="1" x14ac:dyDescent="0.25">
      <c r="A210" s="19"/>
      <c r="B210" s="19"/>
      <c r="C210" s="20"/>
      <c r="D210" s="20"/>
      <c r="E210" s="20"/>
      <c r="F210" s="19"/>
      <c r="G210" s="21" t="str">
        <f ca="1">IFERROR(__xludf.DUMMYFUNCTION("IF(F210="""","""",IFERROR(GOOGLEFINANCE(UPPER(F210),""price""),""""))"),"")</f>
        <v/>
      </c>
      <c r="H210" s="21"/>
      <c r="I210" s="21" t="str">
        <f t="shared" si="0"/>
        <v/>
      </c>
      <c r="J210" s="22"/>
      <c r="K210" s="21"/>
      <c r="L210" s="21"/>
      <c r="M210" s="23"/>
      <c r="N210" s="23"/>
      <c r="O210" s="24" t="str">
        <f t="shared" si="1"/>
        <v/>
      </c>
      <c r="P210" s="22" t="str">
        <f t="shared" si="2"/>
        <v/>
      </c>
      <c r="Q210" s="21" t="str">
        <f t="shared" si="3"/>
        <v/>
      </c>
      <c r="R210" s="25" t="str">
        <f t="shared" si="4"/>
        <v/>
      </c>
      <c r="S210" s="25" t="str">
        <f t="shared" si="5"/>
        <v/>
      </c>
      <c r="T210" s="25" t="str">
        <f t="shared" si="6"/>
        <v/>
      </c>
      <c r="U210" s="92"/>
      <c r="V210" s="79"/>
      <c r="W210" s="79"/>
      <c r="X210" s="80"/>
      <c r="Y210" s="26"/>
      <c r="Z210" s="26"/>
      <c r="AA210" s="26"/>
    </row>
    <row r="211" spans="1:27" ht="18" customHeight="1" x14ac:dyDescent="0.25">
      <c r="A211" s="27"/>
      <c r="B211" s="27"/>
      <c r="C211" s="28"/>
      <c r="D211" s="28"/>
      <c r="E211" s="28"/>
      <c r="F211" s="27"/>
      <c r="G211" s="29" t="str">
        <f ca="1">IFERROR(__xludf.DUMMYFUNCTION("IF(F211="""","""",IFERROR(GOOGLEFINANCE(UPPER(F211),""price""),""""))"),"")</f>
        <v/>
      </c>
      <c r="H211" s="29"/>
      <c r="I211" s="29" t="str">
        <f t="shared" si="0"/>
        <v/>
      </c>
      <c r="J211" s="30"/>
      <c r="K211" s="29"/>
      <c r="L211" s="29"/>
      <c r="M211" s="31"/>
      <c r="N211" s="31"/>
      <c r="O211" s="32" t="str">
        <f t="shared" si="1"/>
        <v/>
      </c>
      <c r="P211" s="30" t="str">
        <f t="shared" si="2"/>
        <v/>
      </c>
      <c r="Q211" s="29" t="str">
        <f t="shared" si="3"/>
        <v/>
      </c>
      <c r="R211" s="33" t="str">
        <f t="shared" si="4"/>
        <v/>
      </c>
      <c r="S211" s="33" t="str">
        <f t="shared" si="5"/>
        <v/>
      </c>
      <c r="T211" s="33" t="str">
        <f t="shared" si="6"/>
        <v/>
      </c>
      <c r="U211" s="93"/>
      <c r="V211" s="79"/>
      <c r="W211" s="79"/>
      <c r="X211" s="80"/>
      <c r="Y211" s="34"/>
      <c r="Z211" s="34"/>
      <c r="AA211" s="34"/>
    </row>
    <row r="212" spans="1:27" ht="18" customHeight="1" x14ac:dyDescent="0.25">
      <c r="A212" s="19"/>
      <c r="B212" s="19"/>
      <c r="C212" s="20"/>
      <c r="D212" s="20"/>
      <c r="E212" s="20"/>
      <c r="F212" s="19"/>
      <c r="G212" s="21" t="str">
        <f ca="1">IFERROR(__xludf.DUMMYFUNCTION("IF(F212="""","""",IFERROR(GOOGLEFINANCE(UPPER(F212),""price""),""""))"),"")</f>
        <v/>
      </c>
      <c r="H212" s="21"/>
      <c r="I212" s="21" t="str">
        <f t="shared" si="0"/>
        <v/>
      </c>
      <c r="J212" s="22"/>
      <c r="K212" s="21"/>
      <c r="L212" s="21"/>
      <c r="M212" s="23"/>
      <c r="N212" s="23"/>
      <c r="O212" s="24" t="str">
        <f t="shared" si="1"/>
        <v/>
      </c>
      <c r="P212" s="22" t="str">
        <f t="shared" si="2"/>
        <v/>
      </c>
      <c r="Q212" s="21" t="str">
        <f t="shared" si="3"/>
        <v/>
      </c>
      <c r="R212" s="25" t="str">
        <f t="shared" si="4"/>
        <v/>
      </c>
      <c r="S212" s="25" t="str">
        <f t="shared" si="5"/>
        <v/>
      </c>
      <c r="T212" s="25" t="str">
        <f t="shared" si="6"/>
        <v/>
      </c>
      <c r="U212" s="92"/>
      <c r="V212" s="79"/>
      <c r="W212" s="79"/>
      <c r="X212" s="80"/>
      <c r="Y212" s="26"/>
      <c r="Z212" s="26"/>
      <c r="AA212" s="26"/>
    </row>
    <row r="213" spans="1:27" ht="18" customHeight="1" x14ac:dyDescent="0.25">
      <c r="A213" s="27"/>
      <c r="B213" s="27"/>
      <c r="C213" s="28"/>
      <c r="D213" s="28"/>
      <c r="E213" s="28"/>
      <c r="F213" s="27"/>
      <c r="G213" s="29" t="str">
        <f ca="1">IFERROR(__xludf.DUMMYFUNCTION("IF(F213="""","""",IFERROR(GOOGLEFINANCE(UPPER(F213),""price""),""""))"),"")</f>
        <v/>
      </c>
      <c r="H213" s="29"/>
      <c r="I213" s="29" t="str">
        <f t="shared" si="0"/>
        <v/>
      </c>
      <c r="J213" s="30"/>
      <c r="K213" s="29"/>
      <c r="L213" s="29"/>
      <c r="M213" s="31"/>
      <c r="N213" s="31"/>
      <c r="O213" s="32" t="str">
        <f t="shared" si="1"/>
        <v/>
      </c>
      <c r="P213" s="30" t="str">
        <f t="shared" si="2"/>
        <v/>
      </c>
      <c r="Q213" s="29" t="str">
        <f t="shared" si="3"/>
        <v/>
      </c>
      <c r="R213" s="33" t="str">
        <f t="shared" si="4"/>
        <v/>
      </c>
      <c r="S213" s="33" t="str">
        <f t="shared" si="5"/>
        <v/>
      </c>
      <c r="T213" s="33" t="str">
        <f t="shared" si="6"/>
        <v/>
      </c>
      <c r="U213" s="93"/>
      <c r="V213" s="79"/>
      <c r="W213" s="79"/>
      <c r="X213" s="80"/>
      <c r="Y213" s="34"/>
      <c r="Z213" s="34"/>
      <c r="AA213" s="34"/>
    </row>
    <row r="214" spans="1:27" ht="18" customHeight="1" x14ac:dyDescent="0.25">
      <c r="A214" s="19"/>
      <c r="B214" s="19"/>
      <c r="C214" s="20"/>
      <c r="D214" s="20"/>
      <c r="E214" s="20"/>
      <c r="F214" s="19"/>
      <c r="G214" s="21" t="str">
        <f ca="1">IFERROR(__xludf.DUMMYFUNCTION("IF(F214="""","""",IFERROR(GOOGLEFINANCE(UPPER(F214),""price""),""""))"),"")</f>
        <v/>
      </c>
      <c r="H214" s="21"/>
      <c r="I214" s="21" t="str">
        <f t="shared" si="0"/>
        <v/>
      </c>
      <c r="J214" s="22"/>
      <c r="K214" s="21"/>
      <c r="L214" s="21"/>
      <c r="M214" s="23"/>
      <c r="N214" s="23"/>
      <c r="O214" s="24" t="str">
        <f t="shared" si="1"/>
        <v/>
      </c>
      <c r="P214" s="22" t="str">
        <f t="shared" si="2"/>
        <v/>
      </c>
      <c r="Q214" s="21" t="str">
        <f t="shared" si="3"/>
        <v/>
      </c>
      <c r="R214" s="25" t="str">
        <f t="shared" si="4"/>
        <v/>
      </c>
      <c r="S214" s="25" t="str">
        <f t="shared" si="5"/>
        <v/>
      </c>
      <c r="T214" s="25" t="str">
        <f t="shared" si="6"/>
        <v/>
      </c>
      <c r="U214" s="92"/>
      <c r="V214" s="79"/>
      <c r="W214" s="79"/>
      <c r="X214" s="80"/>
      <c r="Y214" s="26"/>
      <c r="Z214" s="26"/>
      <c r="AA214" s="26"/>
    </row>
    <row r="215" spans="1:27" ht="18" customHeight="1" x14ac:dyDescent="0.25">
      <c r="A215" s="27"/>
      <c r="B215" s="27"/>
      <c r="C215" s="28"/>
      <c r="D215" s="28"/>
      <c r="E215" s="28"/>
      <c r="F215" s="27"/>
      <c r="G215" s="29" t="str">
        <f ca="1">IFERROR(__xludf.DUMMYFUNCTION("IF(F215="""","""",IFERROR(GOOGLEFINANCE(UPPER(F215),""price""),""""))"),"")</f>
        <v/>
      </c>
      <c r="H215" s="29"/>
      <c r="I215" s="29" t="str">
        <f t="shared" si="0"/>
        <v/>
      </c>
      <c r="J215" s="30"/>
      <c r="K215" s="29"/>
      <c r="L215" s="29"/>
      <c r="M215" s="31"/>
      <c r="N215" s="31"/>
      <c r="O215" s="32" t="str">
        <f t="shared" si="1"/>
        <v/>
      </c>
      <c r="P215" s="30" t="str">
        <f t="shared" si="2"/>
        <v/>
      </c>
      <c r="Q215" s="29" t="str">
        <f t="shared" si="3"/>
        <v/>
      </c>
      <c r="R215" s="33" t="str">
        <f t="shared" si="4"/>
        <v/>
      </c>
      <c r="S215" s="33" t="str">
        <f t="shared" si="5"/>
        <v/>
      </c>
      <c r="T215" s="33" t="str">
        <f t="shared" si="6"/>
        <v/>
      </c>
      <c r="U215" s="93"/>
      <c r="V215" s="79"/>
      <c r="W215" s="79"/>
      <c r="X215" s="80"/>
      <c r="Y215" s="34"/>
      <c r="Z215" s="34"/>
      <c r="AA215" s="34"/>
    </row>
    <row r="216" spans="1:27" ht="18" customHeight="1" x14ac:dyDescent="0.25">
      <c r="A216" s="19"/>
      <c r="B216" s="19"/>
      <c r="C216" s="20"/>
      <c r="D216" s="20"/>
      <c r="E216" s="20"/>
      <c r="F216" s="19"/>
      <c r="G216" s="21" t="str">
        <f ca="1">IFERROR(__xludf.DUMMYFUNCTION("IF(F216="""","""",IFERROR(GOOGLEFINANCE(UPPER(F216),""price""),""""))"),"")</f>
        <v/>
      </c>
      <c r="H216" s="21"/>
      <c r="I216" s="21" t="str">
        <f t="shared" si="0"/>
        <v/>
      </c>
      <c r="J216" s="22"/>
      <c r="K216" s="21"/>
      <c r="L216" s="21"/>
      <c r="M216" s="23"/>
      <c r="N216" s="23"/>
      <c r="O216" s="24" t="str">
        <f t="shared" si="1"/>
        <v/>
      </c>
      <c r="P216" s="22" t="str">
        <f t="shared" si="2"/>
        <v/>
      </c>
      <c r="Q216" s="21" t="str">
        <f t="shared" si="3"/>
        <v/>
      </c>
      <c r="R216" s="25" t="str">
        <f t="shared" si="4"/>
        <v/>
      </c>
      <c r="S216" s="25" t="str">
        <f t="shared" si="5"/>
        <v/>
      </c>
      <c r="T216" s="25" t="str">
        <f t="shared" si="6"/>
        <v/>
      </c>
      <c r="U216" s="92"/>
      <c r="V216" s="79"/>
      <c r="W216" s="79"/>
      <c r="X216" s="80"/>
      <c r="Y216" s="26"/>
      <c r="Z216" s="26"/>
      <c r="AA216" s="26"/>
    </row>
    <row r="217" spans="1:27" ht="18" customHeight="1" x14ac:dyDescent="0.25">
      <c r="A217" s="27"/>
      <c r="B217" s="27"/>
      <c r="C217" s="28"/>
      <c r="D217" s="28"/>
      <c r="E217" s="28"/>
      <c r="F217" s="27"/>
      <c r="G217" s="29" t="str">
        <f ca="1">IFERROR(__xludf.DUMMYFUNCTION("IF(F217="""","""",IFERROR(GOOGLEFINANCE(UPPER(F217),""price""),""""))"),"")</f>
        <v/>
      </c>
      <c r="H217" s="29"/>
      <c r="I217" s="29" t="str">
        <f t="shared" si="0"/>
        <v/>
      </c>
      <c r="J217" s="30"/>
      <c r="K217" s="29"/>
      <c r="L217" s="29"/>
      <c r="M217" s="31"/>
      <c r="N217" s="31"/>
      <c r="O217" s="32" t="str">
        <f t="shared" si="1"/>
        <v/>
      </c>
      <c r="P217" s="30" t="str">
        <f t="shared" si="2"/>
        <v/>
      </c>
      <c r="Q217" s="29" t="str">
        <f t="shared" si="3"/>
        <v/>
      </c>
      <c r="R217" s="33" t="str">
        <f t="shared" si="4"/>
        <v/>
      </c>
      <c r="S217" s="33" t="str">
        <f t="shared" si="5"/>
        <v/>
      </c>
      <c r="T217" s="33" t="str">
        <f t="shared" si="6"/>
        <v/>
      </c>
      <c r="U217" s="93"/>
      <c r="V217" s="79"/>
      <c r="W217" s="79"/>
      <c r="X217" s="80"/>
      <c r="Y217" s="34"/>
      <c r="Z217" s="34"/>
      <c r="AA217" s="34"/>
    </row>
    <row r="218" spans="1:27" ht="18" customHeight="1" x14ac:dyDescent="0.25">
      <c r="A218" s="19"/>
      <c r="B218" s="19"/>
      <c r="C218" s="20"/>
      <c r="D218" s="20"/>
      <c r="E218" s="20"/>
      <c r="F218" s="19"/>
      <c r="G218" s="21" t="str">
        <f ca="1">IFERROR(__xludf.DUMMYFUNCTION("IF(F218="""","""",IFERROR(GOOGLEFINANCE(UPPER(F218),""price""),""""))"),"")</f>
        <v/>
      </c>
      <c r="H218" s="21"/>
      <c r="I218" s="21" t="str">
        <f t="shared" si="0"/>
        <v/>
      </c>
      <c r="J218" s="22"/>
      <c r="K218" s="21"/>
      <c r="L218" s="21"/>
      <c r="M218" s="23"/>
      <c r="N218" s="23"/>
      <c r="O218" s="24" t="str">
        <f t="shared" si="1"/>
        <v/>
      </c>
      <c r="P218" s="22" t="str">
        <f t="shared" si="2"/>
        <v/>
      </c>
      <c r="Q218" s="21" t="str">
        <f t="shared" si="3"/>
        <v/>
      </c>
      <c r="R218" s="25" t="str">
        <f t="shared" si="4"/>
        <v/>
      </c>
      <c r="S218" s="25" t="str">
        <f t="shared" si="5"/>
        <v/>
      </c>
      <c r="T218" s="25" t="str">
        <f t="shared" si="6"/>
        <v/>
      </c>
      <c r="U218" s="92"/>
      <c r="V218" s="79"/>
      <c r="W218" s="79"/>
      <c r="X218" s="80"/>
      <c r="Y218" s="26"/>
      <c r="Z218" s="26"/>
      <c r="AA218" s="26"/>
    </row>
    <row r="219" spans="1:27" ht="18" customHeight="1" x14ac:dyDescent="0.25">
      <c r="A219" s="27"/>
      <c r="B219" s="27"/>
      <c r="C219" s="28"/>
      <c r="D219" s="28"/>
      <c r="E219" s="28"/>
      <c r="F219" s="27"/>
      <c r="G219" s="29" t="str">
        <f ca="1">IFERROR(__xludf.DUMMYFUNCTION("IF(F219="""","""",IFERROR(GOOGLEFINANCE(UPPER(F219),""price""),""""))"),"")</f>
        <v/>
      </c>
      <c r="H219" s="29"/>
      <c r="I219" s="29" t="str">
        <f t="shared" si="0"/>
        <v/>
      </c>
      <c r="J219" s="30"/>
      <c r="K219" s="29"/>
      <c r="L219" s="29"/>
      <c r="M219" s="31"/>
      <c r="N219" s="31"/>
      <c r="O219" s="32" t="str">
        <f t="shared" si="1"/>
        <v/>
      </c>
      <c r="P219" s="30" t="str">
        <f t="shared" si="2"/>
        <v/>
      </c>
      <c r="Q219" s="29" t="str">
        <f t="shared" si="3"/>
        <v/>
      </c>
      <c r="R219" s="33" t="str">
        <f t="shared" si="4"/>
        <v/>
      </c>
      <c r="S219" s="33" t="str">
        <f t="shared" si="5"/>
        <v/>
      </c>
      <c r="T219" s="33" t="str">
        <f t="shared" si="6"/>
        <v/>
      </c>
      <c r="U219" s="93"/>
      <c r="V219" s="79"/>
      <c r="W219" s="79"/>
      <c r="X219" s="80"/>
      <c r="Y219" s="34"/>
      <c r="Z219" s="34"/>
      <c r="AA219" s="34"/>
    </row>
    <row r="220" spans="1:27" ht="18" customHeight="1" x14ac:dyDescent="0.25">
      <c r="A220" s="19"/>
      <c r="B220" s="19"/>
      <c r="C220" s="20"/>
      <c r="D220" s="20"/>
      <c r="E220" s="20"/>
      <c r="F220" s="19"/>
      <c r="G220" s="21" t="str">
        <f ca="1">IFERROR(__xludf.DUMMYFUNCTION("IF(F220="""","""",IFERROR(GOOGLEFINANCE(UPPER(F220),""price""),""""))"),"")</f>
        <v/>
      </c>
      <c r="H220" s="21"/>
      <c r="I220" s="21" t="str">
        <f t="shared" si="0"/>
        <v/>
      </c>
      <c r="J220" s="22"/>
      <c r="K220" s="21"/>
      <c r="L220" s="21"/>
      <c r="M220" s="23"/>
      <c r="N220" s="23"/>
      <c r="O220" s="24" t="str">
        <f t="shared" si="1"/>
        <v/>
      </c>
      <c r="P220" s="22" t="str">
        <f t="shared" si="2"/>
        <v/>
      </c>
      <c r="Q220" s="21" t="str">
        <f t="shared" si="3"/>
        <v/>
      </c>
      <c r="R220" s="25" t="str">
        <f t="shared" si="4"/>
        <v/>
      </c>
      <c r="S220" s="25" t="str">
        <f t="shared" si="5"/>
        <v/>
      </c>
      <c r="T220" s="25" t="str">
        <f t="shared" si="6"/>
        <v/>
      </c>
      <c r="U220" s="92"/>
      <c r="V220" s="79"/>
      <c r="W220" s="79"/>
      <c r="X220" s="80"/>
      <c r="Y220" s="26"/>
      <c r="Z220" s="26"/>
      <c r="AA220" s="26"/>
    </row>
    <row r="221" spans="1:27" ht="18" customHeight="1" x14ac:dyDescent="0.25">
      <c r="A221" s="27"/>
      <c r="B221" s="27"/>
      <c r="C221" s="28"/>
      <c r="D221" s="28"/>
      <c r="E221" s="28"/>
      <c r="F221" s="27"/>
      <c r="G221" s="29" t="str">
        <f ca="1">IFERROR(__xludf.DUMMYFUNCTION("IF(F221="""","""",IFERROR(GOOGLEFINANCE(UPPER(F221),""price""),""""))"),"")</f>
        <v/>
      </c>
      <c r="H221" s="29"/>
      <c r="I221" s="29" t="str">
        <f t="shared" si="0"/>
        <v/>
      </c>
      <c r="J221" s="30"/>
      <c r="K221" s="29"/>
      <c r="L221" s="29"/>
      <c r="M221" s="31"/>
      <c r="N221" s="31"/>
      <c r="O221" s="32" t="str">
        <f t="shared" si="1"/>
        <v/>
      </c>
      <c r="P221" s="30" t="str">
        <f t="shared" si="2"/>
        <v/>
      </c>
      <c r="Q221" s="29" t="str">
        <f t="shared" si="3"/>
        <v/>
      </c>
      <c r="R221" s="33" t="str">
        <f t="shared" si="4"/>
        <v/>
      </c>
      <c r="S221" s="33" t="str">
        <f t="shared" si="5"/>
        <v/>
      </c>
      <c r="T221" s="33" t="str">
        <f t="shared" si="6"/>
        <v/>
      </c>
      <c r="U221" s="93"/>
      <c r="V221" s="79"/>
      <c r="W221" s="79"/>
      <c r="X221" s="80"/>
      <c r="Y221" s="34"/>
      <c r="Z221" s="34"/>
      <c r="AA221" s="34"/>
    </row>
    <row r="222" spans="1:27" ht="18" customHeight="1" x14ac:dyDescent="0.25">
      <c r="A222" s="19"/>
      <c r="B222" s="19"/>
      <c r="C222" s="20"/>
      <c r="D222" s="20"/>
      <c r="E222" s="20"/>
      <c r="F222" s="19"/>
      <c r="G222" s="21" t="str">
        <f ca="1">IFERROR(__xludf.DUMMYFUNCTION("IF(F222="""","""",IFERROR(GOOGLEFINANCE(UPPER(F222),""price""),""""))"),"")</f>
        <v/>
      </c>
      <c r="H222" s="21"/>
      <c r="I222" s="21" t="str">
        <f t="shared" si="0"/>
        <v/>
      </c>
      <c r="J222" s="22"/>
      <c r="K222" s="21"/>
      <c r="L222" s="21"/>
      <c r="M222" s="23"/>
      <c r="N222" s="23"/>
      <c r="O222" s="24" t="str">
        <f t="shared" si="1"/>
        <v/>
      </c>
      <c r="P222" s="22" t="str">
        <f t="shared" si="2"/>
        <v/>
      </c>
      <c r="Q222" s="21" t="str">
        <f t="shared" si="3"/>
        <v/>
      </c>
      <c r="R222" s="25" t="str">
        <f t="shared" si="4"/>
        <v/>
      </c>
      <c r="S222" s="25" t="str">
        <f t="shared" si="5"/>
        <v/>
      </c>
      <c r="T222" s="25" t="str">
        <f t="shared" si="6"/>
        <v/>
      </c>
      <c r="U222" s="92"/>
      <c r="V222" s="79"/>
      <c r="W222" s="79"/>
      <c r="X222" s="80"/>
      <c r="Y222" s="26"/>
      <c r="Z222" s="26"/>
      <c r="AA222" s="26"/>
    </row>
    <row r="223" spans="1:27" ht="18" customHeight="1" x14ac:dyDescent="0.25">
      <c r="A223" s="27"/>
      <c r="B223" s="27"/>
      <c r="C223" s="28"/>
      <c r="D223" s="28"/>
      <c r="E223" s="28"/>
      <c r="F223" s="27"/>
      <c r="G223" s="29" t="str">
        <f ca="1">IFERROR(__xludf.DUMMYFUNCTION("IF(F223="""","""",IFERROR(GOOGLEFINANCE(UPPER(F223),""price""),""""))"),"")</f>
        <v/>
      </c>
      <c r="H223" s="29"/>
      <c r="I223" s="29" t="str">
        <f t="shared" si="0"/>
        <v/>
      </c>
      <c r="J223" s="30"/>
      <c r="K223" s="29"/>
      <c r="L223" s="29"/>
      <c r="M223" s="31"/>
      <c r="N223" s="31"/>
      <c r="O223" s="32" t="str">
        <f t="shared" si="1"/>
        <v/>
      </c>
      <c r="P223" s="30" t="str">
        <f t="shared" si="2"/>
        <v/>
      </c>
      <c r="Q223" s="29" t="str">
        <f t="shared" si="3"/>
        <v/>
      </c>
      <c r="R223" s="33" t="str">
        <f t="shared" si="4"/>
        <v/>
      </c>
      <c r="S223" s="33" t="str">
        <f t="shared" si="5"/>
        <v/>
      </c>
      <c r="T223" s="33" t="str">
        <f t="shared" si="6"/>
        <v/>
      </c>
      <c r="U223" s="93"/>
      <c r="V223" s="79"/>
      <c r="W223" s="79"/>
      <c r="X223" s="80"/>
      <c r="Y223" s="34"/>
      <c r="Z223" s="34"/>
      <c r="AA223" s="34"/>
    </row>
    <row r="224" spans="1:27" ht="18" customHeight="1" x14ac:dyDescent="0.25">
      <c r="A224" s="19"/>
      <c r="B224" s="19"/>
      <c r="C224" s="20"/>
      <c r="D224" s="20"/>
      <c r="E224" s="20"/>
      <c r="F224" s="19"/>
      <c r="G224" s="21" t="str">
        <f ca="1">IFERROR(__xludf.DUMMYFUNCTION("IF(F224="""","""",IFERROR(GOOGLEFINANCE(UPPER(F224),""price""),""""))"),"")</f>
        <v/>
      </c>
      <c r="H224" s="21"/>
      <c r="I224" s="21" t="str">
        <f t="shared" si="0"/>
        <v/>
      </c>
      <c r="J224" s="22"/>
      <c r="K224" s="21"/>
      <c r="L224" s="21"/>
      <c r="M224" s="23"/>
      <c r="N224" s="23"/>
      <c r="O224" s="24" t="str">
        <f t="shared" si="1"/>
        <v/>
      </c>
      <c r="P224" s="22" t="str">
        <f t="shared" si="2"/>
        <v/>
      </c>
      <c r="Q224" s="21" t="str">
        <f t="shared" si="3"/>
        <v/>
      </c>
      <c r="R224" s="25" t="str">
        <f t="shared" si="4"/>
        <v/>
      </c>
      <c r="S224" s="25" t="str">
        <f t="shared" si="5"/>
        <v/>
      </c>
      <c r="T224" s="25" t="str">
        <f t="shared" si="6"/>
        <v/>
      </c>
      <c r="U224" s="92"/>
      <c r="V224" s="79"/>
      <c r="W224" s="79"/>
      <c r="X224" s="80"/>
      <c r="Y224" s="26"/>
      <c r="Z224" s="26"/>
      <c r="AA224" s="26"/>
    </row>
    <row r="225" spans="1:27" ht="18" customHeight="1" x14ac:dyDescent="0.25">
      <c r="A225" s="27"/>
      <c r="B225" s="27"/>
      <c r="C225" s="28"/>
      <c r="D225" s="28"/>
      <c r="E225" s="28"/>
      <c r="F225" s="27"/>
      <c r="G225" s="29" t="str">
        <f ca="1">IFERROR(__xludf.DUMMYFUNCTION("IF(F225="""","""",IFERROR(GOOGLEFINANCE(UPPER(F225),""price""),""""))"),"")</f>
        <v/>
      </c>
      <c r="H225" s="29"/>
      <c r="I225" s="29" t="str">
        <f t="shared" si="0"/>
        <v/>
      </c>
      <c r="J225" s="30"/>
      <c r="K225" s="29"/>
      <c r="L225" s="29"/>
      <c r="M225" s="31"/>
      <c r="N225" s="31"/>
      <c r="O225" s="32" t="str">
        <f t="shared" si="1"/>
        <v/>
      </c>
      <c r="P225" s="30" t="str">
        <f t="shared" si="2"/>
        <v/>
      </c>
      <c r="Q225" s="29" t="str">
        <f t="shared" si="3"/>
        <v/>
      </c>
      <c r="R225" s="33" t="str">
        <f t="shared" si="4"/>
        <v/>
      </c>
      <c r="S225" s="33" t="str">
        <f t="shared" si="5"/>
        <v/>
      </c>
      <c r="T225" s="33" t="str">
        <f t="shared" si="6"/>
        <v/>
      </c>
      <c r="U225" s="93"/>
      <c r="V225" s="79"/>
      <c r="W225" s="79"/>
      <c r="X225" s="80"/>
      <c r="Y225" s="34"/>
      <c r="Z225" s="34"/>
      <c r="AA225" s="34"/>
    </row>
    <row r="226" spans="1:27" ht="18" customHeight="1" x14ac:dyDescent="0.25">
      <c r="A226" s="19"/>
      <c r="B226" s="19"/>
      <c r="C226" s="20"/>
      <c r="D226" s="20"/>
      <c r="E226" s="20"/>
      <c r="F226" s="19"/>
      <c r="G226" s="21" t="str">
        <f ca="1">IFERROR(__xludf.DUMMYFUNCTION("IF(F226="""","""",IFERROR(GOOGLEFINANCE(UPPER(F226),""price""),""""))"),"")</f>
        <v/>
      </c>
      <c r="H226" s="21"/>
      <c r="I226" s="21" t="str">
        <f t="shared" si="0"/>
        <v/>
      </c>
      <c r="J226" s="22"/>
      <c r="K226" s="21"/>
      <c r="L226" s="21"/>
      <c r="M226" s="23"/>
      <c r="N226" s="23"/>
      <c r="O226" s="24" t="str">
        <f t="shared" si="1"/>
        <v/>
      </c>
      <c r="P226" s="22" t="str">
        <f t="shared" si="2"/>
        <v/>
      </c>
      <c r="Q226" s="21" t="str">
        <f t="shared" si="3"/>
        <v/>
      </c>
      <c r="R226" s="25" t="str">
        <f t="shared" si="4"/>
        <v/>
      </c>
      <c r="S226" s="25" t="str">
        <f t="shared" si="5"/>
        <v/>
      </c>
      <c r="T226" s="25" t="str">
        <f t="shared" si="6"/>
        <v/>
      </c>
      <c r="U226" s="92"/>
      <c r="V226" s="79"/>
      <c r="W226" s="79"/>
      <c r="X226" s="80"/>
      <c r="Y226" s="26"/>
      <c r="Z226" s="26"/>
      <c r="AA226" s="26"/>
    </row>
    <row r="227" spans="1:27" ht="18" customHeight="1" x14ac:dyDescent="0.25">
      <c r="A227" s="27"/>
      <c r="B227" s="27"/>
      <c r="C227" s="28"/>
      <c r="D227" s="28"/>
      <c r="E227" s="28"/>
      <c r="F227" s="27"/>
      <c r="G227" s="29" t="str">
        <f ca="1">IFERROR(__xludf.DUMMYFUNCTION("IF(F227="""","""",IFERROR(GOOGLEFINANCE(UPPER(F227),""price""),""""))"),"")</f>
        <v/>
      </c>
      <c r="H227" s="29"/>
      <c r="I227" s="29" t="str">
        <f t="shared" si="0"/>
        <v/>
      </c>
      <c r="J227" s="30"/>
      <c r="K227" s="29"/>
      <c r="L227" s="29"/>
      <c r="M227" s="31"/>
      <c r="N227" s="31"/>
      <c r="O227" s="32" t="str">
        <f t="shared" si="1"/>
        <v/>
      </c>
      <c r="P227" s="30" t="str">
        <f t="shared" si="2"/>
        <v/>
      </c>
      <c r="Q227" s="29" t="str">
        <f t="shared" si="3"/>
        <v/>
      </c>
      <c r="R227" s="33" t="str">
        <f t="shared" si="4"/>
        <v/>
      </c>
      <c r="S227" s="33" t="str">
        <f t="shared" si="5"/>
        <v/>
      </c>
      <c r="T227" s="33" t="str">
        <f t="shared" si="6"/>
        <v/>
      </c>
      <c r="U227" s="93"/>
      <c r="V227" s="79"/>
      <c r="W227" s="79"/>
      <c r="X227" s="80"/>
      <c r="Y227" s="34"/>
      <c r="Z227" s="34"/>
      <c r="AA227" s="34"/>
    </row>
    <row r="228" spans="1:27" ht="18" customHeight="1" x14ac:dyDescent="0.25">
      <c r="A228" s="19"/>
      <c r="B228" s="19"/>
      <c r="C228" s="20"/>
      <c r="D228" s="20"/>
      <c r="E228" s="20"/>
      <c r="F228" s="19"/>
      <c r="G228" s="21" t="str">
        <f ca="1">IFERROR(__xludf.DUMMYFUNCTION("IF(F228="""","""",IFERROR(GOOGLEFINANCE(UPPER(F228),""price""),""""))"),"")</f>
        <v/>
      </c>
      <c r="H228" s="21"/>
      <c r="I228" s="21" t="str">
        <f t="shared" si="0"/>
        <v/>
      </c>
      <c r="J228" s="22"/>
      <c r="K228" s="21"/>
      <c r="L228" s="21"/>
      <c r="M228" s="23"/>
      <c r="N228" s="23"/>
      <c r="O228" s="24" t="str">
        <f t="shared" si="1"/>
        <v/>
      </c>
      <c r="P228" s="22" t="str">
        <f t="shared" si="2"/>
        <v/>
      </c>
      <c r="Q228" s="21" t="str">
        <f t="shared" si="3"/>
        <v/>
      </c>
      <c r="R228" s="25" t="str">
        <f t="shared" si="4"/>
        <v/>
      </c>
      <c r="S228" s="25" t="str">
        <f t="shared" si="5"/>
        <v/>
      </c>
      <c r="T228" s="25" t="str">
        <f t="shared" si="6"/>
        <v/>
      </c>
      <c r="U228" s="92"/>
      <c r="V228" s="79"/>
      <c r="W228" s="79"/>
      <c r="X228" s="80"/>
      <c r="Y228" s="26"/>
      <c r="Z228" s="26"/>
      <c r="AA228" s="26"/>
    </row>
    <row r="229" spans="1:27" ht="18" customHeight="1" x14ac:dyDescent="0.25">
      <c r="A229" s="27"/>
      <c r="B229" s="27"/>
      <c r="C229" s="28"/>
      <c r="D229" s="28"/>
      <c r="E229" s="28"/>
      <c r="F229" s="27"/>
      <c r="G229" s="29" t="str">
        <f ca="1">IFERROR(__xludf.DUMMYFUNCTION("IF(F229="""","""",IFERROR(GOOGLEFINANCE(UPPER(F229),""price""),""""))"),"")</f>
        <v/>
      </c>
      <c r="H229" s="29"/>
      <c r="I229" s="29" t="str">
        <f t="shared" si="0"/>
        <v/>
      </c>
      <c r="J229" s="30"/>
      <c r="K229" s="29"/>
      <c r="L229" s="29"/>
      <c r="M229" s="31"/>
      <c r="N229" s="31"/>
      <c r="O229" s="32" t="str">
        <f t="shared" si="1"/>
        <v/>
      </c>
      <c r="P229" s="30" t="str">
        <f t="shared" si="2"/>
        <v/>
      </c>
      <c r="Q229" s="29" t="str">
        <f t="shared" si="3"/>
        <v/>
      </c>
      <c r="R229" s="33" t="str">
        <f t="shared" si="4"/>
        <v/>
      </c>
      <c r="S229" s="33" t="str">
        <f t="shared" si="5"/>
        <v/>
      </c>
      <c r="T229" s="33" t="str">
        <f t="shared" si="6"/>
        <v/>
      </c>
      <c r="U229" s="93"/>
      <c r="V229" s="79"/>
      <c r="W229" s="79"/>
      <c r="X229" s="80"/>
      <c r="Y229" s="34"/>
      <c r="Z229" s="34"/>
      <c r="AA229" s="34"/>
    </row>
    <row r="230" spans="1:27" ht="18" customHeight="1" x14ac:dyDescent="0.25">
      <c r="A230" s="19"/>
      <c r="B230" s="19"/>
      <c r="C230" s="20"/>
      <c r="D230" s="20"/>
      <c r="E230" s="20"/>
      <c r="F230" s="19"/>
      <c r="G230" s="21" t="str">
        <f ca="1">IFERROR(__xludf.DUMMYFUNCTION("IF(F230="""","""",IFERROR(GOOGLEFINANCE(UPPER(F230),""price""),""""))"),"")</f>
        <v/>
      </c>
      <c r="H230" s="21"/>
      <c r="I230" s="21" t="str">
        <f t="shared" si="0"/>
        <v/>
      </c>
      <c r="J230" s="22"/>
      <c r="K230" s="21"/>
      <c r="L230" s="21"/>
      <c r="M230" s="23"/>
      <c r="N230" s="23"/>
      <c r="O230" s="24" t="str">
        <f t="shared" si="1"/>
        <v/>
      </c>
      <c r="P230" s="22" t="str">
        <f t="shared" si="2"/>
        <v/>
      </c>
      <c r="Q230" s="21" t="str">
        <f t="shared" si="3"/>
        <v/>
      </c>
      <c r="R230" s="25" t="str">
        <f t="shared" si="4"/>
        <v/>
      </c>
      <c r="S230" s="25" t="str">
        <f t="shared" si="5"/>
        <v/>
      </c>
      <c r="T230" s="25" t="str">
        <f t="shared" si="6"/>
        <v/>
      </c>
      <c r="U230" s="92"/>
      <c r="V230" s="79"/>
      <c r="W230" s="79"/>
      <c r="X230" s="80"/>
      <c r="Y230" s="26"/>
      <c r="Z230" s="26"/>
      <c r="AA230" s="26"/>
    </row>
    <row r="231" spans="1:27" ht="18" customHeight="1" x14ac:dyDescent="0.25">
      <c r="A231" s="27"/>
      <c r="B231" s="27"/>
      <c r="C231" s="28"/>
      <c r="D231" s="28"/>
      <c r="E231" s="28"/>
      <c r="F231" s="27"/>
      <c r="G231" s="29" t="str">
        <f ca="1">IFERROR(__xludf.DUMMYFUNCTION("IF(F231="""","""",IFERROR(GOOGLEFINANCE(UPPER(F231),""price""),""""))"),"")</f>
        <v/>
      </c>
      <c r="H231" s="29"/>
      <c r="I231" s="29" t="str">
        <f t="shared" si="0"/>
        <v/>
      </c>
      <c r="J231" s="30"/>
      <c r="K231" s="29"/>
      <c r="L231" s="29"/>
      <c r="M231" s="31"/>
      <c r="N231" s="31"/>
      <c r="O231" s="32" t="str">
        <f t="shared" si="1"/>
        <v/>
      </c>
      <c r="P231" s="30" t="str">
        <f t="shared" si="2"/>
        <v/>
      </c>
      <c r="Q231" s="29" t="str">
        <f t="shared" si="3"/>
        <v/>
      </c>
      <c r="R231" s="33" t="str">
        <f t="shared" si="4"/>
        <v/>
      </c>
      <c r="S231" s="33" t="str">
        <f t="shared" si="5"/>
        <v/>
      </c>
      <c r="T231" s="33" t="str">
        <f t="shared" si="6"/>
        <v/>
      </c>
      <c r="U231" s="93"/>
      <c r="V231" s="79"/>
      <c r="W231" s="79"/>
      <c r="X231" s="80"/>
      <c r="Y231" s="34"/>
      <c r="Z231" s="34"/>
      <c r="AA231" s="34"/>
    </row>
    <row r="232" spans="1:27" ht="18" customHeight="1" x14ac:dyDescent="0.25">
      <c r="A232" s="19"/>
      <c r="B232" s="19"/>
      <c r="C232" s="20"/>
      <c r="D232" s="20"/>
      <c r="E232" s="20"/>
      <c r="F232" s="19"/>
      <c r="G232" s="21" t="str">
        <f ca="1">IFERROR(__xludf.DUMMYFUNCTION("IF(F232="""","""",IFERROR(GOOGLEFINANCE(UPPER(F232),""price""),""""))"),"")</f>
        <v/>
      </c>
      <c r="H232" s="21"/>
      <c r="I232" s="21" t="str">
        <f t="shared" si="0"/>
        <v/>
      </c>
      <c r="J232" s="22"/>
      <c r="K232" s="21"/>
      <c r="L232" s="21"/>
      <c r="M232" s="23"/>
      <c r="N232" s="23"/>
      <c r="O232" s="24" t="str">
        <f t="shared" si="1"/>
        <v/>
      </c>
      <c r="P232" s="22" t="str">
        <f t="shared" si="2"/>
        <v/>
      </c>
      <c r="Q232" s="21" t="str">
        <f t="shared" si="3"/>
        <v/>
      </c>
      <c r="R232" s="25" t="str">
        <f t="shared" si="4"/>
        <v/>
      </c>
      <c r="S232" s="25" t="str">
        <f t="shared" si="5"/>
        <v/>
      </c>
      <c r="T232" s="25" t="str">
        <f t="shared" si="6"/>
        <v/>
      </c>
      <c r="U232" s="92"/>
      <c r="V232" s="79"/>
      <c r="W232" s="79"/>
      <c r="X232" s="80"/>
      <c r="Y232" s="26"/>
      <c r="Z232" s="26"/>
      <c r="AA232" s="26"/>
    </row>
    <row r="233" spans="1:27" ht="18" customHeight="1" x14ac:dyDescent="0.25">
      <c r="A233" s="27"/>
      <c r="B233" s="27"/>
      <c r="C233" s="28"/>
      <c r="D233" s="28"/>
      <c r="E233" s="28"/>
      <c r="F233" s="27"/>
      <c r="G233" s="29" t="str">
        <f ca="1">IFERROR(__xludf.DUMMYFUNCTION("IF(F233="""","""",IFERROR(GOOGLEFINANCE(UPPER(F233),""price""),""""))"),"")</f>
        <v/>
      </c>
      <c r="H233" s="29"/>
      <c r="I233" s="29" t="str">
        <f t="shared" si="0"/>
        <v/>
      </c>
      <c r="J233" s="30"/>
      <c r="K233" s="29"/>
      <c r="L233" s="29"/>
      <c r="M233" s="31"/>
      <c r="N233" s="31"/>
      <c r="O233" s="32" t="str">
        <f t="shared" si="1"/>
        <v/>
      </c>
      <c r="P233" s="30" t="str">
        <f t="shared" si="2"/>
        <v/>
      </c>
      <c r="Q233" s="29" t="str">
        <f t="shared" si="3"/>
        <v/>
      </c>
      <c r="R233" s="33" t="str">
        <f t="shared" si="4"/>
        <v/>
      </c>
      <c r="S233" s="33" t="str">
        <f t="shared" si="5"/>
        <v/>
      </c>
      <c r="T233" s="33" t="str">
        <f t="shared" si="6"/>
        <v/>
      </c>
      <c r="U233" s="93"/>
      <c r="V233" s="79"/>
      <c r="W233" s="79"/>
      <c r="X233" s="80"/>
      <c r="Y233" s="34"/>
      <c r="Z233" s="34"/>
      <c r="AA233" s="34"/>
    </row>
    <row r="234" spans="1:27" ht="18" customHeight="1" x14ac:dyDescent="0.25">
      <c r="A234" s="19"/>
      <c r="B234" s="19"/>
      <c r="C234" s="20"/>
      <c r="D234" s="20"/>
      <c r="E234" s="20"/>
      <c r="F234" s="19"/>
      <c r="G234" s="21" t="str">
        <f ca="1">IFERROR(__xludf.DUMMYFUNCTION("IF(F234="""","""",IFERROR(GOOGLEFINANCE(UPPER(F234),""price""),""""))"),"")</f>
        <v/>
      </c>
      <c r="H234" s="21"/>
      <c r="I234" s="21" t="str">
        <f t="shared" si="0"/>
        <v/>
      </c>
      <c r="J234" s="22"/>
      <c r="K234" s="21"/>
      <c r="L234" s="21"/>
      <c r="M234" s="23"/>
      <c r="N234" s="23"/>
      <c r="O234" s="24" t="str">
        <f t="shared" si="1"/>
        <v/>
      </c>
      <c r="P234" s="22" t="str">
        <f t="shared" si="2"/>
        <v/>
      </c>
      <c r="Q234" s="21" t="str">
        <f t="shared" si="3"/>
        <v/>
      </c>
      <c r="R234" s="25" t="str">
        <f t="shared" si="4"/>
        <v/>
      </c>
      <c r="S234" s="25" t="str">
        <f t="shared" si="5"/>
        <v/>
      </c>
      <c r="T234" s="25" t="str">
        <f t="shared" si="6"/>
        <v/>
      </c>
      <c r="U234" s="92"/>
      <c r="V234" s="79"/>
      <c r="W234" s="79"/>
      <c r="X234" s="80"/>
      <c r="Y234" s="26"/>
      <c r="Z234" s="26"/>
      <c r="AA234" s="26"/>
    </row>
    <row r="235" spans="1:27" ht="18" customHeight="1" x14ac:dyDescent="0.25">
      <c r="A235" s="27"/>
      <c r="B235" s="27"/>
      <c r="C235" s="28"/>
      <c r="D235" s="28"/>
      <c r="E235" s="28"/>
      <c r="F235" s="27"/>
      <c r="G235" s="29" t="str">
        <f ca="1">IFERROR(__xludf.DUMMYFUNCTION("IF(F235="""","""",IFERROR(GOOGLEFINANCE(UPPER(F235),""price""),""""))"),"")</f>
        <v/>
      </c>
      <c r="H235" s="29"/>
      <c r="I235" s="29" t="str">
        <f t="shared" si="0"/>
        <v/>
      </c>
      <c r="J235" s="30"/>
      <c r="K235" s="29"/>
      <c r="L235" s="29"/>
      <c r="M235" s="31"/>
      <c r="N235" s="31"/>
      <c r="O235" s="32" t="str">
        <f t="shared" si="1"/>
        <v/>
      </c>
      <c r="P235" s="30" t="str">
        <f t="shared" si="2"/>
        <v/>
      </c>
      <c r="Q235" s="29" t="str">
        <f t="shared" si="3"/>
        <v/>
      </c>
      <c r="R235" s="33" t="str">
        <f t="shared" si="4"/>
        <v/>
      </c>
      <c r="S235" s="33" t="str">
        <f t="shared" si="5"/>
        <v/>
      </c>
      <c r="T235" s="33" t="str">
        <f t="shared" si="6"/>
        <v/>
      </c>
      <c r="U235" s="93"/>
      <c r="V235" s="79"/>
      <c r="W235" s="79"/>
      <c r="X235" s="80"/>
      <c r="Y235" s="34"/>
      <c r="Z235" s="34"/>
      <c r="AA235" s="34"/>
    </row>
    <row r="236" spans="1:27" ht="18" customHeight="1" x14ac:dyDescent="0.25">
      <c r="A236" s="19"/>
      <c r="B236" s="19"/>
      <c r="C236" s="20"/>
      <c r="D236" s="20"/>
      <c r="E236" s="20"/>
      <c r="F236" s="19"/>
      <c r="G236" s="21" t="str">
        <f ca="1">IFERROR(__xludf.DUMMYFUNCTION("IF(F236="""","""",IFERROR(GOOGLEFINANCE(UPPER(F236),""price""),""""))"),"")</f>
        <v/>
      </c>
      <c r="H236" s="21"/>
      <c r="I236" s="21" t="str">
        <f t="shared" si="0"/>
        <v/>
      </c>
      <c r="J236" s="22"/>
      <c r="K236" s="21"/>
      <c r="L236" s="21"/>
      <c r="M236" s="23"/>
      <c r="N236" s="23"/>
      <c r="O236" s="24" t="str">
        <f t="shared" si="1"/>
        <v/>
      </c>
      <c r="P236" s="22" t="str">
        <f t="shared" si="2"/>
        <v/>
      </c>
      <c r="Q236" s="21" t="str">
        <f t="shared" si="3"/>
        <v/>
      </c>
      <c r="R236" s="25" t="str">
        <f t="shared" si="4"/>
        <v/>
      </c>
      <c r="S236" s="25" t="str">
        <f t="shared" si="5"/>
        <v/>
      </c>
      <c r="T236" s="25" t="str">
        <f t="shared" si="6"/>
        <v/>
      </c>
      <c r="U236" s="92"/>
      <c r="V236" s="79"/>
      <c r="W236" s="79"/>
      <c r="X236" s="80"/>
      <c r="Y236" s="26"/>
      <c r="Z236" s="26"/>
      <c r="AA236" s="26"/>
    </row>
    <row r="237" spans="1:27" ht="18" customHeight="1" x14ac:dyDescent="0.25">
      <c r="A237" s="27"/>
      <c r="B237" s="27"/>
      <c r="C237" s="28"/>
      <c r="D237" s="28"/>
      <c r="E237" s="28"/>
      <c r="F237" s="27"/>
      <c r="G237" s="29" t="str">
        <f ca="1">IFERROR(__xludf.DUMMYFUNCTION("IF(F237="""","""",IFERROR(GOOGLEFINANCE(UPPER(F237),""price""),""""))"),"")</f>
        <v/>
      </c>
      <c r="H237" s="29"/>
      <c r="I237" s="29" t="str">
        <f t="shared" si="0"/>
        <v/>
      </c>
      <c r="J237" s="30"/>
      <c r="K237" s="29"/>
      <c r="L237" s="29"/>
      <c r="M237" s="31"/>
      <c r="N237" s="31"/>
      <c r="O237" s="32" t="str">
        <f t="shared" si="1"/>
        <v/>
      </c>
      <c r="P237" s="30" t="str">
        <f t="shared" si="2"/>
        <v/>
      </c>
      <c r="Q237" s="29" t="str">
        <f t="shared" si="3"/>
        <v/>
      </c>
      <c r="R237" s="33" t="str">
        <f t="shared" si="4"/>
        <v/>
      </c>
      <c r="S237" s="33" t="str">
        <f t="shared" si="5"/>
        <v/>
      </c>
      <c r="T237" s="33" t="str">
        <f t="shared" si="6"/>
        <v/>
      </c>
      <c r="U237" s="93"/>
      <c r="V237" s="79"/>
      <c r="W237" s="79"/>
      <c r="X237" s="80"/>
      <c r="Y237" s="34"/>
      <c r="Z237" s="34"/>
      <c r="AA237" s="34"/>
    </row>
    <row r="238" spans="1:27" ht="18" customHeight="1" x14ac:dyDescent="0.25">
      <c r="A238" s="19"/>
      <c r="B238" s="19"/>
      <c r="C238" s="20"/>
      <c r="D238" s="20"/>
      <c r="E238" s="20"/>
      <c r="F238" s="19"/>
      <c r="G238" s="21" t="str">
        <f ca="1">IFERROR(__xludf.DUMMYFUNCTION("IF(F238="""","""",IFERROR(GOOGLEFINANCE(UPPER(F238),""price""),""""))"),"")</f>
        <v/>
      </c>
      <c r="H238" s="21"/>
      <c r="I238" s="21" t="str">
        <f t="shared" si="0"/>
        <v/>
      </c>
      <c r="J238" s="22"/>
      <c r="K238" s="21"/>
      <c r="L238" s="21"/>
      <c r="M238" s="23"/>
      <c r="N238" s="23"/>
      <c r="O238" s="24" t="str">
        <f t="shared" si="1"/>
        <v/>
      </c>
      <c r="P238" s="22" t="str">
        <f t="shared" si="2"/>
        <v/>
      </c>
      <c r="Q238" s="21" t="str">
        <f t="shared" si="3"/>
        <v/>
      </c>
      <c r="R238" s="25" t="str">
        <f t="shared" si="4"/>
        <v/>
      </c>
      <c r="S238" s="25" t="str">
        <f t="shared" si="5"/>
        <v/>
      </c>
      <c r="T238" s="25" t="str">
        <f t="shared" si="6"/>
        <v/>
      </c>
      <c r="U238" s="92"/>
      <c r="V238" s="79"/>
      <c r="W238" s="79"/>
      <c r="X238" s="80"/>
      <c r="Y238" s="26"/>
      <c r="Z238" s="26"/>
      <c r="AA238" s="26"/>
    </row>
    <row r="239" spans="1:27" ht="18" customHeight="1" x14ac:dyDescent="0.25">
      <c r="A239" s="27"/>
      <c r="B239" s="27"/>
      <c r="C239" s="28"/>
      <c r="D239" s="28"/>
      <c r="E239" s="28"/>
      <c r="F239" s="27"/>
      <c r="G239" s="29" t="str">
        <f ca="1">IFERROR(__xludf.DUMMYFUNCTION("IF(F239="""","""",IFERROR(GOOGLEFINANCE(UPPER(F239),""price""),""""))"),"")</f>
        <v/>
      </c>
      <c r="H239" s="29"/>
      <c r="I239" s="29" t="str">
        <f t="shared" si="0"/>
        <v/>
      </c>
      <c r="J239" s="30"/>
      <c r="K239" s="29"/>
      <c r="L239" s="29"/>
      <c r="M239" s="31"/>
      <c r="N239" s="31"/>
      <c r="O239" s="32" t="str">
        <f t="shared" si="1"/>
        <v/>
      </c>
      <c r="P239" s="30" t="str">
        <f t="shared" si="2"/>
        <v/>
      </c>
      <c r="Q239" s="29" t="str">
        <f t="shared" si="3"/>
        <v/>
      </c>
      <c r="R239" s="33" t="str">
        <f t="shared" si="4"/>
        <v/>
      </c>
      <c r="S239" s="33" t="str">
        <f t="shared" si="5"/>
        <v/>
      </c>
      <c r="T239" s="33" t="str">
        <f t="shared" si="6"/>
        <v/>
      </c>
      <c r="U239" s="93"/>
      <c r="V239" s="79"/>
      <c r="W239" s="79"/>
      <c r="X239" s="80"/>
      <c r="Y239" s="34"/>
      <c r="Z239" s="34"/>
      <c r="AA239" s="34"/>
    </row>
    <row r="240" spans="1:27" ht="18" customHeight="1" x14ac:dyDescent="0.25">
      <c r="A240" s="19"/>
      <c r="B240" s="19"/>
      <c r="C240" s="20"/>
      <c r="D240" s="20"/>
      <c r="E240" s="20"/>
      <c r="F240" s="19"/>
      <c r="G240" s="21" t="str">
        <f ca="1">IFERROR(__xludf.DUMMYFUNCTION("IF(F240="""","""",IFERROR(GOOGLEFINANCE(UPPER(F240),""price""),""""))"),"")</f>
        <v/>
      </c>
      <c r="H240" s="21"/>
      <c r="I240" s="21" t="str">
        <f t="shared" si="0"/>
        <v/>
      </c>
      <c r="J240" s="22"/>
      <c r="K240" s="21"/>
      <c r="L240" s="21"/>
      <c r="M240" s="23"/>
      <c r="N240" s="23"/>
      <c r="O240" s="24" t="str">
        <f t="shared" si="1"/>
        <v/>
      </c>
      <c r="P240" s="22" t="str">
        <f t="shared" si="2"/>
        <v/>
      </c>
      <c r="Q240" s="21" t="str">
        <f t="shared" si="3"/>
        <v/>
      </c>
      <c r="R240" s="25" t="str">
        <f t="shared" si="4"/>
        <v/>
      </c>
      <c r="S240" s="25" t="str">
        <f t="shared" si="5"/>
        <v/>
      </c>
      <c r="T240" s="25" t="str">
        <f t="shared" si="6"/>
        <v/>
      </c>
      <c r="U240" s="92"/>
      <c r="V240" s="79"/>
      <c r="W240" s="79"/>
      <c r="X240" s="80"/>
      <c r="Y240" s="26"/>
      <c r="Z240" s="26"/>
      <c r="AA240" s="26"/>
    </row>
    <row r="241" spans="1:27" ht="18" customHeight="1" x14ac:dyDescent="0.25">
      <c r="A241" s="27"/>
      <c r="B241" s="27"/>
      <c r="C241" s="28"/>
      <c r="D241" s="28"/>
      <c r="E241" s="28"/>
      <c r="F241" s="27"/>
      <c r="G241" s="29" t="str">
        <f ca="1">IFERROR(__xludf.DUMMYFUNCTION("IF(F241="""","""",IFERROR(GOOGLEFINANCE(UPPER(F241),""price""),""""))"),"")</f>
        <v/>
      </c>
      <c r="H241" s="29"/>
      <c r="I241" s="29" t="str">
        <f t="shared" si="0"/>
        <v/>
      </c>
      <c r="J241" s="30"/>
      <c r="K241" s="29"/>
      <c r="L241" s="29"/>
      <c r="M241" s="31"/>
      <c r="N241" s="31"/>
      <c r="O241" s="32" t="str">
        <f t="shared" si="1"/>
        <v/>
      </c>
      <c r="P241" s="30" t="str">
        <f t="shared" si="2"/>
        <v/>
      </c>
      <c r="Q241" s="29" t="str">
        <f t="shared" si="3"/>
        <v/>
      </c>
      <c r="R241" s="33" t="str">
        <f t="shared" si="4"/>
        <v/>
      </c>
      <c r="S241" s="33" t="str">
        <f t="shared" si="5"/>
        <v/>
      </c>
      <c r="T241" s="33" t="str">
        <f t="shared" si="6"/>
        <v/>
      </c>
      <c r="U241" s="93"/>
      <c r="V241" s="79"/>
      <c r="W241" s="79"/>
      <c r="X241" s="80"/>
      <c r="Y241" s="34"/>
      <c r="Z241" s="34"/>
      <c r="AA241" s="34"/>
    </row>
    <row r="242" spans="1:27" ht="18" customHeight="1" x14ac:dyDescent="0.25">
      <c r="A242" s="19"/>
      <c r="B242" s="19"/>
      <c r="C242" s="20"/>
      <c r="D242" s="20"/>
      <c r="E242" s="20"/>
      <c r="F242" s="19"/>
      <c r="G242" s="21" t="str">
        <f ca="1">IFERROR(__xludf.DUMMYFUNCTION("IF(F242="""","""",IFERROR(GOOGLEFINANCE(UPPER(F242),""price""),""""))"),"")</f>
        <v/>
      </c>
      <c r="H242" s="21"/>
      <c r="I242" s="21" t="str">
        <f t="shared" si="0"/>
        <v/>
      </c>
      <c r="J242" s="22"/>
      <c r="K242" s="21"/>
      <c r="L242" s="21"/>
      <c r="M242" s="23"/>
      <c r="N242" s="23"/>
      <c r="O242" s="24" t="str">
        <f t="shared" si="1"/>
        <v/>
      </c>
      <c r="P242" s="22" t="str">
        <f t="shared" si="2"/>
        <v/>
      </c>
      <c r="Q242" s="21" t="str">
        <f t="shared" si="3"/>
        <v/>
      </c>
      <c r="R242" s="25" t="str">
        <f t="shared" si="4"/>
        <v/>
      </c>
      <c r="S242" s="25" t="str">
        <f t="shared" si="5"/>
        <v/>
      </c>
      <c r="T242" s="25" t="str">
        <f t="shared" si="6"/>
        <v/>
      </c>
      <c r="U242" s="92"/>
      <c r="V242" s="79"/>
      <c r="W242" s="79"/>
      <c r="X242" s="80"/>
      <c r="Y242" s="26"/>
      <c r="Z242" s="26"/>
      <c r="AA242" s="26"/>
    </row>
    <row r="243" spans="1:27" ht="18" customHeight="1" x14ac:dyDescent="0.25">
      <c r="A243" s="27"/>
      <c r="B243" s="27"/>
      <c r="C243" s="28"/>
      <c r="D243" s="28"/>
      <c r="E243" s="28"/>
      <c r="F243" s="27"/>
      <c r="G243" s="29" t="str">
        <f ca="1">IFERROR(__xludf.DUMMYFUNCTION("IF(F243="""","""",IFERROR(GOOGLEFINANCE(UPPER(F243),""price""),""""))"),"")</f>
        <v/>
      </c>
      <c r="H243" s="29"/>
      <c r="I243" s="29" t="str">
        <f t="shared" si="0"/>
        <v/>
      </c>
      <c r="J243" s="30"/>
      <c r="K243" s="29"/>
      <c r="L243" s="29"/>
      <c r="M243" s="31"/>
      <c r="N243" s="31"/>
      <c r="O243" s="32" t="str">
        <f t="shared" si="1"/>
        <v/>
      </c>
      <c r="P243" s="30" t="str">
        <f t="shared" si="2"/>
        <v/>
      </c>
      <c r="Q243" s="29" t="str">
        <f t="shared" si="3"/>
        <v/>
      </c>
      <c r="R243" s="33" t="str">
        <f t="shared" si="4"/>
        <v/>
      </c>
      <c r="S243" s="33" t="str">
        <f t="shared" si="5"/>
        <v/>
      </c>
      <c r="T243" s="33" t="str">
        <f t="shared" si="6"/>
        <v/>
      </c>
      <c r="U243" s="93"/>
      <c r="V243" s="79"/>
      <c r="W243" s="79"/>
      <c r="X243" s="80"/>
      <c r="Y243" s="34"/>
      <c r="Z243" s="34"/>
      <c r="AA243" s="34"/>
    </row>
    <row r="244" spans="1:27" ht="18" customHeight="1" x14ac:dyDescent="0.25">
      <c r="A244" s="19"/>
      <c r="B244" s="19"/>
      <c r="C244" s="20"/>
      <c r="D244" s="20"/>
      <c r="E244" s="20"/>
      <c r="F244" s="19"/>
      <c r="G244" s="21" t="str">
        <f ca="1">IFERROR(__xludf.DUMMYFUNCTION("IF(F244="""","""",IFERROR(GOOGLEFINANCE(UPPER(F244),""price""),""""))"),"")</f>
        <v/>
      </c>
      <c r="H244" s="21"/>
      <c r="I244" s="21" t="str">
        <f t="shared" si="0"/>
        <v/>
      </c>
      <c r="J244" s="22"/>
      <c r="K244" s="21"/>
      <c r="L244" s="21"/>
      <c r="M244" s="23"/>
      <c r="N244" s="23"/>
      <c r="O244" s="24" t="str">
        <f t="shared" si="1"/>
        <v/>
      </c>
      <c r="P244" s="22" t="str">
        <f t="shared" si="2"/>
        <v/>
      </c>
      <c r="Q244" s="21" t="str">
        <f t="shared" si="3"/>
        <v/>
      </c>
      <c r="R244" s="25" t="str">
        <f t="shared" si="4"/>
        <v/>
      </c>
      <c r="S244" s="25" t="str">
        <f t="shared" si="5"/>
        <v/>
      </c>
      <c r="T244" s="25" t="str">
        <f t="shared" si="6"/>
        <v/>
      </c>
      <c r="U244" s="92"/>
      <c r="V244" s="79"/>
      <c r="W244" s="79"/>
      <c r="X244" s="80"/>
      <c r="Y244" s="26"/>
      <c r="Z244" s="26"/>
      <c r="AA244" s="26"/>
    </row>
    <row r="245" spans="1:27" ht="18" customHeight="1" x14ac:dyDescent="0.25">
      <c r="A245" s="27"/>
      <c r="B245" s="27"/>
      <c r="C245" s="28"/>
      <c r="D245" s="28"/>
      <c r="E245" s="28"/>
      <c r="F245" s="27"/>
      <c r="G245" s="29" t="str">
        <f ca="1">IFERROR(__xludf.DUMMYFUNCTION("IF(F245="""","""",IFERROR(GOOGLEFINANCE(UPPER(F245),""price""),""""))"),"")</f>
        <v/>
      </c>
      <c r="H245" s="29"/>
      <c r="I245" s="29" t="str">
        <f t="shared" si="0"/>
        <v/>
      </c>
      <c r="J245" s="30"/>
      <c r="K245" s="29"/>
      <c r="L245" s="29"/>
      <c r="M245" s="31"/>
      <c r="N245" s="31"/>
      <c r="O245" s="32" t="str">
        <f t="shared" si="1"/>
        <v/>
      </c>
      <c r="P245" s="30" t="str">
        <f t="shared" si="2"/>
        <v/>
      </c>
      <c r="Q245" s="29" t="str">
        <f t="shared" si="3"/>
        <v/>
      </c>
      <c r="R245" s="33" t="str">
        <f t="shared" si="4"/>
        <v/>
      </c>
      <c r="S245" s="33" t="str">
        <f t="shared" si="5"/>
        <v/>
      </c>
      <c r="T245" s="33" t="str">
        <f t="shared" si="6"/>
        <v/>
      </c>
      <c r="U245" s="93"/>
      <c r="V245" s="79"/>
      <c r="W245" s="79"/>
      <c r="X245" s="80"/>
      <c r="Y245" s="34"/>
      <c r="Z245" s="34"/>
      <c r="AA245" s="34"/>
    </row>
    <row r="246" spans="1:27" ht="18" customHeight="1" x14ac:dyDescent="0.25">
      <c r="A246" s="19"/>
      <c r="B246" s="19"/>
      <c r="C246" s="20"/>
      <c r="D246" s="20"/>
      <c r="E246" s="20"/>
      <c r="F246" s="19"/>
      <c r="G246" s="21" t="str">
        <f ca="1">IFERROR(__xludf.DUMMYFUNCTION("IF(F246="""","""",IFERROR(GOOGLEFINANCE(UPPER(F246),""price""),""""))"),"")</f>
        <v/>
      </c>
      <c r="H246" s="21"/>
      <c r="I246" s="21" t="str">
        <f t="shared" si="0"/>
        <v/>
      </c>
      <c r="J246" s="22"/>
      <c r="K246" s="21"/>
      <c r="L246" s="21"/>
      <c r="M246" s="23"/>
      <c r="N246" s="23"/>
      <c r="O246" s="24" t="str">
        <f t="shared" si="1"/>
        <v/>
      </c>
      <c r="P246" s="22" t="str">
        <f t="shared" si="2"/>
        <v/>
      </c>
      <c r="Q246" s="21" t="str">
        <f t="shared" si="3"/>
        <v/>
      </c>
      <c r="R246" s="25" t="str">
        <f t="shared" si="4"/>
        <v/>
      </c>
      <c r="S246" s="25" t="str">
        <f t="shared" si="5"/>
        <v/>
      </c>
      <c r="T246" s="25" t="str">
        <f t="shared" si="6"/>
        <v/>
      </c>
      <c r="U246" s="92"/>
      <c r="V246" s="79"/>
      <c r="W246" s="79"/>
      <c r="X246" s="80"/>
      <c r="Y246" s="26"/>
      <c r="Z246" s="26"/>
      <c r="AA246" s="26"/>
    </row>
    <row r="247" spans="1:27" ht="18" customHeight="1" x14ac:dyDescent="0.25">
      <c r="A247" s="27"/>
      <c r="B247" s="27"/>
      <c r="C247" s="28"/>
      <c r="D247" s="28"/>
      <c r="E247" s="28"/>
      <c r="F247" s="27"/>
      <c r="G247" s="29" t="str">
        <f ca="1">IFERROR(__xludf.DUMMYFUNCTION("IF(F247="""","""",IFERROR(GOOGLEFINANCE(UPPER(F247),""price""),""""))"),"")</f>
        <v/>
      </c>
      <c r="H247" s="29"/>
      <c r="I247" s="29" t="str">
        <f t="shared" si="0"/>
        <v/>
      </c>
      <c r="J247" s="30"/>
      <c r="K247" s="29"/>
      <c r="L247" s="29"/>
      <c r="M247" s="31"/>
      <c r="N247" s="31"/>
      <c r="O247" s="32" t="str">
        <f t="shared" si="1"/>
        <v/>
      </c>
      <c r="P247" s="30" t="str">
        <f t="shared" si="2"/>
        <v/>
      </c>
      <c r="Q247" s="29" t="str">
        <f t="shared" si="3"/>
        <v/>
      </c>
      <c r="R247" s="33" t="str">
        <f t="shared" si="4"/>
        <v/>
      </c>
      <c r="S247" s="33" t="str">
        <f t="shared" si="5"/>
        <v/>
      </c>
      <c r="T247" s="33" t="str">
        <f t="shared" si="6"/>
        <v/>
      </c>
      <c r="U247" s="93"/>
      <c r="V247" s="79"/>
      <c r="W247" s="79"/>
      <c r="X247" s="80"/>
      <c r="Y247" s="34"/>
      <c r="Z247" s="34"/>
      <c r="AA247" s="34"/>
    </row>
    <row r="248" spans="1:27" ht="18" customHeight="1" x14ac:dyDescent="0.25">
      <c r="A248" s="19"/>
      <c r="B248" s="19"/>
      <c r="C248" s="20"/>
      <c r="D248" s="20"/>
      <c r="E248" s="20"/>
      <c r="F248" s="19"/>
      <c r="G248" s="21" t="str">
        <f ca="1">IFERROR(__xludf.DUMMYFUNCTION("IF(F248="""","""",IFERROR(GOOGLEFINANCE(UPPER(F248),""price""),""""))"),"")</f>
        <v/>
      </c>
      <c r="H248" s="21"/>
      <c r="I248" s="21" t="str">
        <f t="shared" si="0"/>
        <v/>
      </c>
      <c r="J248" s="22"/>
      <c r="K248" s="21"/>
      <c r="L248" s="21"/>
      <c r="M248" s="23"/>
      <c r="N248" s="23"/>
      <c r="O248" s="24" t="str">
        <f t="shared" si="1"/>
        <v/>
      </c>
      <c r="P248" s="22" t="str">
        <f t="shared" si="2"/>
        <v/>
      </c>
      <c r="Q248" s="21" t="str">
        <f t="shared" si="3"/>
        <v/>
      </c>
      <c r="R248" s="25" t="str">
        <f t="shared" si="4"/>
        <v/>
      </c>
      <c r="S248" s="25" t="str">
        <f t="shared" si="5"/>
        <v/>
      </c>
      <c r="T248" s="25" t="str">
        <f t="shared" si="6"/>
        <v/>
      </c>
      <c r="U248" s="92"/>
      <c r="V248" s="79"/>
      <c r="W248" s="79"/>
      <c r="X248" s="80"/>
      <c r="Y248" s="26"/>
      <c r="Z248" s="26"/>
      <c r="AA248" s="26"/>
    </row>
    <row r="249" spans="1:27" ht="18" customHeight="1" x14ac:dyDescent="0.25">
      <c r="A249" s="27"/>
      <c r="B249" s="27"/>
      <c r="C249" s="28"/>
      <c r="D249" s="28"/>
      <c r="E249" s="28"/>
      <c r="F249" s="27"/>
      <c r="G249" s="29" t="str">
        <f ca="1">IFERROR(__xludf.DUMMYFUNCTION("IF(F249="""","""",IFERROR(GOOGLEFINANCE(UPPER(F249),""price""),""""))"),"")</f>
        <v/>
      </c>
      <c r="H249" s="29"/>
      <c r="I249" s="29" t="str">
        <f t="shared" si="0"/>
        <v/>
      </c>
      <c r="J249" s="30"/>
      <c r="K249" s="29"/>
      <c r="L249" s="29"/>
      <c r="M249" s="31"/>
      <c r="N249" s="31"/>
      <c r="O249" s="32" t="str">
        <f t="shared" si="1"/>
        <v/>
      </c>
      <c r="P249" s="30" t="str">
        <f t="shared" si="2"/>
        <v/>
      </c>
      <c r="Q249" s="29" t="str">
        <f t="shared" si="3"/>
        <v/>
      </c>
      <c r="R249" s="33" t="str">
        <f t="shared" si="4"/>
        <v/>
      </c>
      <c r="S249" s="33" t="str">
        <f t="shared" si="5"/>
        <v/>
      </c>
      <c r="T249" s="33" t="str">
        <f t="shared" si="6"/>
        <v/>
      </c>
      <c r="U249" s="93"/>
      <c r="V249" s="79"/>
      <c r="W249" s="79"/>
      <c r="X249" s="80"/>
      <c r="Y249" s="34"/>
      <c r="Z249" s="34"/>
      <c r="AA249" s="34"/>
    </row>
    <row r="250" spans="1:27" ht="18" customHeight="1" x14ac:dyDescent="0.25">
      <c r="A250" s="19"/>
      <c r="B250" s="19"/>
      <c r="C250" s="20"/>
      <c r="D250" s="20"/>
      <c r="E250" s="20"/>
      <c r="F250" s="19"/>
      <c r="G250" s="21" t="str">
        <f ca="1">IFERROR(__xludf.DUMMYFUNCTION("IF(F250="""","""",IFERROR(GOOGLEFINANCE(UPPER(F250),""price""),""""))"),"")</f>
        <v/>
      </c>
      <c r="H250" s="21"/>
      <c r="I250" s="21" t="str">
        <f t="shared" si="0"/>
        <v/>
      </c>
      <c r="J250" s="22"/>
      <c r="K250" s="21"/>
      <c r="L250" s="21"/>
      <c r="M250" s="23"/>
      <c r="N250" s="23"/>
      <c r="O250" s="24" t="str">
        <f t="shared" si="1"/>
        <v/>
      </c>
      <c r="P250" s="22" t="str">
        <f t="shared" si="2"/>
        <v/>
      </c>
      <c r="Q250" s="21" t="str">
        <f t="shared" si="3"/>
        <v/>
      </c>
      <c r="R250" s="25" t="str">
        <f t="shared" si="4"/>
        <v/>
      </c>
      <c r="S250" s="25" t="str">
        <f t="shared" si="5"/>
        <v/>
      </c>
      <c r="T250" s="25" t="str">
        <f t="shared" si="6"/>
        <v/>
      </c>
      <c r="U250" s="92"/>
      <c r="V250" s="79"/>
      <c r="W250" s="79"/>
      <c r="X250" s="80"/>
      <c r="Y250" s="26"/>
      <c r="Z250" s="26"/>
      <c r="AA250" s="26"/>
    </row>
    <row r="251" spans="1:27" ht="18" customHeight="1" x14ac:dyDescent="0.25">
      <c r="A251" s="27"/>
      <c r="B251" s="27"/>
      <c r="C251" s="28"/>
      <c r="D251" s="28"/>
      <c r="E251" s="28"/>
      <c r="F251" s="27"/>
      <c r="G251" s="29" t="str">
        <f ca="1">IFERROR(__xludf.DUMMYFUNCTION("IF(F251="""","""",IFERROR(GOOGLEFINANCE(UPPER(F251),""price""),""""))"),"")</f>
        <v/>
      </c>
      <c r="H251" s="29"/>
      <c r="I251" s="29" t="str">
        <f t="shared" si="0"/>
        <v/>
      </c>
      <c r="J251" s="30"/>
      <c r="K251" s="29"/>
      <c r="L251" s="29"/>
      <c r="M251" s="31"/>
      <c r="N251" s="31"/>
      <c r="O251" s="32" t="str">
        <f t="shared" si="1"/>
        <v/>
      </c>
      <c r="P251" s="30" t="str">
        <f t="shared" si="2"/>
        <v/>
      </c>
      <c r="Q251" s="29" t="str">
        <f t="shared" si="3"/>
        <v/>
      </c>
      <c r="R251" s="33" t="str">
        <f t="shared" si="4"/>
        <v/>
      </c>
      <c r="S251" s="33" t="str">
        <f t="shared" si="5"/>
        <v/>
      </c>
      <c r="T251" s="33" t="str">
        <f t="shared" si="6"/>
        <v/>
      </c>
      <c r="U251" s="93"/>
      <c r="V251" s="79"/>
      <c r="W251" s="79"/>
      <c r="X251" s="80"/>
      <c r="Y251" s="34"/>
      <c r="Z251" s="34"/>
      <c r="AA251" s="34"/>
    </row>
    <row r="252" spans="1:27" ht="18" customHeight="1" x14ac:dyDescent="0.25">
      <c r="A252" s="19"/>
      <c r="B252" s="19"/>
      <c r="C252" s="20"/>
      <c r="D252" s="20"/>
      <c r="E252" s="20"/>
      <c r="F252" s="19"/>
      <c r="G252" s="21" t="str">
        <f ca="1">IFERROR(__xludf.DUMMYFUNCTION("IF(F252="""","""",IFERROR(GOOGLEFINANCE(UPPER(F252),""price""),""""))"),"")</f>
        <v/>
      </c>
      <c r="H252" s="21"/>
      <c r="I252" s="21" t="str">
        <f t="shared" si="0"/>
        <v/>
      </c>
      <c r="J252" s="22"/>
      <c r="K252" s="21"/>
      <c r="L252" s="21"/>
      <c r="M252" s="23"/>
      <c r="N252" s="23"/>
      <c r="O252" s="24" t="str">
        <f t="shared" si="1"/>
        <v/>
      </c>
      <c r="P252" s="22" t="str">
        <f t="shared" si="2"/>
        <v/>
      </c>
      <c r="Q252" s="21" t="str">
        <f t="shared" si="3"/>
        <v/>
      </c>
      <c r="R252" s="25" t="str">
        <f t="shared" si="4"/>
        <v/>
      </c>
      <c r="S252" s="25" t="str">
        <f t="shared" si="5"/>
        <v/>
      </c>
      <c r="T252" s="25" t="str">
        <f t="shared" si="6"/>
        <v/>
      </c>
      <c r="U252" s="92"/>
      <c r="V252" s="79"/>
      <c r="W252" s="79"/>
      <c r="X252" s="80"/>
      <c r="Y252" s="26"/>
      <c r="Z252" s="26"/>
      <c r="AA252" s="26"/>
    </row>
    <row r="253" spans="1:27" ht="18" customHeight="1" x14ac:dyDescent="0.25">
      <c r="A253" s="27"/>
      <c r="B253" s="27"/>
      <c r="C253" s="28"/>
      <c r="D253" s="28"/>
      <c r="E253" s="28"/>
      <c r="F253" s="27"/>
      <c r="G253" s="29" t="str">
        <f ca="1">IFERROR(__xludf.DUMMYFUNCTION("IF(F253="""","""",IFERROR(GOOGLEFINANCE(UPPER(F253),""price""),""""))"),"")</f>
        <v/>
      </c>
      <c r="H253" s="29"/>
      <c r="I253" s="29" t="str">
        <f t="shared" si="0"/>
        <v/>
      </c>
      <c r="J253" s="30"/>
      <c r="K253" s="29"/>
      <c r="L253" s="29"/>
      <c r="M253" s="31"/>
      <c r="N253" s="31"/>
      <c r="O253" s="32" t="str">
        <f t="shared" si="1"/>
        <v/>
      </c>
      <c r="P253" s="30" t="str">
        <f t="shared" si="2"/>
        <v/>
      </c>
      <c r="Q253" s="29" t="str">
        <f t="shared" si="3"/>
        <v/>
      </c>
      <c r="R253" s="33" t="str">
        <f t="shared" si="4"/>
        <v/>
      </c>
      <c r="S253" s="33" t="str">
        <f t="shared" si="5"/>
        <v/>
      </c>
      <c r="T253" s="33" t="str">
        <f t="shared" si="6"/>
        <v/>
      </c>
      <c r="U253" s="93"/>
      <c r="V253" s="79"/>
      <c r="W253" s="79"/>
      <c r="X253" s="80"/>
      <c r="Y253" s="34"/>
      <c r="Z253" s="34"/>
      <c r="AA253" s="34"/>
    </row>
    <row r="254" spans="1:27" ht="18" customHeight="1" x14ac:dyDescent="0.25">
      <c r="A254" s="19"/>
      <c r="B254" s="19"/>
      <c r="C254" s="20"/>
      <c r="D254" s="20"/>
      <c r="E254" s="20"/>
      <c r="F254" s="19"/>
      <c r="G254" s="21" t="str">
        <f ca="1">IFERROR(__xludf.DUMMYFUNCTION("IF(F254="""","""",IFERROR(GOOGLEFINANCE(UPPER(F254),""price""),""""))"),"")</f>
        <v/>
      </c>
      <c r="H254" s="21"/>
      <c r="I254" s="21" t="str">
        <f t="shared" si="0"/>
        <v/>
      </c>
      <c r="J254" s="22"/>
      <c r="K254" s="21"/>
      <c r="L254" s="21"/>
      <c r="M254" s="23"/>
      <c r="N254" s="23"/>
      <c r="O254" s="24" t="str">
        <f t="shared" si="1"/>
        <v/>
      </c>
      <c r="P254" s="22" t="str">
        <f t="shared" si="2"/>
        <v/>
      </c>
      <c r="Q254" s="21" t="str">
        <f t="shared" si="3"/>
        <v/>
      </c>
      <c r="R254" s="25" t="str">
        <f t="shared" si="4"/>
        <v/>
      </c>
      <c r="S254" s="25" t="str">
        <f t="shared" si="5"/>
        <v/>
      </c>
      <c r="T254" s="25" t="str">
        <f t="shared" si="6"/>
        <v/>
      </c>
      <c r="U254" s="92"/>
      <c r="V254" s="79"/>
      <c r="W254" s="79"/>
      <c r="X254" s="80"/>
      <c r="Y254" s="26"/>
      <c r="Z254" s="26"/>
      <c r="AA254" s="26"/>
    </row>
    <row r="255" spans="1:27" ht="18" customHeight="1" x14ac:dyDescent="0.25">
      <c r="A255" s="27"/>
      <c r="B255" s="27"/>
      <c r="C255" s="28"/>
      <c r="D255" s="28"/>
      <c r="E255" s="28"/>
      <c r="F255" s="27"/>
      <c r="G255" s="29" t="str">
        <f ca="1">IFERROR(__xludf.DUMMYFUNCTION("IF(F255="""","""",IFERROR(GOOGLEFINANCE(UPPER(F255),""price""),""""))"),"")</f>
        <v/>
      </c>
      <c r="H255" s="29"/>
      <c r="I255" s="29" t="str">
        <f t="shared" si="0"/>
        <v/>
      </c>
      <c r="J255" s="30"/>
      <c r="K255" s="29"/>
      <c r="L255" s="29"/>
      <c r="M255" s="31"/>
      <c r="N255" s="31"/>
      <c r="O255" s="32" t="str">
        <f t="shared" si="1"/>
        <v/>
      </c>
      <c r="P255" s="30" t="str">
        <f t="shared" si="2"/>
        <v/>
      </c>
      <c r="Q255" s="29" t="str">
        <f t="shared" si="3"/>
        <v/>
      </c>
      <c r="R255" s="33" t="str">
        <f t="shared" si="4"/>
        <v/>
      </c>
      <c r="S255" s="33" t="str">
        <f t="shared" si="5"/>
        <v/>
      </c>
      <c r="T255" s="33" t="str">
        <f t="shared" si="6"/>
        <v/>
      </c>
      <c r="U255" s="93"/>
      <c r="V255" s="79"/>
      <c r="W255" s="79"/>
      <c r="X255" s="80"/>
      <c r="Y255" s="34"/>
      <c r="Z255" s="34"/>
      <c r="AA255" s="34"/>
    </row>
    <row r="256" spans="1:27" ht="18" customHeight="1" x14ac:dyDescent="0.25">
      <c r="A256" s="19"/>
      <c r="B256" s="19"/>
      <c r="C256" s="20"/>
      <c r="D256" s="20"/>
      <c r="E256" s="20"/>
      <c r="F256" s="19"/>
      <c r="G256" s="21" t="str">
        <f ca="1">IFERROR(__xludf.DUMMYFUNCTION("IF(F256="""","""",IFERROR(GOOGLEFINANCE(UPPER(F256),""price""),""""))"),"")</f>
        <v/>
      </c>
      <c r="H256" s="21"/>
      <c r="I256" s="21" t="str">
        <f t="shared" si="0"/>
        <v/>
      </c>
      <c r="J256" s="22"/>
      <c r="K256" s="21"/>
      <c r="L256" s="21"/>
      <c r="M256" s="23"/>
      <c r="N256" s="23"/>
      <c r="O256" s="24" t="str">
        <f t="shared" si="1"/>
        <v/>
      </c>
      <c r="P256" s="22" t="str">
        <f t="shared" si="2"/>
        <v/>
      </c>
      <c r="Q256" s="21" t="str">
        <f t="shared" si="3"/>
        <v/>
      </c>
      <c r="R256" s="25" t="str">
        <f t="shared" si="4"/>
        <v/>
      </c>
      <c r="S256" s="25" t="str">
        <f t="shared" si="5"/>
        <v/>
      </c>
      <c r="T256" s="25" t="str">
        <f t="shared" si="6"/>
        <v/>
      </c>
      <c r="U256" s="92"/>
      <c r="V256" s="79"/>
      <c r="W256" s="79"/>
      <c r="X256" s="80"/>
      <c r="Y256" s="26"/>
      <c r="Z256" s="26"/>
      <c r="AA256" s="26"/>
    </row>
    <row r="257" spans="1:27" ht="18" customHeight="1" x14ac:dyDescent="0.25">
      <c r="A257" s="27"/>
      <c r="B257" s="27"/>
      <c r="C257" s="28"/>
      <c r="D257" s="28"/>
      <c r="E257" s="28"/>
      <c r="F257" s="27"/>
      <c r="G257" s="29" t="str">
        <f ca="1">IFERROR(__xludf.DUMMYFUNCTION("IF(F257="""","""",IFERROR(GOOGLEFINANCE(UPPER(F257),""price""),""""))"),"")</f>
        <v/>
      </c>
      <c r="H257" s="29"/>
      <c r="I257" s="29" t="str">
        <f t="shared" si="0"/>
        <v/>
      </c>
      <c r="J257" s="30"/>
      <c r="K257" s="29"/>
      <c r="L257" s="29"/>
      <c r="M257" s="31"/>
      <c r="N257" s="31"/>
      <c r="O257" s="32" t="str">
        <f t="shared" si="1"/>
        <v/>
      </c>
      <c r="P257" s="30" t="str">
        <f t="shared" si="2"/>
        <v/>
      </c>
      <c r="Q257" s="29" t="str">
        <f t="shared" si="3"/>
        <v/>
      </c>
      <c r="R257" s="33" t="str">
        <f t="shared" si="4"/>
        <v/>
      </c>
      <c r="S257" s="33" t="str">
        <f t="shared" si="5"/>
        <v/>
      </c>
      <c r="T257" s="33" t="str">
        <f t="shared" si="6"/>
        <v/>
      </c>
      <c r="U257" s="93"/>
      <c r="V257" s="79"/>
      <c r="W257" s="79"/>
      <c r="X257" s="80"/>
      <c r="Y257" s="34"/>
      <c r="Z257" s="34"/>
      <c r="AA257" s="34"/>
    </row>
    <row r="258" spans="1:27" ht="18" customHeight="1" x14ac:dyDescent="0.25">
      <c r="A258" s="19"/>
      <c r="B258" s="19"/>
      <c r="C258" s="20"/>
      <c r="D258" s="20"/>
      <c r="E258" s="20"/>
      <c r="F258" s="19"/>
      <c r="G258" s="21" t="str">
        <f ca="1">IFERROR(__xludf.DUMMYFUNCTION("IF(F258="""","""",IFERROR(GOOGLEFINANCE(UPPER(F258),""price""),""""))"),"")</f>
        <v/>
      </c>
      <c r="H258" s="21"/>
      <c r="I258" s="21" t="str">
        <f t="shared" si="0"/>
        <v/>
      </c>
      <c r="J258" s="22"/>
      <c r="K258" s="21"/>
      <c r="L258" s="21"/>
      <c r="M258" s="23"/>
      <c r="N258" s="23"/>
      <c r="O258" s="24" t="str">
        <f t="shared" si="1"/>
        <v/>
      </c>
      <c r="P258" s="22" t="str">
        <f t="shared" si="2"/>
        <v/>
      </c>
      <c r="Q258" s="21" t="str">
        <f t="shared" si="3"/>
        <v/>
      </c>
      <c r="R258" s="25" t="str">
        <f t="shared" si="4"/>
        <v/>
      </c>
      <c r="S258" s="25" t="str">
        <f t="shared" si="5"/>
        <v/>
      </c>
      <c r="T258" s="25" t="str">
        <f t="shared" si="6"/>
        <v/>
      </c>
      <c r="U258" s="92"/>
      <c r="V258" s="79"/>
      <c r="W258" s="79"/>
      <c r="X258" s="80"/>
      <c r="Y258" s="26"/>
      <c r="Z258" s="26"/>
      <c r="AA258" s="26"/>
    </row>
    <row r="259" spans="1:27" ht="18" customHeight="1" x14ac:dyDescent="0.25">
      <c r="A259" s="27"/>
      <c r="B259" s="27"/>
      <c r="C259" s="28"/>
      <c r="D259" s="28"/>
      <c r="E259" s="28"/>
      <c r="F259" s="27"/>
      <c r="G259" s="29" t="str">
        <f ca="1">IFERROR(__xludf.DUMMYFUNCTION("IF(F259="""","""",IFERROR(GOOGLEFINANCE(UPPER(F259),""price""),""""))"),"")</f>
        <v/>
      </c>
      <c r="H259" s="29"/>
      <c r="I259" s="29" t="str">
        <f t="shared" ref="I259:I303" si="7">IF(OR(A259="",E259&lt;&gt;""),"",IFERROR(G259-H259,""))</f>
        <v/>
      </c>
      <c r="J259" s="30"/>
      <c r="K259" s="29"/>
      <c r="L259" s="29"/>
      <c r="M259" s="31"/>
      <c r="N259" s="31"/>
      <c r="O259" s="32" t="str">
        <f t="shared" ref="O259:O303" si="8">IF(L259="","",IF(A259="Sell",(K259-L259)*J259*100,IF(A259="Buy",(L259-K259-IF(M259="",0,M259/100))*J259*100,IF(A259="Assigned",(L259-K259-IF(M259="",0,M259/100))*J259*100,""))))</f>
        <v/>
      </c>
      <c r="P259" s="30" t="str">
        <f t="shared" ref="P259:P303" si="9">IF(E259="","",IF(E259-C259&lt;1,1,E259-C259))</f>
        <v/>
      </c>
      <c r="Q259" s="29" t="str">
        <f t="shared" ref="Q259:Q303" si="10">IFERROR(IF(O259="","",O259/P259),"")</f>
        <v/>
      </c>
      <c r="R259" s="33" t="str">
        <f t="shared" ref="R259:R303" si="11">IF(E259="","",IFERROR(IF(M259="",O259/N259,O259/M259),""))</f>
        <v/>
      </c>
      <c r="S259" s="33" t="str">
        <f t="shared" ref="S259:S303" si="12">IFERROR(IF(R259="","",R259/P259*365/12),"")</f>
        <v/>
      </c>
      <c r="T259" s="33" t="str">
        <f t="shared" ref="T259:T303" si="13">IFERROR(IF(R259="","",R259/P259*365),"")</f>
        <v/>
      </c>
      <c r="U259" s="93"/>
      <c r="V259" s="79"/>
      <c r="W259" s="79"/>
      <c r="X259" s="80"/>
      <c r="Y259" s="34"/>
      <c r="Z259" s="34"/>
      <c r="AA259" s="34"/>
    </row>
    <row r="260" spans="1:27" ht="18" customHeight="1" x14ac:dyDescent="0.25">
      <c r="A260" s="19"/>
      <c r="B260" s="19"/>
      <c r="C260" s="20"/>
      <c r="D260" s="20"/>
      <c r="E260" s="20"/>
      <c r="F260" s="19"/>
      <c r="G260" s="21" t="str">
        <f ca="1">IFERROR(__xludf.DUMMYFUNCTION("IF(F260="""","""",IFERROR(GOOGLEFINANCE(UPPER(F260),""price""),""""))"),"")</f>
        <v/>
      </c>
      <c r="H260" s="21"/>
      <c r="I260" s="21" t="str">
        <f t="shared" si="7"/>
        <v/>
      </c>
      <c r="J260" s="22"/>
      <c r="K260" s="21"/>
      <c r="L260" s="21"/>
      <c r="M260" s="23"/>
      <c r="N260" s="23"/>
      <c r="O260" s="24" t="str">
        <f t="shared" si="8"/>
        <v/>
      </c>
      <c r="P260" s="22" t="str">
        <f t="shared" si="9"/>
        <v/>
      </c>
      <c r="Q260" s="21" t="str">
        <f t="shared" si="10"/>
        <v/>
      </c>
      <c r="R260" s="25" t="str">
        <f t="shared" si="11"/>
        <v/>
      </c>
      <c r="S260" s="25" t="str">
        <f t="shared" si="12"/>
        <v/>
      </c>
      <c r="T260" s="25" t="str">
        <f t="shared" si="13"/>
        <v/>
      </c>
      <c r="U260" s="92"/>
      <c r="V260" s="79"/>
      <c r="W260" s="79"/>
      <c r="X260" s="80"/>
      <c r="Y260" s="26"/>
      <c r="Z260" s="26"/>
      <c r="AA260" s="26"/>
    </row>
    <row r="261" spans="1:27" ht="18" customHeight="1" x14ac:dyDescent="0.25">
      <c r="A261" s="27"/>
      <c r="B261" s="27"/>
      <c r="C261" s="28"/>
      <c r="D261" s="28"/>
      <c r="E261" s="28"/>
      <c r="F261" s="27"/>
      <c r="G261" s="29" t="str">
        <f ca="1">IFERROR(__xludf.DUMMYFUNCTION("IF(F261="""","""",IFERROR(GOOGLEFINANCE(UPPER(F261),""price""),""""))"),"")</f>
        <v/>
      </c>
      <c r="H261" s="29"/>
      <c r="I261" s="29" t="str">
        <f t="shared" si="7"/>
        <v/>
      </c>
      <c r="J261" s="30"/>
      <c r="K261" s="29"/>
      <c r="L261" s="29"/>
      <c r="M261" s="31"/>
      <c r="N261" s="31"/>
      <c r="O261" s="32" t="str">
        <f t="shared" si="8"/>
        <v/>
      </c>
      <c r="P261" s="30" t="str">
        <f t="shared" si="9"/>
        <v/>
      </c>
      <c r="Q261" s="29" t="str">
        <f t="shared" si="10"/>
        <v/>
      </c>
      <c r="R261" s="33" t="str">
        <f t="shared" si="11"/>
        <v/>
      </c>
      <c r="S261" s="33" t="str">
        <f t="shared" si="12"/>
        <v/>
      </c>
      <c r="T261" s="33" t="str">
        <f t="shared" si="13"/>
        <v/>
      </c>
      <c r="U261" s="93"/>
      <c r="V261" s="79"/>
      <c r="W261" s="79"/>
      <c r="X261" s="80"/>
      <c r="Y261" s="34"/>
      <c r="Z261" s="34"/>
      <c r="AA261" s="34"/>
    </row>
    <row r="262" spans="1:27" ht="18" customHeight="1" x14ac:dyDescent="0.25">
      <c r="A262" s="19"/>
      <c r="B262" s="19"/>
      <c r="C262" s="20"/>
      <c r="D262" s="20"/>
      <c r="E262" s="20"/>
      <c r="F262" s="19"/>
      <c r="G262" s="21" t="str">
        <f ca="1">IFERROR(__xludf.DUMMYFUNCTION("IF(F262="""","""",IFERROR(GOOGLEFINANCE(UPPER(F262),""price""),""""))"),"")</f>
        <v/>
      </c>
      <c r="H262" s="21"/>
      <c r="I262" s="21" t="str">
        <f t="shared" si="7"/>
        <v/>
      </c>
      <c r="J262" s="22"/>
      <c r="K262" s="21"/>
      <c r="L262" s="21"/>
      <c r="M262" s="23"/>
      <c r="N262" s="23"/>
      <c r="O262" s="24" t="str">
        <f t="shared" si="8"/>
        <v/>
      </c>
      <c r="P262" s="22" t="str">
        <f t="shared" si="9"/>
        <v/>
      </c>
      <c r="Q262" s="21" t="str">
        <f t="shared" si="10"/>
        <v/>
      </c>
      <c r="R262" s="25" t="str">
        <f t="shared" si="11"/>
        <v/>
      </c>
      <c r="S262" s="25" t="str">
        <f t="shared" si="12"/>
        <v/>
      </c>
      <c r="T262" s="25" t="str">
        <f t="shared" si="13"/>
        <v/>
      </c>
      <c r="U262" s="92"/>
      <c r="V262" s="79"/>
      <c r="W262" s="79"/>
      <c r="X262" s="80"/>
      <c r="Y262" s="26"/>
      <c r="Z262" s="26"/>
      <c r="AA262" s="26"/>
    </row>
    <row r="263" spans="1:27" ht="18" customHeight="1" x14ac:dyDescent="0.25">
      <c r="A263" s="27"/>
      <c r="B263" s="27"/>
      <c r="C263" s="28"/>
      <c r="D263" s="28"/>
      <c r="E263" s="28"/>
      <c r="F263" s="27"/>
      <c r="G263" s="29" t="str">
        <f ca="1">IFERROR(__xludf.DUMMYFUNCTION("IF(F263="""","""",IFERROR(GOOGLEFINANCE(UPPER(F263),""price""),""""))"),"")</f>
        <v/>
      </c>
      <c r="H263" s="29"/>
      <c r="I263" s="29" t="str">
        <f t="shared" si="7"/>
        <v/>
      </c>
      <c r="J263" s="30"/>
      <c r="K263" s="29"/>
      <c r="L263" s="29"/>
      <c r="M263" s="31"/>
      <c r="N263" s="31"/>
      <c r="O263" s="32" t="str">
        <f t="shared" si="8"/>
        <v/>
      </c>
      <c r="P263" s="30" t="str">
        <f t="shared" si="9"/>
        <v/>
      </c>
      <c r="Q263" s="29" t="str">
        <f t="shared" si="10"/>
        <v/>
      </c>
      <c r="R263" s="33" t="str">
        <f t="shared" si="11"/>
        <v/>
      </c>
      <c r="S263" s="33" t="str">
        <f t="shared" si="12"/>
        <v/>
      </c>
      <c r="T263" s="33" t="str">
        <f t="shared" si="13"/>
        <v/>
      </c>
      <c r="U263" s="93"/>
      <c r="V263" s="79"/>
      <c r="W263" s="79"/>
      <c r="X263" s="80"/>
      <c r="Y263" s="34"/>
      <c r="Z263" s="34"/>
      <c r="AA263" s="34"/>
    </row>
    <row r="264" spans="1:27" ht="18" customHeight="1" x14ac:dyDescent="0.25">
      <c r="A264" s="19"/>
      <c r="B264" s="19"/>
      <c r="C264" s="20"/>
      <c r="D264" s="20"/>
      <c r="E264" s="20"/>
      <c r="F264" s="19"/>
      <c r="G264" s="21" t="str">
        <f ca="1">IFERROR(__xludf.DUMMYFUNCTION("IF(F264="""","""",IFERROR(GOOGLEFINANCE(UPPER(F264),""price""),""""))"),"")</f>
        <v/>
      </c>
      <c r="H264" s="21"/>
      <c r="I264" s="21" t="str">
        <f t="shared" si="7"/>
        <v/>
      </c>
      <c r="J264" s="22"/>
      <c r="K264" s="21"/>
      <c r="L264" s="21"/>
      <c r="M264" s="23"/>
      <c r="N264" s="23"/>
      <c r="O264" s="24" t="str">
        <f t="shared" si="8"/>
        <v/>
      </c>
      <c r="P264" s="22" t="str">
        <f t="shared" si="9"/>
        <v/>
      </c>
      <c r="Q264" s="21" t="str">
        <f t="shared" si="10"/>
        <v/>
      </c>
      <c r="R264" s="25" t="str">
        <f t="shared" si="11"/>
        <v/>
      </c>
      <c r="S264" s="25" t="str">
        <f t="shared" si="12"/>
        <v/>
      </c>
      <c r="T264" s="25" t="str">
        <f t="shared" si="13"/>
        <v/>
      </c>
      <c r="U264" s="92"/>
      <c r="V264" s="79"/>
      <c r="W264" s="79"/>
      <c r="X264" s="80"/>
      <c r="Y264" s="26"/>
      <c r="Z264" s="26"/>
      <c r="AA264" s="26"/>
    </row>
    <row r="265" spans="1:27" ht="18" customHeight="1" x14ac:dyDescent="0.25">
      <c r="A265" s="27"/>
      <c r="B265" s="27"/>
      <c r="C265" s="28"/>
      <c r="D265" s="28"/>
      <c r="E265" s="28"/>
      <c r="F265" s="27"/>
      <c r="G265" s="29" t="str">
        <f ca="1">IFERROR(__xludf.DUMMYFUNCTION("IF(F265="""","""",IFERROR(GOOGLEFINANCE(UPPER(F265),""price""),""""))"),"")</f>
        <v/>
      </c>
      <c r="H265" s="29"/>
      <c r="I265" s="29" t="str">
        <f t="shared" si="7"/>
        <v/>
      </c>
      <c r="J265" s="30"/>
      <c r="K265" s="29"/>
      <c r="L265" s="29"/>
      <c r="M265" s="31"/>
      <c r="N265" s="31"/>
      <c r="O265" s="32" t="str">
        <f t="shared" si="8"/>
        <v/>
      </c>
      <c r="P265" s="30" t="str">
        <f t="shared" si="9"/>
        <v/>
      </c>
      <c r="Q265" s="29" t="str">
        <f t="shared" si="10"/>
        <v/>
      </c>
      <c r="R265" s="33" t="str">
        <f t="shared" si="11"/>
        <v/>
      </c>
      <c r="S265" s="33" t="str">
        <f t="shared" si="12"/>
        <v/>
      </c>
      <c r="T265" s="33" t="str">
        <f t="shared" si="13"/>
        <v/>
      </c>
      <c r="U265" s="93"/>
      <c r="V265" s="79"/>
      <c r="W265" s="79"/>
      <c r="X265" s="80"/>
      <c r="Y265" s="34"/>
      <c r="Z265" s="34"/>
      <c r="AA265" s="34"/>
    </row>
    <row r="266" spans="1:27" ht="18" customHeight="1" x14ac:dyDescent="0.25">
      <c r="A266" s="19"/>
      <c r="B266" s="19"/>
      <c r="C266" s="20"/>
      <c r="D266" s="20"/>
      <c r="E266" s="20"/>
      <c r="F266" s="19"/>
      <c r="G266" s="21" t="str">
        <f ca="1">IFERROR(__xludf.DUMMYFUNCTION("IF(F266="""","""",IFERROR(GOOGLEFINANCE(UPPER(F266),""price""),""""))"),"")</f>
        <v/>
      </c>
      <c r="H266" s="21"/>
      <c r="I266" s="21" t="str">
        <f t="shared" si="7"/>
        <v/>
      </c>
      <c r="J266" s="22"/>
      <c r="K266" s="21"/>
      <c r="L266" s="21"/>
      <c r="M266" s="23"/>
      <c r="N266" s="23"/>
      <c r="O266" s="24" t="str">
        <f t="shared" si="8"/>
        <v/>
      </c>
      <c r="P266" s="22" t="str">
        <f t="shared" si="9"/>
        <v/>
      </c>
      <c r="Q266" s="21" t="str">
        <f t="shared" si="10"/>
        <v/>
      </c>
      <c r="R266" s="25" t="str">
        <f t="shared" si="11"/>
        <v/>
      </c>
      <c r="S266" s="25" t="str">
        <f t="shared" si="12"/>
        <v/>
      </c>
      <c r="T266" s="25" t="str">
        <f t="shared" si="13"/>
        <v/>
      </c>
      <c r="U266" s="92"/>
      <c r="V266" s="79"/>
      <c r="W266" s="79"/>
      <c r="X266" s="80"/>
      <c r="Y266" s="26"/>
      <c r="Z266" s="26"/>
      <c r="AA266" s="26"/>
    </row>
    <row r="267" spans="1:27" ht="18" customHeight="1" x14ac:dyDescent="0.25">
      <c r="A267" s="27"/>
      <c r="B267" s="27"/>
      <c r="C267" s="28"/>
      <c r="D267" s="28"/>
      <c r="E267" s="28"/>
      <c r="F267" s="27"/>
      <c r="G267" s="29" t="str">
        <f ca="1">IFERROR(__xludf.DUMMYFUNCTION("IF(F267="""","""",IFERROR(GOOGLEFINANCE(UPPER(F267),""price""),""""))"),"")</f>
        <v/>
      </c>
      <c r="H267" s="29"/>
      <c r="I267" s="29" t="str">
        <f t="shared" si="7"/>
        <v/>
      </c>
      <c r="J267" s="30"/>
      <c r="K267" s="29"/>
      <c r="L267" s="29"/>
      <c r="M267" s="31"/>
      <c r="N267" s="31"/>
      <c r="O267" s="32" t="str">
        <f t="shared" si="8"/>
        <v/>
      </c>
      <c r="P267" s="30" t="str">
        <f t="shared" si="9"/>
        <v/>
      </c>
      <c r="Q267" s="29" t="str">
        <f t="shared" si="10"/>
        <v/>
      </c>
      <c r="R267" s="33" t="str">
        <f t="shared" si="11"/>
        <v/>
      </c>
      <c r="S267" s="33" t="str">
        <f t="shared" si="12"/>
        <v/>
      </c>
      <c r="T267" s="33" t="str">
        <f t="shared" si="13"/>
        <v/>
      </c>
      <c r="U267" s="93"/>
      <c r="V267" s="79"/>
      <c r="W267" s="79"/>
      <c r="X267" s="80"/>
      <c r="Y267" s="34"/>
      <c r="Z267" s="34"/>
      <c r="AA267" s="34"/>
    </row>
    <row r="268" spans="1:27" ht="18" customHeight="1" x14ac:dyDescent="0.25">
      <c r="A268" s="19"/>
      <c r="B268" s="19"/>
      <c r="C268" s="20"/>
      <c r="D268" s="20"/>
      <c r="E268" s="20"/>
      <c r="F268" s="19"/>
      <c r="G268" s="21" t="str">
        <f ca="1">IFERROR(__xludf.DUMMYFUNCTION("IF(F268="""","""",IFERROR(GOOGLEFINANCE(UPPER(F268),""price""),""""))"),"")</f>
        <v/>
      </c>
      <c r="H268" s="21"/>
      <c r="I268" s="21" t="str">
        <f t="shared" si="7"/>
        <v/>
      </c>
      <c r="J268" s="22"/>
      <c r="K268" s="21"/>
      <c r="L268" s="21"/>
      <c r="M268" s="23"/>
      <c r="N268" s="23"/>
      <c r="O268" s="24" t="str">
        <f t="shared" si="8"/>
        <v/>
      </c>
      <c r="P268" s="22" t="str">
        <f t="shared" si="9"/>
        <v/>
      </c>
      <c r="Q268" s="21" t="str">
        <f t="shared" si="10"/>
        <v/>
      </c>
      <c r="R268" s="25" t="str">
        <f t="shared" si="11"/>
        <v/>
      </c>
      <c r="S268" s="25" t="str">
        <f t="shared" si="12"/>
        <v/>
      </c>
      <c r="T268" s="25" t="str">
        <f t="shared" si="13"/>
        <v/>
      </c>
      <c r="U268" s="92"/>
      <c r="V268" s="79"/>
      <c r="W268" s="79"/>
      <c r="X268" s="80"/>
      <c r="Y268" s="26"/>
      <c r="Z268" s="26"/>
      <c r="AA268" s="26"/>
    </row>
    <row r="269" spans="1:27" ht="18" customHeight="1" x14ac:dyDescent="0.25">
      <c r="A269" s="27"/>
      <c r="B269" s="27"/>
      <c r="C269" s="28"/>
      <c r="D269" s="28"/>
      <c r="E269" s="28"/>
      <c r="F269" s="27"/>
      <c r="G269" s="29" t="str">
        <f ca="1">IFERROR(__xludf.DUMMYFUNCTION("IF(F269="""","""",IFERROR(GOOGLEFINANCE(UPPER(F269),""price""),""""))"),"")</f>
        <v/>
      </c>
      <c r="H269" s="29"/>
      <c r="I269" s="29" t="str">
        <f t="shared" si="7"/>
        <v/>
      </c>
      <c r="J269" s="30"/>
      <c r="K269" s="29"/>
      <c r="L269" s="29"/>
      <c r="M269" s="31"/>
      <c r="N269" s="31"/>
      <c r="O269" s="32" t="str">
        <f t="shared" si="8"/>
        <v/>
      </c>
      <c r="P269" s="30" t="str">
        <f t="shared" si="9"/>
        <v/>
      </c>
      <c r="Q269" s="29" t="str">
        <f t="shared" si="10"/>
        <v/>
      </c>
      <c r="R269" s="33" t="str">
        <f t="shared" si="11"/>
        <v/>
      </c>
      <c r="S269" s="33" t="str">
        <f t="shared" si="12"/>
        <v/>
      </c>
      <c r="T269" s="33" t="str">
        <f t="shared" si="13"/>
        <v/>
      </c>
      <c r="U269" s="93"/>
      <c r="V269" s="79"/>
      <c r="W269" s="79"/>
      <c r="X269" s="80"/>
      <c r="Y269" s="34"/>
      <c r="Z269" s="34"/>
      <c r="AA269" s="34"/>
    </row>
    <row r="270" spans="1:27" ht="18" customHeight="1" x14ac:dyDescent="0.25">
      <c r="A270" s="19"/>
      <c r="B270" s="19"/>
      <c r="C270" s="20"/>
      <c r="D270" s="20"/>
      <c r="E270" s="20"/>
      <c r="F270" s="19"/>
      <c r="G270" s="21" t="str">
        <f ca="1">IFERROR(__xludf.DUMMYFUNCTION("IF(F270="""","""",IFERROR(GOOGLEFINANCE(UPPER(F270),""price""),""""))"),"")</f>
        <v/>
      </c>
      <c r="H270" s="21"/>
      <c r="I270" s="21" t="str">
        <f t="shared" si="7"/>
        <v/>
      </c>
      <c r="J270" s="22"/>
      <c r="K270" s="21"/>
      <c r="L270" s="21"/>
      <c r="M270" s="23"/>
      <c r="N270" s="23"/>
      <c r="O270" s="24" t="str">
        <f t="shared" si="8"/>
        <v/>
      </c>
      <c r="P270" s="22" t="str">
        <f t="shared" si="9"/>
        <v/>
      </c>
      <c r="Q270" s="21" t="str">
        <f t="shared" si="10"/>
        <v/>
      </c>
      <c r="R270" s="25" t="str">
        <f t="shared" si="11"/>
        <v/>
      </c>
      <c r="S270" s="25" t="str">
        <f t="shared" si="12"/>
        <v/>
      </c>
      <c r="T270" s="25" t="str">
        <f t="shared" si="13"/>
        <v/>
      </c>
      <c r="U270" s="92"/>
      <c r="V270" s="79"/>
      <c r="W270" s="79"/>
      <c r="X270" s="80"/>
      <c r="Y270" s="26"/>
      <c r="Z270" s="26"/>
      <c r="AA270" s="26"/>
    </row>
    <row r="271" spans="1:27" ht="18" customHeight="1" x14ac:dyDescent="0.25">
      <c r="A271" s="27"/>
      <c r="B271" s="27"/>
      <c r="C271" s="28"/>
      <c r="D271" s="28"/>
      <c r="E271" s="28"/>
      <c r="F271" s="27"/>
      <c r="G271" s="29" t="str">
        <f ca="1">IFERROR(__xludf.DUMMYFUNCTION("IF(F271="""","""",IFERROR(GOOGLEFINANCE(UPPER(F271),""price""),""""))"),"")</f>
        <v/>
      </c>
      <c r="H271" s="29"/>
      <c r="I271" s="29" t="str">
        <f t="shared" si="7"/>
        <v/>
      </c>
      <c r="J271" s="30"/>
      <c r="K271" s="29"/>
      <c r="L271" s="29"/>
      <c r="M271" s="31"/>
      <c r="N271" s="31"/>
      <c r="O271" s="32" t="str">
        <f t="shared" si="8"/>
        <v/>
      </c>
      <c r="P271" s="30" t="str">
        <f t="shared" si="9"/>
        <v/>
      </c>
      <c r="Q271" s="29" t="str">
        <f t="shared" si="10"/>
        <v/>
      </c>
      <c r="R271" s="33" t="str">
        <f t="shared" si="11"/>
        <v/>
      </c>
      <c r="S271" s="33" t="str">
        <f t="shared" si="12"/>
        <v/>
      </c>
      <c r="T271" s="33" t="str">
        <f t="shared" si="13"/>
        <v/>
      </c>
      <c r="U271" s="93"/>
      <c r="V271" s="79"/>
      <c r="W271" s="79"/>
      <c r="X271" s="80"/>
      <c r="Y271" s="34"/>
      <c r="Z271" s="34"/>
      <c r="AA271" s="34"/>
    </row>
    <row r="272" spans="1:27" ht="18" customHeight="1" x14ac:dyDescent="0.25">
      <c r="A272" s="19"/>
      <c r="B272" s="19"/>
      <c r="C272" s="20"/>
      <c r="D272" s="20"/>
      <c r="E272" s="20"/>
      <c r="F272" s="19"/>
      <c r="G272" s="21" t="str">
        <f ca="1">IFERROR(__xludf.DUMMYFUNCTION("IF(F272="""","""",IFERROR(GOOGLEFINANCE(UPPER(F272),""price""),""""))"),"")</f>
        <v/>
      </c>
      <c r="H272" s="21"/>
      <c r="I272" s="21" t="str">
        <f t="shared" si="7"/>
        <v/>
      </c>
      <c r="J272" s="22"/>
      <c r="K272" s="21"/>
      <c r="L272" s="21"/>
      <c r="M272" s="23"/>
      <c r="N272" s="23"/>
      <c r="O272" s="24" t="str">
        <f t="shared" si="8"/>
        <v/>
      </c>
      <c r="P272" s="22" t="str">
        <f t="shared" si="9"/>
        <v/>
      </c>
      <c r="Q272" s="21" t="str">
        <f t="shared" si="10"/>
        <v/>
      </c>
      <c r="R272" s="25" t="str">
        <f t="shared" si="11"/>
        <v/>
      </c>
      <c r="S272" s="25" t="str">
        <f t="shared" si="12"/>
        <v/>
      </c>
      <c r="T272" s="25" t="str">
        <f t="shared" si="13"/>
        <v/>
      </c>
      <c r="U272" s="92"/>
      <c r="V272" s="79"/>
      <c r="W272" s="79"/>
      <c r="X272" s="80"/>
      <c r="Y272" s="26"/>
      <c r="Z272" s="26"/>
      <c r="AA272" s="26"/>
    </row>
    <row r="273" spans="1:27" ht="18" customHeight="1" x14ac:dyDescent="0.25">
      <c r="A273" s="27"/>
      <c r="B273" s="27"/>
      <c r="C273" s="28"/>
      <c r="D273" s="28"/>
      <c r="E273" s="28"/>
      <c r="F273" s="27"/>
      <c r="G273" s="29" t="str">
        <f ca="1">IFERROR(__xludf.DUMMYFUNCTION("IF(F273="""","""",IFERROR(GOOGLEFINANCE(UPPER(F273),""price""),""""))"),"")</f>
        <v/>
      </c>
      <c r="H273" s="29"/>
      <c r="I273" s="29" t="str">
        <f t="shared" si="7"/>
        <v/>
      </c>
      <c r="J273" s="30"/>
      <c r="K273" s="29"/>
      <c r="L273" s="29"/>
      <c r="M273" s="31"/>
      <c r="N273" s="31"/>
      <c r="O273" s="32" t="str">
        <f t="shared" si="8"/>
        <v/>
      </c>
      <c r="P273" s="30" t="str">
        <f t="shared" si="9"/>
        <v/>
      </c>
      <c r="Q273" s="29" t="str">
        <f t="shared" si="10"/>
        <v/>
      </c>
      <c r="R273" s="33" t="str">
        <f t="shared" si="11"/>
        <v/>
      </c>
      <c r="S273" s="33" t="str">
        <f t="shared" si="12"/>
        <v/>
      </c>
      <c r="T273" s="33" t="str">
        <f t="shared" si="13"/>
        <v/>
      </c>
      <c r="U273" s="93"/>
      <c r="V273" s="79"/>
      <c r="W273" s="79"/>
      <c r="X273" s="80"/>
      <c r="Y273" s="34"/>
      <c r="Z273" s="34"/>
      <c r="AA273" s="34"/>
    </row>
    <row r="274" spans="1:27" ht="18" customHeight="1" x14ac:dyDescent="0.25">
      <c r="A274" s="19"/>
      <c r="B274" s="19"/>
      <c r="C274" s="20"/>
      <c r="D274" s="20"/>
      <c r="E274" s="20"/>
      <c r="F274" s="19"/>
      <c r="G274" s="21" t="str">
        <f ca="1">IFERROR(__xludf.DUMMYFUNCTION("IF(F274="""","""",IFERROR(GOOGLEFINANCE(UPPER(F274),""price""),""""))"),"")</f>
        <v/>
      </c>
      <c r="H274" s="21"/>
      <c r="I274" s="21" t="str">
        <f t="shared" si="7"/>
        <v/>
      </c>
      <c r="J274" s="22"/>
      <c r="K274" s="21"/>
      <c r="L274" s="21"/>
      <c r="M274" s="23"/>
      <c r="N274" s="23"/>
      <c r="O274" s="24" t="str">
        <f t="shared" si="8"/>
        <v/>
      </c>
      <c r="P274" s="22" t="str">
        <f t="shared" si="9"/>
        <v/>
      </c>
      <c r="Q274" s="21" t="str">
        <f t="shared" si="10"/>
        <v/>
      </c>
      <c r="R274" s="25" t="str">
        <f t="shared" si="11"/>
        <v/>
      </c>
      <c r="S274" s="25" t="str">
        <f t="shared" si="12"/>
        <v/>
      </c>
      <c r="T274" s="25" t="str">
        <f t="shared" si="13"/>
        <v/>
      </c>
      <c r="U274" s="92"/>
      <c r="V274" s="79"/>
      <c r="W274" s="79"/>
      <c r="X274" s="80"/>
      <c r="Y274" s="26"/>
      <c r="Z274" s="26"/>
      <c r="AA274" s="26"/>
    </row>
    <row r="275" spans="1:27" ht="18" customHeight="1" x14ac:dyDescent="0.25">
      <c r="A275" s="27"/>
      <c r="B275" s="27"/>
      <c r="C275" s="28"/>
      <c r="D275" s="28"/>
      <c r="E275" s="28"/>
      <c r="F275" s="27"/>
      <c r="G275" s="29" t="str">
        <f ca="1">IFERROR(__xludf.DUMMYFUNCTION("IF(F275="""","""",IFERROR(GOOGLEFINANCE(UPPER(F275),""price""),""""))"),"")</f>
        <v/>
      </c>
      <c r="H275" s="29"/>
      <c r="I275" s="29" t="str">
        <f t="shared" si="7"/>
        <v/>
      </c>
      <c r="J275" s="30"/>
      <c r="K275" s="29"/>
      <c r="L275" s="29"/>
      <c r="M275" s="31"/>
      <c r="N275" s="31"/>
      <c r="O275" s="32" t="str">
        <f t="shared" si="8"/>
        <v/>
      </c>
      <c r="P275" s="30" t="str">
        <f t="shared" si="9"/>
        <v/>
      </c>
      <c r="Q275" s="29" t="str">
        <f t="shared" si="10"/>
        <v/>
      </c>
      <c r="R275" s="33" t="str">
        <f t="shared" si="11"/>
        <v/>
      </c>
      <c r="S275" s="33" t="str">
        <f t="shared" si="12"/>
        <v/>
      </c>
      <c r="T275" s="33" t="str">
        <f t="shared" si="13"/>
        <v/>
      </c>
      <c r="U275" s="93"/>
      <c r="V275" s="79"/>
      <c r="W275" s="79"/>
      <c r="X275" s="80"/>
      <c r="Y275" s="34"/>
      <c r="Z275" s="34"/>
      <c r="AA275" s="34"/>
    </row>
    <row r="276" spans="1:27" ht="18" customHeight="1" x14ac:dyDescent="0.25">
      <c r="A276" s="19"/>
      <c r="B276" s="19"/>
      <c r="C276" s="20"/>
      <c r="D276" s="20"/>
      <c r="E276" s="20"/>
      <c r="F276" s="19"/>
      <c r="G276" s="21" t="str">
        <f ca="1">IFERROR(__xludf.DUMMYFUNCTION("IF(F276="""","""",IFERROR(GOOGLEFINANCE(UPPER(F276),""price""),""""))"),"")</f>
        <v/>
      </c>
      <c r="H276" s="21"/>
      <c r="I276" s="21" t="str">
        <f t="shared" si="7"/>
        <v/>
      </c>
      <c r="J276" s="22"/>
      <c r="K276" s="21"/>
      <c r="L276" s="21"/>
      <c r="M276" s="23"/>
      <c r="N276" s="23"/>
      <c r="O276" s="24" t="str">
        <f t="shared" si="8"/>
        <v/>
      </c>
      <c r="P276" s="22" t="str">
        <f t="shared" si="9"/>
        <v/>
      </c>
      <c r="Q276" s="21" t="str">
        <f t="shared" si="10"/>
        <v/>
      </c>
      <c r="R276" s="25" t="str">
        <f t="shared" si="11"/>
        <v/>
      </c>
      <c r="S276" s="25" t="str">
        <f t="shared" si="12"/>
        <v/>
      </c>
      <c r="T276" s="25" t="str">
        <f t="shared" si="13"/>
        <v/>
      </c>
      <c r="U276" s="92"/>
      <c r="V276" s="79"/>
      <c r="W276" s="79"/>
      <c r="X276" s="80"/>
      <c r="Y276" s="26"/>
      <c r="Z276" s="26"/>
      <c r="AA276" s="26"/>
    </row>
    <row r="277" spans="1:27" ht="18" customHeight="1" x14ac:dyDescent="0.25">
      <c r="A277" s="27"/>
      <c r="B277" s="27"/>
      <c r="C277" s="28"/>
      <c r="D277" s="28"/>
      <c r="E277" s="28"/>
      <c r="F277" s="27"/>
      <c r="G277" s="29" t="str">
        <f ca="1">IFERROR(__xludf.DUMMYFUNCTION("IF(F277="""","""",IFERROR(GOOGLEFINANCE(UPPER(F277),""price""),""""))"),"")</f>
        <v/>
      </c>
      <c r="H277" s="29"/>
      <c r="I277" s="29" t="str">
        <f t="shared" si="7"/>
        <v/>
      </c>
      <c r="J277" s="30"/>
      <c r="K277" s="29"/>
      <c r="L277" s="29"/>
      <c r="M277" s="31"/>
      <c r="N277" s="31"/>
      <c r="O277" s="32" t="str">
        <f t="shared" si="8"/>
        <v/>
      </c>
      <c r="P277" s="30" t="str">
        <f t="shared" si="9"/>
        <v/>
      </c>
      <c r="Q277" s="29" t="str">
        <f t="shared" si="10"/>
        <v/>
      </c>
      <c r="R277" s="33" t="str">
        <f t="shared" si="11"/>
        <v/>
      </c>
      <c r="S277" s="33" t="str">
        <f t="shared" si="12"/>
        <v/>
      </c>
      <c r="T277" s="33" t="str">
        <f t="shared" si="13"/>
        <v/>
      </c>
      <c r="U277" s="93"/>
      <c r="V277" s="79"/>
      <c r="W277" s="79"/>
      <c r="X277" s="80"/>
      <c r="Y277" s="34"/>
      <c r="Z277" s="34"/>
      <c r="AA277" s="34"/>
    </row>
    <row r="278" spans="1:27" ht="18" customHeight="1" x14ac:dyDescent="0.25">
      <c r="A278" s="19"/>
      <c r="B278" s="19"/>
      <c r="C278" s="20"/>
      <c r="D278" s="20"/>
      <c r="E278" s="20"/>
      <c r="F278" s="19"/>
      <c r="G278" s="21" t="str">
        <f ca="1">IFERROR(__xludf.DUMMYFUNCTION("IF(F278="""","""",IFERROR(GOOGLEFINANCE(UPPER(F278),""price""),""""))"),"")</f>
        <v/>
      </c>
      <c r="H278" s="21"/>
      <c r="I278" s="21" t="str">
        <f t="shared" si="7"/>
        <v/>
      </c>
      <c r="J278" s="22"/>
      <c r="K278" s="21"/>
      <c r="L278" s="21"/>
      <c r="M278" s="23"/>
      <c r="N278" s="23"/>
      <c r="O278" s="24" t="str">
        <f t="shared" si="8"/>
        <v/>
      </c>
      <c r="P278" s="22" t="str">
        <f t="shared" si="9"/>
        <v/>
      </c>
      <c r="Q278" s="21" t="str">
        <f t="shared" si="10"/>
        <v/>
      </c>
      <c r="R278" s="25" t="str">
        <f t="shared" si="11"/>
        <v/>
      </c>
      <c r="S278" s="25" t="str">
        <f t="shared" si="12"/>
        <v/>
      </c>
      <c r="T278" s="25" t="str">
        <f t="shared" si="13"/>
        <v/>
      </c>
      <c r="U278" s="92"/>
      <c r="V278" s="79"/>
      <c r="W278" s="79"/>
      <c r="X278" s="80"/>
      <c r="Y278" s="26"/>
      <c r="Z278" s="26"/>
      <c r="AA278" s="26"/>
    </row>
    <row r="279" spans="1:27" ht="18" customHeight="1" x14ac:dyDescent="0.25">
      <c r="A279" s="27"/>
      <c r="B279" s="27"/>
      <c r="C279" s="28"/>
      <c r="D279" s="28"/>
      <c r="E279" s="28"/>
      <c r="F279" s="27"/>
      <c r="G279" s="29" t="str">
        <f ca="1">IFERROR(__xludf.DUMMYFUNCTION("IF(F279="""","""",IFERROR(GOOGLEFINANCE(UPPER(F279),""price""),""""))"),"")</f>
        <v/>
      </c>
      <c r="H279" s="29"/>
      <c r="I279" s="29" t="str">
        <f t="shared" si="7"/>
        <v/>
      </c>
      <c r="J279" s="30"/>
      <c r="K279" s="29"/>
      <c r="L279" s="29"/>
      <c r="M279" s="31"/>
      <c r="N279" s="31"/>
      <c r="O279" s="32" t="str">
        <f t="shared" si="8"/>
        <v/>
      </c>
      <c r="P279" s="30" t="str">
        <f t="shared" si="9"/>
        <v/>
      </c>
      <c r="Q279" s="29" t="str">
        <f t="shared" si="10"/>
        <v/>
      </c>
      <c r="R279" s="33" t="str">
        <f t="shared" si="11"/>
        <v/>
      </c>
      <c r="S279" s="33" t="str">
        <f t="shared" si="12"/>
        <v/>
      </c>
      <c r="T279" s="33" t="str">
        <f t="shared" si="13"/>
        <v/>
      </c>
      <c r="U279" s="93"/>
      <c r="V279" s="79"/>
      <c r="W279" s="79"/>
      <c r="X279" s="80"/>
      <c r="Y279" s="34"/>
      <c r="Z279" s="34"/>
      <c r="AA279" s="34"/>
    </row>
    <row r="280" spans="1:27" ht="18" customHeight="1" x14ac:dyDescent="0.25">
      <c r="A280" s="19"/>
      <c r="B280" s="19"/>
      <c r="C280" s="20"/>
      <c r="D280" s="20"/>
      <c r="E280" s="20"/>
      <c r="F280" s="19"/>
      <c r="G280" s="21" t="str">
        <f ca="1">IFERROR(__xludf.DUMMYFUNCTION("IF(F280="""","""",IFERROR(GOOGLEFINANCE(UPPER(F280),""price""),""""))"),"")</f>
        <v/>
      </c>
      <c r="H280" s="21"/>
      <c r="I280" s="21" t="str">
        <f t="shared" si="7"/>
        <v/>
      </c>
      <c r="J280" s="22"/>
      <c r="K280" s="21"/>
      <c r="L280" s="21"/>
      <c r="M280" s="23"/>
      <c r="N280" s="23"/>
      <c r="O280" s="24" t="str">
        <f t="shared" si="8"/>
        <v/>
      </c>
      <c r="P280" s="22" t="str">
        <f t="shared" si="9"/>
        <v/>
      </c>
      <c r="Q280" s="21" t="str">
        <f t="shared" si="10"/>
        <v/>
      </c>
      <c r="R280" s="25" t="str">
        <f t="shared" si="11"/>
        <v/>
      </c>
      <c r="S280" s="25" t="str">
        <f t="shared" si="12"/>
        <v/>
      </c>
      <c r="T280" s="25" t="str">
        <f t="shared" si="13"/>
        <v/>
      </c>
      <c r="U280" s="92"/>
      <c r="V280" s="79"/>
      <c r="W280" s="79"/>
      <c r="X280" s="80"/>
      <c r="Y280" s="26"/>
      <c r="Z280" s="26"/>
      <c r="AA280" s="26"/>
    </row>
    <row r="281" spans="1:27" ht="18" customHeight="1" x14ac:dyDescent="0.25">
      <c r="A281" s="27"/>
      <c r="B281" s="27"/>
      <c r="C281" s="28"/>
      <c r="D281" s="28"/>
      <c r="E281" s="28"/>
      <c r="F281" s="27"/>
      <c r="G281" s="29" t="str">
        <f ca="1">IFERROR(__xludf.DUMMYFUNCTION("IF(F281="""","""",IFERROR(GOOGLEFINANCE(UPPER(F281),""price""),""""))"),"")</f>
        <v/>
      </c>
      <c r="H281" s="29"/>
      <c r="I281" s="29" t="str">
        <f t="shared" si="7"/>
        <v/>
      </c>
      <c r="J281" s="30"/>
      <c r="K281" s="29"/>
      <c r="L281" s="29"/>
      <c r="M281" s="31"/>
      <c r="N281" s="31"/>
      <c r="O281" s="32" t="str">
        <f t="shared" si="8"/>
        <v/>
      </c>
      <c r="P281" s="30" t="str">
        <f t="shared" si="9"/>
        <v/>
      </c>
      <c r="Q281" s="29" t="str">
        <f t="shared" si="10"/>
        <v/>
      </c>
      <c r="R281" s="33" t="str">
        <f t="shared" si="11"/>
        <v/>
      </c>
      <c r="S281" s="33" t="str">
        <f t="shared" si="12"/>
        <v/>
      </c>
      <c r="T281" s="33" t="str">
        <f t="shared" si="13"/>
        <v/>
      </c>
      <c r="U281" s="93"/>
      <c r="V281" s="79"/>
      <c r="W281" s="79"/>
      <c r="X281" s="80"/>
      <c r="Y281" s="34"/>
      <c r="Z281" s="34"/>
      <c r="AA281" s="34"/>
    </row>
    <row r="282" spans="1:27" ht="18" customHeight="1" x14ac:dyDescent="0.25">
      <c r="A282" s="19"/>
      <c r="B282" s="19"/>
      <c r="C282" s="20"/>
      <c r="D282" s="20"/>
      <c r="E282" s="20"/>
      <c r="F282" s="19"/>
      <c r="G282" s="21" t="str">
        <f ca="1">IFERROR(__xludf.DUMMYFUNCTION("IF(F282="""","""",IFERROR(GOOGLEFINANCE(UPPER(F282),""price""),""""))"),"")</f>
        <v/>
      </c>
      <c r="H282" s="21"/>
      <c r="I282" s="21" t="str">
        <f t="shared" si="7"/>
        <v/>
      </c>
      <c r="J282" s="22"/>
      <c r="K282" s="21"/>
      <c r="L282" s="21"/>
      <c r="M282" s="23"/>
      <c r="N282" s="23"/>
      <c r="O282" s="24" t="str">
        <f t="shared" si="8"/>
        <v/>
      </c>
      <c r="P282" s="22" t="str">
        <f t="shared" si="9"/>
        <v/>
      </c>
      <c r="Q282" s="21" t="str">
        <f t="shared" si="10"/>
        <v/>
      </c>
      <c r="R282" s="25" t="str">
        <f t="shared" si="11"/>
        <v/>
      </c>
      <c r="S282" s="25" t="str">
        <f t="shared" si="12"/>
        <v/>
      </c>
      <c r="T282" s="25" t="str">
        <f t="shared" si="13"/>
        <v/>
      </c>
      <c r="U282" s="92"/>
      <c r="V282" s="79"/>
      <c r="W282" s="79"/>
      <c r="X282" s="80"/>
      <c r="Y282" s="26"/>
      <c r="Z282" s="26"/>
      <c r="AA282" s="26"/>
    </row>
    <row r="283" spans="1:27" ht="18" customHeight="1" x14ac:dyDescent="0.25">
      <c r="A283" s="27"/>
      <c r="B283" s="27"/>
      <c r="C283" s="28"/>
      <c r="D283" s="28"/>
      <c r="E283" s="28"/>
      <c r="F283" s="27"/>
      <c r="G283" s="29" t="str">
        <f ca="1">IFERROR(__xludf.DUMMYFUNCTION("IF(F283="""","""",IFERROR(GOOGLEFINANCE(UPPER(F283),""price""),""""))"),"")</f>
        <v/>
      </c>
      <c r="H283" s="29"/>
      <c r="I283" s="29" t="str">
        <f t="shared" si="7"/>
        <v/>
      </c>
      <c r="J283" s="30"/>
      <c r="K283" s="29"/>
      <c r="L283" s="29"/>
      <c r="M283" s="31"/>
      <c r="N283" s="31"/>
      <c r="O283" s="32" t="str">
        <f t="shared" si="8"/>
        <v/>
      </c>
      <c r="P283" s="30" t="str">
        <f t="shared" si="9"/>
        <v/>
      </c>
      <c r="Q283" s="29" t="str">
        <f t="shared" si="10"/>
        <v/>
      </c>
      <c r="R283" s="33" t="str">
        <f t="shared" si="11"/>
        <v/>
      </c>
      <c r="S283" s="33" t="str">
        <f t="shared" si="12"/>
        <v/>
      </c>
      <c r="T283" s="33" t="str">
        <f t="shared" si="13"/>
        <v/>
      </c>
      <c r="U283" s="93"/>
      <c r="V283" s="79"/>
      <c r="W283" s="79"/>
      <c r="X283" s="80"/>
      <c r="Y283" s="34"/>
      <c r="Z283" s="34"/>
      <c r="AA283" s="34"/>
    </row>
    <row r="284" spans="1:27" ht="18" customHeight="1" x14ac:dyDescent="0.25">
      <c r="A284" s="19"/>
      <c r="B284" s="19"/>
      <c r="C284" s="20"/>
      <c r="D284" s="20"/>
      <c r="E284" s="20"/>
      <c r="F284" s="19"/>
      <c r="G284" s="21" t="str">
        <f ca="1">IFERROR(__xludf.DUMMYFUNCTION("IF(F284="""","""",IFERROR(GOOGLEFINANCE(UPPER(F284),""price""),""""))"),"")</f>
        <v/>
      </c>
      <c r="H284" s="21"/>
      <c r="I284" s="21" t="str">
        <f t="shared" si="7"/>
        <v/>
      </c>
      <c r="J284" s="22"/>
      <c r="K284" s="21"/>
      <c r="L284" s="21"/>
      <c r="M284" s="23"/>
      <c r="N284" s="23"/>
      <c r="O284" s="24" t="str">
        <f t="shared" si="8"/>
        <v/>
      </c>
      <c r="P284" s="22" t="str">
        <f t="shared" si="9"/>
        <v/>
      </c>
      <c r="Q284" s="21" t="str">
        <f t="shared" si="10"/>
        <v/>
      </c>
      <c r="R284" s="25" t="str">
        <f t="shared" si="11"/>
        <v/>
      </c>
      <c r="S284" s="25" t="str">
        <f t="shared" si="12"/>
        <v/>
      </c>
      <c r="T284" s="25" t="str">
        <f t="shared" si="13"/>
        <v/>
      </c>
      <c r="U284" s="92"/>
      <c r="V284" s="79"/>
      <c r="W284" s="79"/>
      <c r="X284" s="80"/>
      <c r="Y284" s="26"/>
      <c r="Z284" s="26"/>
      <c r="AA284" s="26"/>
    </row>
    <row r="285" spans="1:27" ht="18" customHeight="1" x14ac:dyDescent="0.25">
      <c r="A285" s="27"/>
      <c r="B285" s="27"/>
      <c r="C285" s="28"/>
      <c r="D285" s="28"/>
      <c r="E285" s="28"/>
      <c r="F285" s="27"/>
      <c r="G285" s="29" t="str">
        <f ca="1">IFERROR(__xludf.DUMMYFUNCTION("IF(F285="""","""",IFERROR(GOOGLEFINANCE(UPPER(F285),""price""),""""))"),"")</f>
        <v/>
      </c>
      <c r="H285" s="29"/>
      <c r="I285" s="29" t="str">
        <f t="shared" si="7"/>
        <v/>
      </c>
      <c r="J285" s="30"/>
      <c r="K285" s="29"/>
      <c r="L285" s="29"/>
      <c r="M285" s="31"/>
      <c r="N285" s="31"/>
      <c r="O285" s="32" t="str">
        <f t="shared" si="8"/>
        <v/>
      </c>
      <c r="P285" s="30" t="str">
        <f t="shared" si="9"/>
        <v/>
      </c>
      <c r="Q285" s="29" t="str">
        <f t="shared" si="10"/>
        <v/>
      </c>
      <c r="R285" s="33" t="str">
        <f t="shared" si="11"/>
        <v/>
      </c>
      <c r="S285" s="33" t="str">
        <f t="shared" si="12"/>
        <v/>
      </c>
      <c r="T285" s="33" t="str">
        <f t="shared" si="13"/>
        <v/>
      </c>
      <c r="U285" s="93"/>
      <c r="V285" s="79"/>
      <c r="W285" s="79"/>
      <c r="X285" s="80"/>
      <c r="Y285" s="34"/>
      <c r="Z285" s="34"/>
      <c r="AA285" s="34"/>
    </row>
    <row r="286" spans="1:27" ht="18" customHeight="1" x14ac:dyDescent="0.25">
      <c r="A286" s="19"/>
      <c r="B286" s="19"/>
      <c r="C286" s="20"/>
      <c r="D286" s="20"/>
      <c r="E286" s="20"/>
      <c r="F286" s="19"/>
      <c r="G286" s="21" t="str">
        <f ca="1">IFERROR(__xludf.DUMMYFUNCTION("IF(F286="""","""",IFERROR(GOOGLEFINANCE(UPPER(F286),""price""),""""))"),"")</f>
        <v/>
      </c>
      <c r="H286" s="21"/>
      <c r="I286" s="21" t="str">
        <f t="shared" si="7"/>
        <v/>
      </c>
      <c r="J286" s="22"/>
      <c r="K286" s="21"/>
      <c r="L286" s="21"/>
      <c r="M286" s="23"/>
      <c r="N286" s="23"/>
      <c r="O286" s="24" t="str">
        <f t="shared" si="8"/>
        <v/>
      </c>
      <c r="P286" s="22" t="str">
        <f t="shared" si="9"/>
        <v/>
      </c>
      <c r="Q286" s="21" t="str">
        <f t="shared" si="10"/>
        <v/>
      </c>
      <c r="R286" s="25" t="str">
        <f t="shared" si="11"/>
        <v/>
      </c>
      <c r="S286" s="25" t="str">
        <f t="shared" si="12"/>
        <v/>
      </c>
      <c r="T286" s="25" t="str">
        <f t="shared" si="13"/>
        <v/>
      </c>
      <c r="U286" s="92"/>
      <c r="V286" s="79"/>
      <c r="W286" s="79"/>
      <c r="X286" s="80"/>
      <c r="Y286" s="26"/>
      <c r="Z286" s="26"/>
      <c r="AA286" s="26"/>
    </row>
    <row r="287" spans="1:27" ht="18" customHeight="1" x14ac:dyDescent="0.25">
      <c r="A287" s="27"/>
      <c r="B287" s="27"/>
      <c r="C287" s="28"/>
      <c r="D287" s="28"/>
      <c r="E287" s="28"/>
      <c r="F287" s="27"/>
      <c r="G287" s="29" t="str">
        <f ca="1">IFERROR(__xludf.DUMMYFUNCTION("IF(F287="""","""",IFERROR(GOOGLEFINANCE(UPPER(F287),""price""),""""))"),"")</f>
        <v/>
      </c>
      <c r="H287" s="29"/>
      <c r="I287" s="29" t="str">
        <f t="shared" si="7"/>
        <v/>
      </c>
      <c r="J287" s="30"/>
      <c r="K287" s="29"/>
      <c r="L287" s="29"/>
      <c r="M287" s="31"/>
      <c r="N287" s="31"/>
      <c r="O287" s="32" t="str">
        <f t="shared" si="8"/>
        <v/>
      </c>
      <c r="P287" s="30" t="str">
        <f t="shared" si="9"/>
        <v/>
      </c>
      <c r="Q287" s="29" t="str">
        <f t="shared" si="10"/>
        <v/>
      </c>
      <c r="R287" s="33" t="str">
        <f t="shared" si="11"/>
        <v/>
      </c>
      <c r="S287" s="33" t="str">
        <f t="shared" si="12"/>
        <v/>
      </c>
      <c r="T287" s="33" t="str">
        <f t="shared" si="13"/>
        <v/>
      </c>
      <c r="U287" s="93"/>
      <c r="V287" s="79"/>
      <c r="W287" s="79"/>
      <c r="X287" s="80"/>
      <c r="Y287" s="34"/>
      <c r="Z287" s="34"/>
      <c r="AA287" s="34"/>
    </row>
    <row r="288" spans="1:27" ht="18" customHeight="1" x14ac:dyDescent="0.25">
      <c r="A288" s="19"/>
      <c r="B288" s="19"/>
      <c r="C288" s="20"/>
      <c r="D288" s="20"/>
      <c r="E288" s="20"/>
      <c r="F288" s="19"/>
      <c r="G288" s="21" t="str">
        <f ca="1">IFERROR(__xludf.DUMMYFUNCTION("IF(F288="""","""",IFERROR(GOOGLEFINANCE(UPPER(F288),""price""),""""))"),"")</f>
        <v/>
      </c>
      <c r="H288" s="21"/>
      <c r="I288" s="21" t="str">
        <f t="shared" si="7"/>
        <v/>
      </c>
      <c r="J288" s="22"/>
      <c r="K288" s="21"/>
      <c r="L288" s="21"/>
      <c r="M288" s="23"/>
      <c r="N288" s="23"/>
      <c r="O288" s="24" t="str">
        <f t="shared" si="8"/>
        <v/>
      </c>
      <c r="P288" s="22" t="str">
        <f t="shared" si="9"/>
        <v/>
      </c>
      <c r="Q288" s="21" t="str">
        <f t="shared" si="10"/>
        <v/>
      </c>
      <c r="R288" s="25" t="str">
        <f t="shared" si="11"/>
        <v/>
      </c>
      <c r="S288" s="25" t="str">
        <f t="shared" si="12"/>
        <v/>
      </c>
      <c r="T288" s="25" t="str">
        <f t="shared" si="13"/>
        <v/>
      </c>
      <c r="U288" s="92"/>
      <c r="V288" s="79"/>
      <c r="W288" s="79"/>
      <c r="X288" s="80"/>
      <c r="Y288" s="26"/>
      <c r="Z288" s="26"/>
      <c r="AA288" s="26"/>
    </row>
    <row r="289" spans="1:27" ht="18" customHeight="1" x14ac:dyDescent="0.25">
      <c r="A289" s="27"/>
      <c r="B289" s="27"/>
      <c r="C289" s="28"/>
      <c r="D289" s="28"/>
      <c r="E289" s="28"/>
      <c r="F289" s="27"/>
      <c r="G289" s="29" t="str">
        <f ca="1">IFERROR(__xludf.DUMMYFUNCTION("IF(F289="""","""",IFERROR(GOOGLEFINANCE(UPPER(F289),""price""),""""))"),"")</f>
        <v/>
      </c>
      <c r="H289" s="29"/>
      <c r="I289" s="29" t="str">
        <f t="shared" si="7"/>
        <v/>
      </c>
      <c r="J289" s="30"/>
      <c r="K289" s="29"/>
      <c r="L289" s="29"/>
      <c r="M289" s="31"/>
      <c r="N289" s="31"/>
      <c r="O289" s="32" t="str">
        <f t="shared" si="8"/>
        <v/>
      </c>
      <c r="P289" s="30" t="str">
        <f t="shared" si="9"/>
        <v/>
      </c>
      <c r="Q289" s="29" t="str">
        <f t="shared" si="10"/>
        <v/>
      </c>
      <c r="R289" s="33" t="str">
        <f t="shared" si="11"/>
        <v/>
      </c>
      <c r="S289" s="33" t="str">
        <f t="shared" si="12"/>
        <v/>
      </c>
      <c r="T289" s="33" t="str">
        <f t="shared" si="13"/>
        <v/>
      </c>
      <c r="U289" s="93"/>
      <c r="V289" s="79"/>
      <c r="W289" s="79"/>
      <c r="X289" s="80"/>
      <c r="Y289" s="34"/>
      <c r="Z289" s="34"/>
      <c r="AA289" s="34"/>
    </row>
    <row r="290" spans="1:27" ht="18" customHeight="1" x14ac:dyDescent="0.25">
      <c r="A290" s="19"/>
      <c r="B290" s="19"/>
      <c r="C290" s="20"/>
      <c r="D290" s="20"/>
      <c r="E290" s="20"/>
      <c r="F290" s="19"/>
      <c r="G290" s="21" t="str">
        <f ca="1">IFERROR(__xludf.DUMMYFUNCTION("IF(F290="""","""",IFERROR(GOOGLEFINANCE(UPPER(F290),""price""),""""))"),"")</f>
        <v/>
      </c>
      <c r="H290" s="21"/>
      <c r="I290" s="21" t="str">
        <f t="shared" si="7"/>
        <v/>
      </c>
      <c r="J290" s="22"/>
      <c r="K290" s="21"/>
      <c r="L290" s="21"/>
      <c r="M290" s="23"/>
      <c r="N290" s="23"/>
      <c r="O290" s="24" t="str">
        <f t="shared" si="8"/>
        <v/>
      </c>
      <c r="P290" s="22" t="str">
        <f t="shared" si="9"/>
        <v/>
      </c>
      <c r="Q290" s="21" t="str">
        <f t="shared" si="10"/>
        <v/>
      </c>
      <c r="R290" s="25" t="str">
        <f t="shared" si="11"/>
        <v/>
      </c>
      <c r="S290" s="25" t="str">
        <f t="shared" si="12"/>
        <v/>
      </c>
      <c r="T290" s="25" t="str">
        <f t="shared" si="13"/>
        <v/>
      </c>
      <c r="U290" s="92"/>
      <c r="V290" s="79"/>
      <c r="W290" s="79"/>
      <c r="X290" s="80"/>
      <c r="Y290" s="26"/>
      <c r="Z290" s="26"/>
      <c r="AA290" s="26"/>
    </row>
    <row r="291" spans="1:27" ht="18" customHeight="1" x14ac:dyDescent="0.25">
      <c r="A291" s="27"/>
      <c r="B291" s="27"/>
      <c r="C291" s="28"/>
      <c r="D291" s="28"/>
      <c r="E291" s="28"/>
      <c r="F291" s="27"/>
      <c r="G291" s="29" t="str">
        <f ca="1">IFERROR(__xludf.DUMMYFUNCTION("IF(F291="""","""",IFERROR(GOOGLEFINANCE(UPPER(F291),""price""),""""))"),"")</f>
        <v/>
      </c>
      <c r="H291" s="29"/>
      <c r="I291" s="29" t="str">
        <f t="shared" si="7"/>
        <v/>
      </c>
      <c r="J291" s="30"/>
      <c r="K291" s="29"/>
      <c r="L291" s="29"/>
      <c r="M291" s="31"/>
      <c r="N291" s="31"/>
      <c r="O291" s="32" t="str">
        <f t="shared" si="8"/>
        <v/>
      </c>
      <c r="P291" s="30" t="str">
        <f t="shared" si="9"/>
        <v/>
      </c>
      <c r="Q291" s="29" t="str">
        <f t="shared" si="10"/>
        <v/>
      </c>
      <c r="R291" s="33" t="str">
        <f t="shared" si="11"/>
        <v/>
      </c>
      <c r="S291" s="33" t="str">
        <f t="shared" si="12"/>
        <v/>
      </c>
      <c r="T291" s="33" t="str">
        <f t="shared" si="13"/>
        <v/>
      </c>
      <c r="U291" s="93"/>
      <c r="V291" s="79"/>
      <c r="W291" s="79"/>
      <c r="X291" s="80"/>
      <c r="Y291" s="34"/>
      <c r="Z291" s="34"/>
      <c r="AA291" s="34"/>
    </row>
    <row r="292" spans="1:27" ht="18" customHeight="1" x14ac:dyDescent="0.25">
      <c r="A292" s="19"/>
      <c r="B292" s="19"/>
      <c r="C292" s="20"/>
      <c r="D292" s="20"/>
      <c r="E292" s="20"/>
      <c r="F292" s="19"/>
      <c r="G292" s="21" t="str">
        <f ca="1">IFERROR(__xludf.DUMMYFUNCTION("IF(F292="""","""",IFERROR(GOOGLEFINANCE(UPPER(F292),""price""),""""))"),"")</f>
        <v/>
      </c>
      <c r="H292" s="21"/>
      <c r="I292" s="21" t="str">
        <f t="shared" si="7"/>
        <v/>
      </c>
      <c r="J292" s="22"/>
      <c r="K292" s="21"/>
      <c r="L292" s="21"/>
      <c r="M292" s="23"/>
      <c r="N292" s="23"/>
      <c r="O292" s="24" t="str">
        <f t="shared" si="8"/>
        <v/>
      </c>
      <c r="P292" s="22" t="str">
        <f t="shared" si="9"/>
        <v/>
      </c>
      <c r="Q292" s="21" t="str">
        <f t="shared" si="10"/>
        <v/>
      </c>
      <c r="R292" s="25" t="str">
        <f t="shared" si="11"/>
        <v/>
      </c>
      <c r="S292" s="25" t="str">
        <f t="shared" si="12"/>
        <v/>
      </c>
      <c r="T292" s="25" t="str">
        <f t="shared" si="13"/>
        <v/>
      </c>
      <c r="U292" s="92"/>
      <c r="V292" s="79"/>
      <c r="W292" s="79"/>
      <c r="X292" s="80"/>
      <c r="Y292" s="26"/>
      <c r="Z292" s="26"/>
      <c r="AA292" s="26"/>
    </row>
    <row r="293" spans="1:27" ht="18" customHeight="1" x14ac:dyDescent="0.25">
      <c r="A293" s="27"/>
      <c r="B293" s="27"/>
      <c r="C293" s="28"/>
      <c r="D293" s="28"/>
      <c r="E293" s="28"/>
      <c r="F293" s="27"/>
      <c r="G293" s="29" t="str">
        <f ca="1">IFERROR(__xludf.DUMMYFUNCTION("IF(F293="""","""",IFERROR(GOOGLEFINANCE(UPPER(F293),""price""),""""))"),"")</f>
        <v/>
      </c>
      <c r="H293" s="29"/>
      <c r="I293" s="29" t="str">
        <f t="shared" si="7"/>
        <v/>
      </c>
      <c r="J293" s="30"/>
      <c r="K293" s="29"/>
      <c r="L293" s="29"/>
      <c r="M293" s="31"/>
      <c r="N293" s="31"/>
      <c r="O293" s="32" t="str">
        <f t="shared" si="8"/>
        <v/>
      </c>
      <c r="P293" s="30" t="str">
        <f t="shared" si="9"/>
        <v/>
      </c>
      <c r="Q293" s="29" t="str">
        <f t="shared" si="10"/>
        <v/>
      </c>
      <c r="R293" s="33" t="str">
        <f t="shared" si="11"/>
        <v/>
      </c>
      <c r="S293" s="33" t="str">
        <f t="shared" si="12"/>
        <v/>
      </c>
      <c r="T293" s="33" t="str">
        <f t="shared" si="13"/>
        <v/>
      </c>
      <c r="U293" s="93"/>
      <c r="V293" s="79"/>
      <c r="W293" s="79"/>
      <c r="X293" s="80"/>
      <c r="Y293" s="34"/>
      <c r="Z293" s="34"/>
      <c r="AA293" s="34"/>
    </row>
    <row r="294" spans="1:27" ht="18" customHeight="1" x14ac:dyDescent="0.25">
      <c r="A294" s="19"/>
      <c r="B294" s="19"/>
      <c r="C294" s="20"/>
      <c r="D294" s="20"/>
      <c r="E294" s="20"/>
      <c r="F294" s="19"/>
      <c r="G294" s="21" t="str">
        <f ca="1">IFERROR(__xludf.DUMMYFUNCTION("IF(F294="""","""",IFERROR(GOOGLEFINANCE(UPPER(F294),""price""),""""))"),"")</f>
        <v/>
      </c>
      <c r="H294" s="21"/>
      <c r="I294" s="21" t="str">
        <f t="shared" si="7"/>
        <v/>
      </c>
      <c r="J294" s="22"/>
      <c r="K294" s="21"/>
      <c r="L294" s="21"/>
      <c r="M294" s="23"/>
      <c r="N294" s="23"/>
      <c r="O294" s="24" t="str">
        <f t="shared" si="8"/>
        <v/>
      </c>
      <c r="P294" s="22" t="str">
        <f t="shared" si="9"/>
        <v/>
      </c>
      <c r="Q294" s="21" t="str">
        <f t="shared" si="10"/>
        <v/>
      </c>
      <c r="R294" s="25" t="str">
        <f t="shared" si="11"/>
        <v/>
      </c>
      <c r="S294" s="25" t="str">
        <f t="shared" si="12"/>
        <v/>
      </c>
      <c r="T294" s="25" t="str">
        <f t="shared" si="13"/>
        <v/>
      </c>
      <c r="U294" s="92"/>
      <c r="V294" s="79"/>
      <c r="W294" s="79"/>
      <c r="X294" s="80"/>
      <c r="Y294" s="26"/>
      <c r="Z294" s="26"/>
      <c r="AA294" s="26"/>
    </row>
    <row r="295" spans="1:27" ht="18" customHeight="1" x14ac:dyDescent="0.25">
      <c r="A295" s="27"/>
      <c r="B295" s="27"/>
      <c r="C295" s="28"/>
      <c r="D295" s="28"/>
      <c r="E295" s="28"/>
      <c r="F295" s="27"/>
      <c r="G295" s="29" t="str">
        <f ca="1">IFERROR(__xludf.DUMMYFUNCTION("IF(F295="""","""",IFERROR(GOOGLEFINANCE(UPPER(F295),""price""),""""))"),"")</f>
        <v/>
      </c>
      <c r="H295" s="29"/>
      <c r="I295" s="29" t="str">
        <f t="shared" si="7"/>
        <v/>
      </c>
      <c r="J295" s="30"/>
      <c r="K295" s="29"/>
      <c r="L295" s="29"/>
      <c r="M295" s="31"/>
      <c r="N295" s="31"/>
      <c r="O295" s="32" t="str">
        <f t="shared" si="8"/>
        <v/>
      </c>
      <c r="P295" s="30" t="str">
        <f t="shared" si="9"/>
        <v/>
      </c>
      <c r="Q295" s="29" t="str">
        <f t="shared" si="10"/>
        <v/>
      </c>
      <c r="R295" s="33" t="str">
        <f t="shared" si="11"/>
        <v/>
      </c>
      <c r="S295" s="33" t="str">
        <f t="shared" si="12"/>
        <v/>
      </c>
      <c r="T295" s="33" t="str">
        <f t="shared" si="13"/>
        <v/>
      </c>
      <c r="U295" s="93"/>
      <c r="V295" s="79"/>
      <c r="W295" s="79"/>
      <c r="X295" s="80"/>
      <c r="Y295" s="34"/>
      <c r="Z295" s="34"/>
      <c r="AA295" s="34"/>
    </row>
    <row r="296" spans="1:27" ht="18" customHeight="1" x14ac:dyDescent="0.25">
      <c r="A296" s="19"/>
      <c r="B296" s="19"/>
      <c r="C296" s="20"/>
      <c r="D296" s="20"/>
      <c r="E296" s="20"/>
      <c r="F296" s="19"/>
      <c r="G296" s="21" t="str">
        <f ca="1">IFERROR(__xludf.DUMMYFUNCTION("IF(F296="""","""",IFERROR(GOOGLEFINANCE(UPPER(F296),""price""),""""))"),"")</f>
        <v/>
      </c>
      <c r="H296" s="21"/>
      <c r="I296" s="21" t="str">
        <f t="shared" si="7"/>
        <v/>
      </c>
      <c r="J296" s="22"/>
      <c r="K296" s="21"/>
      <c r="L296" s="21"/>
      <c r="M296" s="23"/>
      <c r="N296" s="23"/>
      <c r="O296" s="24" t="str">
        <f t="shared" si="8"/>
        <v/>
      </c>
      <c r="P296" s="22" t="str">
        <f t="shared" si="9"/>
        <v/>
      </c>
      <c r="Q296" s="21" t="str">
        <f t="shared" si="10"/>
        <v/>
      </c>
      <c r="R296" s="25" t="str">
        <f t="shared" si="11"/>
        <v/>
      </c>
      <c r="S296" s="25" t="str">
        <f t="shared" si="12"/>
        <v/>
      </c>
      <c r="T296" s="25" t="str">
        <f t="shared" si="13"/>
        <v/>
      </c>
      <c r="U296" s="92"/>
      <c r="V296" s="79"/>
      <c r="W296" s="79"/>
      <c r="X296" s="80"/>
      <c r="Y296" s="26"/>
      <c r="Z296" s="26"/>
      <c r="AA296" s="26"/>
    </row>
    <row r="297" spans="1:27" ht="18" customHeight="1" x14ac:dyDescent="0.25">
      <c r="A297" s="27"/>
      <c r="B297" s="27"/>
      <c r="C297" s="28"/>
      <c r="D297" s="28"/>
      <c r="E297" s="28"/>
      <c r="F297" s="27"/>
      <c r="G297" s="29" t="str">
        <f ca="1">IFERROR(__xludf.DUMMYFUNCTION("IF(F297="""","""",IFERROR(GOOGLEFINANCE(UPPER(F297),""price""),""""))"),"")</f>
        <v/>
      </c>
      <c r="H297" s="29"/>
      <c r="I297" s="29" t="str">
        <f t="shared" si="7"/>
        <v/>
      </c>
      <c r="J297" s="30"/>
      <c r="K297" s="29"/>
      <c r="L297" s="29"/>
      <c r="M297" s="31"/>
      <c r="N297" s="31"/>
      <c r="O297" s="32" t="str">
        <f t="shared" si="8"/>
        <v/>
      </c>
      <c r="P297" s="30" t="str">
        <f t="shared" si="9"/>
        <v/>
      </c>
      <c r="Q297" s="29" t="str">
        <f t="shared" si="10"/>
        <v/>
      </c>
      <c r="R297" s="33" t="str">
        <f t="shared" si="11"/>
        <v/>
      </c>
      <c r="S297" s="33" t="str">
        <f t="shared" si="12"/>
        <v/>
      </c>
      <c r="T297" s="33" t="str">
        <f t="shared" si="13"/>
        <v/>
      </c>
      <c r="U297" s="93"/>
      <c r="V297" s="79"/>
      <c r="W297" s="79"/>
      <c r="X297" s="80"/>
      <c r="Y297" s="34"/>
      <c r="Z297" s="34"/>
      <c r="AA297" s="34"/>
    </row>
    <row r="298" spans="1:27" ht="18" customHeight="1" x14ac:dyDescent="0.25">
      <c r="A298" s="19"/>
      <c r="B298" s="19"/>
      <c r="C298" s="20"/>
      <c r="D298" s="20"/>
      <c r="E298" s="20"/>
      <c r="F298" s="19"/>
      <c r="G298" s="21" t="str">
        <f ca="1">IFERROR(__xludf.DUMMYFUNCTION("IF(F298="""","""",IFERROR(GOOGLEFINANCE(UPPER(F298),""price""),""""))"),"")</f>
        <v/>
      </c>
      <c r="H298" s="21"/>
      <c r="I298" s="21" t="str">
        <f t="shared" si="7"/>
        <v/>
      </c>
      <c r="J298" s="22"/>
      <c r="K298" s="21"/>
      <c r="L298" s="21"/>
      <c r="M298" s="23"/>
      <c r="N298" s="23"/>
      <c r="O298" s="24" t="str">
        <f t="shared" si="8"/>
        <v/>
      </c>
      <c r="P298" s="22" t="str">
        <f t="shared" si="9"/>
        <v/>
      </c>
      <c r="Q298" s="21" t="str">
        <f t="shared" si="10"/>
        <v/>
      </c>
      <c r="R298" s="25" t="str">
        <f t="shared" si="11"/>
        <v/>
      </c>
      <c r="S298" s="25" t="str">
        <f t="shared" si="12"/>
        <v/>
      </c>
      <c r="T298" s="25" t="str">
        <f t="shared" si="13"/>
        <v/>
      </c>
      <c r="U298" s="92"/>
      <c r="V298" s="79"/>
      <c r="W298" s="79"/>
      <c r="X298" s="80"/>
      <c r="Y298" s="26"/>
      <c r="Z298" s="26"/>
      <c r="AA298" s="26"/>
    </row>
    <row r="299" spans="1:27" ht="18" customHeight="1" x14ac:dyDescent="0.25">
      <c r="A299" s="27"/>
      <c r="B299" s="27"/>
      <c r="C299" s="28"/>
      <c r="D299" s="28"/>
      <c r="E299" s="28"/>
      <c r="F299" s="27"/>
      <c r="G299" s="29" t="str">
        <f ca="1">IFERROR(__xludf.DUMMYFUNCTION("IF(F299="""","""",IFERROR(GOOGLEFINANCE(UPPER(F299),""price""),""""))"),"")</f>
        <v/>
      </c>
      <c r="H299" s="29"/>
      <c r="I299" s="29" t="str">
        <f t="shared" si="7"/>
        <v/>
      </c>
      <c r="J299" s="30"/>
      <c r="K299" s="29"/>
      <c r="L299" s="29"/>
      <c r="M299" s="31"/>
      <c r="N299" s="31"/>
      <c r="O299" s="32" t="str">
        <f t="shared" si="8"/>
        <v/>
      </c>
      <c r="P299" s="30" t="str">
        <f t="shared" si="9"/>
        <v/>
      </c>
      <c r="Q299" s="29" t="str">
        <f t="shared" si="10"/>
        <v/>
      </c>
      <c r="R299" s="33" t="str">
        <f t="shared" si="11"/>
        <v/>
      </c>
      <c r="S299" s="33" t="str">
        <f t="shared" si="12"/>
        <v/>
      </c>
      <c r="T299" s="33" t="str">
        <f t="shared" si="13"/>
        <v/>
      </c>
      <c r="U299" s="93"/>
      <c r="V299" s="79"/>
      <c r="W299" s="79"/>
      <c r="X299" s="80"/>
      <c r="Y299" s="34"/>
      <c r="Z299" s="34"/>
      <c r="AA299" s="34"/>
    </row>
    <row r="300" spans="1:27" ht="18" customHeight="1" x14ac:dyDescent="0.25">
      <c r="A300" s="19"/>
      <c r="B300" s="19"/>
      <c r="C300" s="20"/>
      <c r="D300" s="20"/>
      <c r="E300" s="20"/>
      <c r="F300" s="19"/>
      <c r="G300" s="21" t="str">
        <f ca="1">IFERROR(__xludf.DUMMYFUNCTION("IF(F300="""","""",IFERROR(GOOGLEFINANCE(UPPER(F300),""price""),""""))"),"")</f>
        <v/>
      </c>
      <c r="H300" s="21"/>
      <c r="I300" s="21" t="str">
        <f t="shared" si="7"/>
        <v/>
      </c>
      <c r="J300" s="22"/>
      <c r="K300" s="21"/>
      <c r="L300" s="21"/>
      <c r="M300" s="23"/>
      <c r="N300" s="23"/>
      <c r="O300" s="24" t="str">
        <f t="shared" si="8"/>
        <v/>
      </c>
      <c r="P300" s="22" t="str">
        <f t="shared" si="9"/>
        <v/>
      </c>
      <c r="Q300" s="21" t="str">
        <f t="shared" si="10"/>
        <v/>
      </c>
      <c r="R300" s="25" t="str">
        <f t="shared" si="11"/>
        <v/>
      </c>
      <c r="S300" s="25" t="str">
        <f t="shared" si="12"/>
        <v/>
      </c>
      <c r="T300" s="25" t="str">
        <f t="shared" si="13"/>
        <v/>
      </c>
      <c r="U300" s="92"/>
      <c r="V300" s="79"/>
      <c r="W300" s="79"/>
      <c r="X300" s="80"/>
      <c r="Y300" s="26"/>
      <c r="Z300" s="26"/>
      <c r="AA300" s="26"/>
    </row>
    <row r="301" spans="1:27" ht="18" customHeight="1" x14ac:dyDescent="0.25">
      <c r="A301" s="27"/>
      <c r="B301" s="27"/>
      <c r="C301" s="28"/>
      <c r="D301" s="28"/>
      <c r="E301" s="28"/>
      <c r="F301" s="27"/>
      <c r="G301" s="29" t="str">
        <f ca="1">IFERROR(__xludf.DUMMYFUNCTION("IF(F301="""","""",IFERROR(GOOGLEFINANCE(UPPER(F301),""price""),""""))"),"")</f>
        <v/>
      </c>
      <c r="H301" s="29"/>
      <c r="I301" s="29" t="str">
        <f t="shared" si="7"/>
        <v/>
      </c>
      <c r="J301" s="30"/>
      <c r="K301" s="29"/>
      <c r="L301" s="29"/>
      <c r="M301" s="31"/>
      <c r="N301" s="31"/>
      <c r="O301" s="32" t="str">
        <f t="shared" si="8"/>
        <v/>
      </c>
      <c r="P301" s="30" t="str">
        <f t="shared" si="9"/>
        <v/>
      </c>
      <c r="Q301" s="29" t="str">
        <f t="shared" si="10"/>
        <v/>
      </c>
      <c r="R301" s="33" t="str">
        <f t="shared" si="11"/>
        <v/>
      </c>
      <c r="S301" s="33" t="str">
        <f t="shared" si="12"/>
        <v/>
      </c>
      <c r="T301" s="33" t="str">
        <f t="shared" si="13"/>
        <v/>
      </c>
      <c r="U301" s="93"/>
      <c r="V301" s="79"/>
      <c r="W301" s="79"/>
      <c r="X301" s="80"/>
      <c r="Y301" s="34"/>
      <c r="Z301" s="34"/>
      <c r="AA301" s="34"/>
    </row>
    <row r="302" spans="1:27" ht="18" customHeight="1" x14ac:dyDescent="0.25">
      <c r="A302" s="19"/>
      <c r="B302" s="19"/>
      <c r="C302" s="20"/>
      <c r="D302" s="20"/>
      <c r="E302" s="20"/>
      <c r="F302" s="19"/>
      <c r="G302" s="21" t="str">
        <f ca="1">IFERROR(__xludf.DUMMYFUNCTION("IF(F302="""","""",IFERROR(GOOGLEFINANCE(UPPER(F302),""price""),""""))"),"")</f>
        <v/>
      </c>
      <c r="H302" s="21"/>
      <c r="I302" s="21" t="str">
        <f t="shared" si="7"/>
        <v/>
      </c>
      <c r="J302" s="22"/>
      <c r="K302" s="21"/>
      <c r="L302" s="21"/>
      <c r="M302" s="23"/>
      <c r="N302" s="23"/>
      <c r="O302" s="24" t="str">
        <f t="shared" si="8"/>
        <v/>
      </c>
      <c r="P302" s="22" t="str">
        <f t="shared" si="9"/>
        <v/>
      </c>
      <c r="Q302" s="21" t="str">
        <f t="shared" si="10"/>
        <v/>
      </c>
      <c r="R302" s="25" t="str">
        <f t="shared" si="11"/>
        <v/>
      </c>
      <c r="S302" s="25" t="str">
        <f t="shared" si="12"/>
        <v/>
      </c>
      <c r="T302" s="25" t="str">
        <f t="shared" si="13"/>
        <v/>
      </c>
      <c r="U302" s="92"/>
      <c r="V302" s="79"/>
      <c r="W302" s="79"/>
      <c r="X302" s="80"/>
      <c r="Y302" s="26"/>
      <c r="Z302" s="26"/>
      <c r="AA302" s="26"/>
    </row>
    <row r="303" spans="1:27" ht="18" customHeight="1" x14ac:dyDescent="0.25">
      <c r="A303" s="27"/>
      <c r="B303" s="27"/>
      <c r="C303" s="28"/>
      <c r="D303" s="28"/>
      <c r="E303" s="28"/>
      <c r="F303" s="27"/>
      <c r="G303" s="29" t="str">
        <f ca="1">IFERROR(__xludf.DUMMYFUNCTION("IF(F303="""","""",IFERROR(GOOGLEFINANCE(UPPER(F303),""price""),""""))"),"")</f>
        <v/>
      </c>
      <c r="H303" s="29"/>
      <c r="I303" s="29" t="str">
        <f t="shared" si="7"/>
        <v/>
      </c>
      <c r="J303" s="30"/>
      <c r="K303" s="29"/>
      <c r="L303" s="29"/>
      <c r="M303" s="31"/>
      <c r="N303" s="31"/>
      <c r="O303" s="32" t="str">
        <f t="shared" si="8"/>
        <v/>
      </c>
      <c r="P303" s="30" t="str">
        <f t="shared" si="9"/>
        <v/>
      </c>
      <c r="Q303" s="29" t="str">
        <f t="shared" si="10"/>
        <v/>
      </c>
      <c r="R303" s="33" t="str">
        <f t="shared" si="11"/>
        <v/>
      </c>
      <c r="S303" s="33" t="str">
        <f t="shared" si="12"/>
        <v/>
      </c>
      <c r="T303" s="33" t="str">
        <f t="shared" si="13"/>
        <v/>
      </c>
      <c r="U303" s="93"/>
      <c r="V303" s="79"/>
      <c r="W303" s="79"/>
      <c r="X303" s="80"/>
      <c r="Y303" s="34"/>
      <c r="Z303" s="34"/>
      <c r="AA303" s="34"/>
    </row>
    <row r="304" spans="1:2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17">
    <mergeCell ref="A1:D1"/>
    <mergeCell ref="E1:H1"/>
    <mergeCell ref="I1:L1"/>
    <mergeCell ref="M1:N1"/>
    <mergeCell ref="O1:P1"/>
    <mergeCell ref="Q1:R1"/>
    <mergeCell ref="S1:T1"/>
    <mergeCell ref="A2:B2"/>
    <mergeCell ref="D2:E2"/>
    <mergeCell ref="G2:I2"/>
    <mergeCell ref="J2:K2"/>
    <mergeCell ref="L2:M2"/>
    <mergeCell ref="N2:O2"/>
    <mergeCell ref="P2:Q2"/>
    <mergeCell ref="R2:S2"/>
    <mergeCell ref="T2:U2"/>
    <mergeCell ref="U3:X3"/>
    <mergeCell ref="U4:X4"/>
    <mergeCell ref="U5:X5"/>
    <mergeCell ref="U6:X6"/>
    <mergeCell ref="U7:X7"/>
    <mergeCell ref="U8:X8"/>
    <mergeCell ref="U9:X9"/>
    <mergeCell ref="U10:X10"/>
    <mergeCell ref="U11:X11"/>
    <mergeCell ref="U12:X12"/>
    <mergeCell ref="U13:X13"/>
    <mergeCell ref="U14:X14"/>
    <mergeCell ref="U15:X15"/>
    <mergeCell ref="U16:X16"/>
    <mergeCell ref="U17:X17"/>
    <mergeCell ref="U18:X18"/>
    <mergeCell ref="U19:X19"/>
    <mergeCell ref="U20:X20"/>
    <mergeCell ref="U21:X21"/>
    <mergeCell ref="U22:X22"/>
    <mergeCell ref="U23:X23"/>
    <mergeCell ref="U24:X24"/>
    <mergeCell ref="U25:X25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U35:X35"/>
    <mergeCell ref="U36:X36"/>
    <mergeCell ref="U37:X37"/>
    <mergeCell ref="U38:X38"/>
    <mergeCell ref="U39:X39"/>
    <mergeCell ref="U40:X40"/>
    <mergeCell ref="U41:X41"/>
    <mergeCell ref="U42:X42"/>
    <mergeCell ref="U43:X43"/>
    <mergeCell ref="U44:X44"/>
    <mergeCell ref="U45:X45"/>
    <mergeCell ref="U46:X46"/>
    <mergeCell ref="U47:X47"/>
    <mergeCell ref="U48:X48"/>
    <mergeCell ref="U49:X49"/>
    <mergeCell ref="U50:X50"/>
    <mergeCell ref="U51:X51"/>
    <mergeCell ref="U52:X52"/>
    <mergeCell ref="U53:X53"/>
    <mergeCell ref="U54:X54"/>
    <mergeCell ref="U55:X55"/>
    <mergeCell ref="U56:X56"/>
    <mergeCell ref="U57:X57"/>
    <mergeCell ref="U58:X58"/>
    <mergeCell ref="U59:X59"/>
    <mergeCell ref="U60:X60"/>
    <mergeCell ref="U61:X61"/>
    <mergeCell ref="U62:X62"/>
    <mergeCell ref="U63:X63"/>
    <mergeCell ref="U64:X64"/>
    <mergeCell ref="U65:X65"/>
    <mergeCell ref="U66:X66"/>
    <mergeCell ref="U67:X67"/>
    <mergeCell ref="U68:X68"/>
    <mergeCell ref="U69:X69"/>
    <mergeCell ref="U70:X70"/>
    <mergeCell ref="U71:X71"/>
    <mergeCell ref="U72:X72"/>
    <mergeCell ref="U73:X73"/>
    <mergeCell ref="U74:X74"/>
    <mergeCell ref="U75:X75"/>
    <mergeCell ref="U76:X76"/>
    <mergeCell ref="U77:X77"/>
    <mergeCell ref="U78:X78"/>
    <mergeCell ref="U79:X79"/>
    <mergeCell ref="U80:X80"/>
    <mergeCell ref="U81:X81"/>
    <mergeCell ref="U82:X82"/>
    <mergeCell ref="U83:X83"/>
    <mergeCell ref="U84:X84"/>
    <mergeCell ref="U85:X85"/>
    <mergeCell ref="U86:X86"/>
    <mergeCell ref="U87:X87"/>
    <mergeCell ref="U88:X88"/>
    <mergeCell ref="U89:X89"/>
    <mergeCell ref="U90:X90"/>
    <mergeCell ref="U91:X91"/>
    <mergeCell ref="U92:X92"/>
    <mergeCell ref="U93:X93"/>
    <mergeCell ref="U94:X94"/>
    <mergeCell ref="U95:X95"/>
    <mergeCell ref="U96:X96"/>
    <mergeCell ref="U97:X97"/>
    <mergeCell ref="U98:X98"/>
    <mergeCell ref="U99:X99"/>
    <mergeCell ref="U100:X100"/>
    <mergeCell ref="U101:X101"/>
    <mergeCell ref="U102:X102"/>
    <mergeCell ref="U103:X103"/>
    <mergeCell ref="U104:X104"/>
    <mergeCell ref="U105:X105"/>
    <mergeCell ref="U106:X106"/>
    <mergeCell ref="U107:X107"/>
    <mergeCell ref="U108:X108"/>
    <mergeCell ref="U109:X109"/>
    <mergeCell ref="U110:X110"/>
    <mergeCell ref="U111:X111"/>
    <mergeCell ref="U112:X112"/>
    <mergeCell ref="U113:X113"/>
    <mergeCell ref="U114:X114"/>
    <mergeCell ref="U115:X115"/>
    <mergeCell ref="U116:X116"/>
    <mergeCell ref="U117:X117"/>
    <mergeCell ref="U118:X118"/>
    <mergeCell ref="U119:X119"/>
    <mergeCell ref="U120:X120"/>
    <mergeCell ref="U121:X121"/>
    <mergeCell ref="U122:X122"/>
    <mergeCell ref="U123:X123"/>
    <mergeCell ref="U124:X124"/>
    <mergeCell ref="U125:X125"/>
    <mergeCell ref="U126:X126"/>
    <mergeCell ref="U127:X127"/>
    <mergeCell ref="U128:X128"/>
    <mergeCell ref="U129:X129"/>
    <mergeCell ref="U130:X130"/>
    <mergeCell ref="U131:X131"/>
    <mergeCell ref="U132:X132"/>
    <mergeCell ref="U133:X133"/>
    <mergeCell ref="U134:X134"/>
    <mergeCell ref="U135:X135"/>
    <mergeCell ref="U136:X136"/>
    <mergeCell ref="U137:X137"/>
    <mergeCell ref="U138:X138"/>
    <mergeCell ref="U139:X139"/>
    <mergeCell ref="U140:X140"/>
    <mergeCell ref="U141:X141"/>
    <mergeCell ref="U142:X142"/>
    <mergeCell ref="U143:X143"/>
    <mergeCell ref="U144:X144"/>
    <mergeCell ref="U145:X145"/>
    <mergeCell ref="U146:X146"/>
    <mergeCell ref="U147:X147"/>
    <mergeCell ref="U148:X148"/>
    <mergeCell ref="U149:X149"/>
    <mergeCell ref="U150:X150"/>
    <mergeCell ref="U151:X151"/>
    <mergeCell ref="U152:X152"/>
    <mergeCell ref="U153:X153"/>
    <mergeCell ref="U154:X154"/>
    <mergeCell ref="U155:X155"/>
    <mergeCell ref="U156:X156"/>
    <mergeCell ref="U157:X157"/>
    <mergeCell ref="U158:X158"/>
    <mergeCell ref="U159:X159"/>
    <mergeCell ref="U160:X160"/>
    <mergeCell ref="U161:X161"/>
    <mergeCell ref="U162:X162"/>
    <mergeCell ref="U163:X163"/>
    <mergeCell ref="U164:X164"/>
    <mergeCell ref="U165:X165"/>
    <mergeCell ref="U166:X166"/>
    <mergeCell ref="U167:X167"/>
    <mergeCell ref="U168:X168"/>
    <mergeCell ref="U169:X169"/>
    <mergeCell ref="U170:X170"/>
    <mergeCell ref="U171:X171"/>
    <mergeCell ref="U172:X172"/>
    <mergeCell ref="U173:X173"/>
    <mergeCell ref="U174:X174"/>
    <mergeCell ref="U175:X175"/>
    <mergeCell ref="U176:X176"/>
    <mergeCell ref="U177:X177"/>
    <mergeCell ref="U178:X178"/>
    <mergeCell ref="U179:X179"/>
    <mergeCell ref="U180:X180"/>
    <mergeCell ref="U181:X181"/>
    <mergeCell ref="U182:X182"/>
    <mergeCell ref="U183:X183"/>
    <mergeCell ref="U184:X184"/>
    <mergeCell ref="U185:X185"/>
    <mergeCell ref="U186:X186"/>
    <mergeCell ref="U187:X187"/>
    <mergeCell ref="U188:X188"/>
    <mergeCell ref="U189:X189"/>
    <mergeCell ref="U190:X190"/>
    <mergeCell ref="U191:X191"/>
    <mergeCell ref="U192:X192"/>
    <mergeCell ref="U193:X193"/>
    <mergeCell ref="U194:X194"/>
    <mergeCell ref="U195:X195"/>
    <mergeCell ref="U196:X196"/>
    <mergeCell ref="U197:X197"/>
    <mergeCell ref="U198:X198"/>
    <mergeCell ref="U199:X199"/>
    <mergeCell ref="U200:X200"/>
    <mergeCell ref="U201:X201"/>
    <mergeCell ref="U202:X202"/>
    <mergeCell ref="U203:X203"/>
    <mergeCell ref="U204:X204"/>
    <mergeCell ref="U205:X205"/>
    <mergeCell ref="U206:X206"/>
    <mergeCell ref="U207:X207"/>
    <mergeCell ref="U208:X208"/>
    <mergeCell ref="U209:X209"/>
    <mergeCell ref="U210:X210"/>
    <mergeCell ref="U211:X211"/>
    <mergeCell ref="U212:X212"/>
    <mergeCell ref="U213:X213"/>
    <mergeCell ref="U214:X214"/>
    <mergeCell ref="U215:X215"/>
    <mergeCell ref="U216:X216"/>
    <mergeCell ref="U217:X217"/>
    <mergeCell ref="U218:X218"/>
    <mergeCell ref="U219:X219"/>
    <mergeCell ref="U220:X220"/>
    <mergeCell ref="U221:X221"/>
    <mergeCell ref="U222:X222"/>
    <mergeCell ref="U223:X223"/>
    <mergeCell ref="U224:X224"/>
    <mergeCell ref="U225:X225"/>
    <mergeCell ref="U226:X226"/>
    <mergeCell ref="U227:X227"/>
    <mergeCell ref="U228:X228"/>
    <mergeCell ref="U229:X229"/>
    <mergeCell ref="U230:X230"/>
    <mergeCell ref="U231:X231"/>
    <mergeCell ref="U281:X281"/>
    <mergeCell ref="U282:X282"/>
    <mergeCell ref="U283:X283"/>
    <mergeCell ref="U284:X284"/>
    <mergeCell ref="U285:X285"/>
    <mergeCell ref="U232:X232"/>
    <mergeCell ref="U233:X233"/>
    <mergeCell ref="U234:X234"/>
    <mergeCell ref="U235:X235"/>
    <mergeCell ref="U236:X236"/>
    <mergeCell ref="U237:X237"/>
    <mergeCell ref="U238:X238"/>
    <mergeCell ref="U239:X239"/>
    <mergeCell ref="U240:X240"/>
    <mergeCell ref="U241:X241"/>
    <mergeCell ref="U242:X242"/>
    <mergeCell ref="U243:X243"/>
    <mergeCell ref="U244:X244"/>
    <mergeCell ref="U245:X245"/>
    <mergeCell ref="U246:X246"/>
    <mergeCell ref="U286:X286"/>
    <mergeCell ref="U287:X287"/>
    <mergeCell ref="U288:X288"/>
    <mergeCell ref="U289:X289"/>
    <mergeCell ref="U290:X290"/>
    <mergeCell ref="U291:X291"/>
    <mergeCell ref="U292:X292"/>
    <mergeCell ref="U293:X293"/>
    <mergeCell ref="U294:X294"/>
    <mergeCell ref="U302:X302"/>
    <mergeCell ref="U303:X303"/>
    <mergeCell ref="U295:X295"/>
    <mergeCell ref="U296:X296"/>
    <mergeCell ref="U297:X297"/>
    <mergeCell ref="U298:X298"/>
    <mergeCell ref="U299:X299"/>
    <mergeCell ref="U300:X300"/>
    <mergeCell ref="U301:X301"/>
    <mergeCell ref="U247:X247"/>
    <mergeCell ref="U248:X248"/>
    <mergeCell ref="U249:X249"/>
    <mergeCell ref="U250:X250"/>
    <mergeCell ref="U251:X251"/>
    <mergeCell ref="U252:X252"/>
    <mergeCell ref="U253:X253"/>
    <mergeCell ref="U254:X254"/>
    <mergeCell ref="U255:X255"/>
    <mergeCell ref="U256:X256"/>
    <mergeCell ref="U257:X257"/>
    <mergeCell ref="U258:X258"/>
    <mergeCell ref="U259:X259"/>
    <mergeCell ref="U260:X260"/>
    <mergeCell ref="U261:X261"/>
    <mergeCell ref="U262:X262"/>
    <mergeCell ref="U263:X263"/>
    <mergeCell ref="U264:X264"/>
    <mergeCell ref="U274:X274"/>
    <mergeCell ref="U275:X275"/>
    <mergeCell ref="U276:X276"/>
    <mergeCell ref="U277:X277"/>
    <mergeCell ref="U278:X278"/>
    <mergeCell ref="U279:X279"/>
    <mergeCell ref="U280:X280"/>
    <mergeCell ref="U265:X265"/>
    <mergeCell ref="U266:X266"/>
    <mergeCell ref="U267:X267"/>
    <mergeCell ref="U268:X268"/>
    <mergeCell ref="U269:X269"/>
    <mergeCell ref="U270:X270"/>
    <mergeCell ref="U271:X271"/>
    <mergeCell ref="U272:X272"/>
    <mergeCell ref="U273:X273"/>
  </mergeCells>
  <conditionalFormatting sqref="A4:A303">
    <cfRule type="expression" dxfId="16" priority="1">
      <formula>$A4="Sell"</formula>
    </cfRule>
    <cfRule type="expression" dxfId="15" priority="2">
      <formula>$A4="Buy"</formula>
    </cfRule>
    <cfRule type="expression" dxfId="14" priority="3">
      <formula>$A4="Sell"</formula>
    </cfRule>
    <cfRule type="expression" dxfId="13" priority="4">
      <formula>$A4="Buy"</formula>
    </cfRule>
    <cfRule type="expression" dxfId="12" priority="5">
      <formula>$A4="Assigned"</formula>
    </cfRule>
  </conditionalFormatting>
  <conditionalFormatting sqref="I4:I303">
    <cfRule type="expression" dxfId="11" priority="6">
      <formula>AND($I4&lt;&gt;"",$I4&gt;0)</formula>
    </cfRule>
    <cfRule type="expression" dxfId="10" priority="7">
      <formula>AND($I4&lt;&gt;"",$I4&lt;0)</formula>
    </cfRule>
  </conditionalFormatting>
  <conditionalFormatting sqref="O4:O303">
    <cfRule type="expression" dxfId="9" priority="8">
      <formula>AND($O4&lt;&gt;"",$O4&gt;0)</formula>
    </cfRule>
    <cfRule type="expression" dxfId="8" priority="9">
      <formula>AND($O4&lt;&gt;"",$O4&lt;0)</formula>
    </cfRule>
  </conditionalFormatting>
  <conditionalFormatting sqref="Q4:Q303">
    <cfRule type="expression" dxfId="7" priority="10">
      <formula>AND($Q4&lt;&gt;"",$Q4&gt;0)</formula>
    </cfRule>
    <cfRule type="expression" dxfId="6" priority="11">
      <formula>AND($Q4&lt;&gt;"",$Q4&lt;0)</formula>
    </cfRule>
  </conditionalFormatting>
  <conditionalFormatting sqref="R4:R303">
    <cfRule type="expression" dxfId="5" priority="12">
      <formula>AND($R4&lt;&gt;"",$R4&gt;0)</formula>
    </cfRule>
    <cfRule type="expression" dxfId="4" priority="13">
      <formula>AND($R4&lt;&gt;"",$R4&lt;0)</formula>
    </cfRule>
  </conditionalFormatting>
  <conditionalFormatting sqref="S4:S303">
    <cfRule type="expression" dxfId="3" priority="14">
      <formula>AND($S4&lt;&gt;"",$S4&gt;0)</formula>
    </cfRule>
    <cfRule type="expression" dxfId="2" priority="15">
      <formula>AND($S4&lt;&gt;"",$S4&lt;0)</formula>
    </cfRule>
  </conditionalFormatting>
  <conditionalFormatting sqref="T4:T303">
    <cfRule type="expression" dxfId="1" priority="16">
      <formula>AND($T4&lt;&gt;"",$T4&gt;0)</formula>
    </cfRule>
    <cfRule type="expression" dxfId="0" priority="17">
      <formula>AND($T4&lt;&gt;"",$T4&lt;0)</formula>
    </cfRule>
  </conditionalFormatting>
  <dataValidations count="2">
    <dataValidation type="list" allowBlank="1" sqref="A4:A303" xr:uid="{00000000-0002-0000-0600-000000000000}">
      <formula1>"Sell,Buy,Assigned"</formula1>
    </dataValidation>
    <dataValidation type="list" allowBlank="1" sqref="B4:B303" xr:uid="{00000000-0002-0000-0600-000001000000}">
      <formula1>"CC,CSP,Put Spread,Call Spread,Iron Condor,LEAPS,Swing,Assigned"</formula1>
    </dataValidation>
  </dataValidation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CC&amp;CSP</vt:lpstr>
      <vt:lpstr>Call &amp; Puts</vt:lpstr>
      <vt:lpstr>Credit Spreads</vt:lpstr>
      <vt:lpstr>Buy-Writes</vt:lpstr>
      <vt:lpstr>Stocks</vt:lpstr>
      <vt:lpstr>Blank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Klemm</cp:lastModifiedBy>
  <dcterms:created xsi:type="dcterms:W3CDTF">2026-05-06T23:01:27Z</dcterms:created>
  <dcterms:modified xsi:type="dcterms:W3CDTF">2026-05-06T23:30:39Z</dcterms:modified>
</cp:coreProperties>
</file>