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INNO\Documents\Python Development\UCC-Dashboard-Automation\data\"/>
    </mc:Choice>
  </mc:AlternateContent>
  <xr:revisionPtr revIDLastSave="0" documentId="13_ncr:1_{7DEF657A-4276-42B3-AB68-13977123666E}" xr6:coauthVersionLast="47" xr6:coauthVersionMax="47" xr10:uidLastSave="{00000000-0000-0000-0000-000000000000}"/>
  <bookViews>
    <workbookView xWindow="-108" yWindow="-108" windowWidth="23256" windowHeight="12456" firstSheet="3" activeTab="3" xr2:uid="{00000000-000D-0000-FFFF-FFFF00000000}"/>
  </bookViews>
  <sheets>
    <sheet name="Overall Summary" sheetId="1" r:id="rId1"/>
    <sheet name="Assignment" sheetId="3" r:id="rId2"/>
    <sheet name="Attendance" sheetId="2" r:id="rId3"/>
    <sheet name="Feedback"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E3" i="4" l="1"/>
  <c r="CE4" i="4"/>
  <c r="CE5" i="4"/>
  <c r="CE6" i="4"/>
  <c r="CE7" i="4"/>
  <c r="CE8" i="4"/>
  <c r="CE9" i="4"/>
  <c r="CE10" i="4"/>
  <c r="CE11" i="4"/>
  <c r="CE12" i="4"/>
  <c r="CE13" i="4"/>
  <c r="CE14" i="4"/>
  <c r="CE15" i="4"/>
  <c r="CE16" i="4"/>
  <c r="CE17" i="4"/>
  <c r="CE18" i="4"/>
  <c r="CE19" i="4"/>
  <c r="CE20" i="4"/>
  <c r="CE21" i="4"/>
  <c r="CE22" i="4"/>
  <c r="CE23" i="4"/>
  <c r="CE24" i="4"/>
  <c r="CE25" i="4"/>
  <c r="CE26" i="4"/>
  <c r="CE27" i="4"/>
  <c r="CE28" i="4"/>
  <c r="CE29" i="4"/>
  <c r="CE30" i="4"/>
  <c r="CE31" i="4"/>
  <c r="CE32" i="4"/>
  <c r="CE33" i="4"/>
  <c r="CE34" i="4"/>
  <c r="CE35" i="4"/>
  <c r="CE36" i="4"/>
  <c r="CE37" i="4"/>
  <c r="CE38" i="4"/>
  <c r="CE39" i="4"/>
  <c r="CE40" i="4"/>
  <c r="CE41" i="4"/>
  <c r="CE42" i="4"/>
  <c r="CE43" i="4"/>
  <c r="CE44" i="4"/>
  <c r="CE45" i="4"/>
  <c r="CE46" i="4"/>
  <c r="CE47" i="4"/>
  <c r="CE48" i="4"/>
  <c r="CE49" i="4"/>
  <c r="CE50" i="4"/>
  <c r="CE51" i="4"/>
  <c r="CE52" i="4"/>
  <c r="CE53" i="4"/>
  <c r="CE54" i="4"/>
  <c r="CE55" i="4"/>
  <c r="BV3" i="4"/>
  <c r="BV4" i="4"/>
  <c r="BV5" i="4"/>
  <c r="BV6" i="4"/>
  <c r="BV7" i="4"/>
  <c r="BV8" i="4"/>
  <c r="BV9" i="4"/>
  <c r="BV10" i="4"/>
  <c r="BV11" i="4"/>
  <c r="BV12" i="4"/>
  <c r="BV13" i="4"/>
  <c r="BV14" i="4"/>
  <c r="BV15" i="4"/>
  <c r="BV16" i="4"/>
  <c r="BV17" i="4"/>
  <c r="BV18" i="4"/>
  <c r="BV19" i="4"/>
  <c r="BV20" i="4"/>
  <c r="BV21" i="4"/>
  <c r="BV22" i="4"/>
  <c r="BV23" i="4"/>
  <c r="BV24" i="4"/>
  <c r="BV25" i="4"/>
  <c r="BV26" i="4"/>
  <c r="BV27" i="4"/>
  <c r="BV28" i="4"/>
  <c r="BV29" i="4"/>
  <c r="BV30" i="4"/>
  <c r="BV31" i="4"/>
  <c r="BV32" i="4"/>
  <c r="BV33" i="4"/>
  <c r="BV34" i="4"/>
  <c r="BV35" i="4"/>
  <c r="BV36" i="4"/>
  <c r="BV37" i="4"/>
  <c r="BV38" i="4"/>
  <c r="BV39" i="4"/>
  <c r="BV40" i="4"/>
  <c r="BV41" i="4"/>
  <c r="BV42" i="4"/>
  <c r="BV43" i="4"/>
  <c r="BV44" i="4"/>
  <c r="BV45" i="4"/>
  <c r="BV46" i="4"/>
  <c r="BV47" i="4"/>
  <c r="BV48" i="4"/>
  <c r="BV49" i="4"/>
  <c r="BV50" i="4"/>
  <c r="BV51" i="4"/>
  <c r="BV52" i="4"/>
  <c r="BV53" i="4"/>
  <c r="BV54" i="4"/>
  <c r="BV55" i="4"/>
  <c r="BM3" i="4"/>
  <c r="BM4" i="4"/>
  <c r="BM5" i="4"/>
  <c r="BM6" i="4"/>
  <c r="BM7" i="4"/>
  <c r="BM8" i="4"/>
  <c r="BM9" i="4"/>
  <c r="BM10" i="4"/>
  <c r="BM11" i="4"/>
  <c r="BM12" i="4"/>
  <c r="BM13" i="4"/>
  <c r="BM14" i="4"/>
  <c r="BM15" i="4"/>
  <c r="BM16" i="4"/>
  <c r="BM17" i="4"/>
  <c r="BM18" i="4"/>
  <c r="BM19" i="4"/>
  <c r="BM20" i="4"/>
  <c r="BM21" i="4"/>
  <c r="BM22" i="4"/>
  <c r="BM23" i="4"/>
  <c r="BM24" i="4"/>
  <c r="BM25" i="4"/>
  <c r="BM26" i="4"/>
  <c r="BM27" i="4"/>
  <c r="BM28" i="4"/>
  <c r="BM29" i="4"/>
  <c r="BM30" i="4"/>
  <c r="BM31" i="4"/>
  <c r="BM32" i="4"/>
  <c r="BM33" i="4"/>
  <c r="BM34" i="4"/>
  <c r="BM35" i="4"/>
  <c r="BM36" i="4"/>
  <c r="BM37" i="4"/>
  <c r="BM38" i="4"/>
  <c r="BM39" i="4"/>
  <c r="BM40" i="4"/>
  <c r="BM41" i="4"/>
  <c r="BM42" i="4"/>
  <c r="BM43" i="4"/>
  <c r="BM44" i="4"/>
  <c r="BM45" i="4"/>
  <c r="BM46" i="4"/>
  <c r="BM47" i="4"/>
  <c r="BM48" i="4"/>
  <c r="BM49" i="4"/>
  <c r="BM50" i="4"/>
  <c r="BM51" i="4"/>
  <c r="BM52" i="4"/>
  <c r="BM53" i="4"/>
  <c r="BM54" i="4"/>
  <c r="BM55"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35" i="4"/>
  <c r="BD36" i="4"/>
  <c r="BD37" i="4"/>
  <c r="BD38" i="4"/>
  <c r="BD39" i="4"/>
  <c r="BD40" i="4"/>
  <c r="BD41" i="4"/>
  <c r="BD42" i="4"/>
  <c r="BD43" i="4"/>
  <c r="BD44" i="4"/>
  <c r="BD45" i="4"/>
  <c r="BD46" i="4"/>
  <c r="BD47" i="4"/>
  <c r="BD48" i="4"/>
  <c r="BD49" i="4"/>
  <c r="BD50" i="4"/>
  <c r="BD51" i="4"/>
  <c r="BD52" i="4"/>
  <c r="BD53" i="4"/>
  <c r="BD54" i="4"/>
  <c r="BD55" i="4"/>
  <c r="AU3" i="4"/>
  <c r="AU4"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3" i="4"/>
  <c r="AU34" i="4"/>
  <c r="AU35" i="4"/>
  <c r="AU36" i="4"/>
  <c r="AU37" i="4"/>
  <c r="AU38" i="4"/>
  <c r="AU39" i="4"/>
  <c r="AU40" i="4"/>
  <c r="AU41" i="4"/>
  <c r="AU42" i="4"/>
  <c r="AU43" i="4"/>
  <c r="AU44" i="4"/>
  <c r="AU45" i="4"/>
  <c r="AU46" i="4"/>
  <c r="AU47" i="4"/>
  <c r="AU48" i="4"/>
  <c r="AU49" i="4"/>
  <c r="AU50" i="4"/>
  <c r="AU51" i="4"/>
  <c r="AU52" i="4"/>
  <c r="AU53" i="4"/>
  <c r="AU54" i="4"/>
  <c r="AU55" i="4"/>
  <c r="AC4" i="4"/>
  <c r="AL11" i="4"/>
  <c r="AL3" i="4"/>
  <c r="AL4" i="4"/>
  <c r="AL5" i="4"/>
  <c r="AL6" i="4"/>
  <c r="AL7" i="4"/>
  <c r="AL8" i="4"/>
  <c r="AL9" i="4"/>
  <c r="AL10" i="4"/>
  <c r="AL12" i="4"/>
  <c r="AL13" i="4"/>
  <c r="AL14" i="4"/>
  <c r="AL15" i="4"/>
  <c r="AL16" i="4"/>
  <c r="AL17" i="4"/>
  <c r="AL18" i="4"/>
  <c r="AL19" i="4"/>
  <c r="AL20" i="4"/>
  <c r="AL21" i="4"/>
  <c r="AL22" i="4"/>
  <c r="AL23" i="4"/>
  <c r="AL24" i="4"/>
  <c r="AL25" i="4"/>
  <c r="AL26" i="4"/>
  <c r="AL27" i="4"/>
  <c r="AL28" i="4"/>
  <c r="AL29" i="4"/>
  <c r="AL30" i="4"/>
  <c r="AL31" i="4"/>
  <c r="AL32" i="4"/>
  <c r="AL33" i="4"/>
  <c r="AL34" i="4"/>
  <c r="AL35" i="4"/>
  <c r="AL36" i="4"/>
  <c r="AL37" i="4"/>
  <c r="AL38" i="4"/>
  <c r="AL39" i="4"/>
  <c r="AL40" i="4"/>
  <c r="AL41" i="4"/>
  <c r="AL42" i="4"/>
  <c r="AL43" i="4"/>
  <c r="AL44" i="4"/>
  <c r="AL45" i="4"/>
  <c r="AL46" i="4"/>
  <c r="AL47" i="4"/>
  <c r="AL48" i="4"/>
  <c r="AL49" i="4"/>
  <c r="AL50" i="4"/>
  <c r="AL51" i="4"/>
  <c r="AL52" i="4"/>
  <c r="AL53" i="4"/>
  <c r="AL54" i="4"/>
  <c r="AL55" i="4"/>
  <c r="AC10" i="4"/>
  <c r="T3" i="4"/>
  <c r="T10" i="4"/>
  <c r="T13" i="4"/>
  <c r="T11" i="4"/>
  <c r="AC6" i="4"/>
  <c r="AC46" i="4"/>
  <c r="AB50" i="4"/>
  <c r="AC48" i="4"/>
  <c r="AC55" i="4"/>
  <c r="E13" i="1"/>
  <c r="E12"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7" i="1"/>
  <c r="E8" i="1"/>
  <c r="E9" i="1"/>
  <c r="E10" i="1"/>
  <c r="E11" i="1"/>
  <c r="T48" i="4"/>
  <c r="T49" i="4"/>
  <c r="T51" i="4"/>
  <c r="T52" i="4"/>
  <c r="T53" i="4"/>
  <c r="T54" i="4"/>
  <c r="T55" i="4"/>
  <c r="T50" i="4"/>
  <c r="T47"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7" i="4"/>
  <c r="AC49" i="4"/>
  <c r="AC50" i="4"/>
  <c r="AC51" i="4"/>
  <c r="AC52" i="4"/>
  <c r="AC53" i="4"/>
  <c r="AC54" i="4"/>
  <c r="AC3" i="4"/>
  <c r="AC5" i="4"/>
  <c r="AC7" i="4"/>
  <c r="AC8" i="4"/>
  <c r="AC9" i="4"/>
  <c r="E13" i="3"/>
  <c r="E12" i="3"/>
  <c r="E9" i="3"/>
  <c r="E10" i="3"/>
  <c r="E15" i="3"/>
  <c r="E14" i="3"/>
  <c r="E16" i="3"/>
  <c r="E17" i="3"/>
  <c r="E11" i="3"/>
  <c r="T4" i="4"/>
  <c r="T5" i="4"/>
  <c r="T6" i="4"/>
  <c r="T7" i="4"/>
  <c r="T8" i="4"/>
  <c r="T9" i="4"/>
  <c r="T12"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K5" i="4"/>
  <c r="K3" i="4"/>
  <c r="D17" i="3"/>
  <c r="D16" i="3"/>
  <c r="D15" i="3"/>
  <c r="D14" i="3"/>
  <c r="D13" i="3"/>
  <c r="D9" i="3"/>
  <c r="D11" i="3"/>
  <c r="D10" i="3"/>
  <c r="I18" i="4"/>
  <c r="I16" i="4"/>
  <c r="I15" i="4"/>
  <c r="I12" i="4"/>
  <c r="I11" i="4"/>
  <c r="I17" i="4"/>
  <c r="I10" i="4"/>
  <c r="I14" i="4"/>
  <c r="K4" i="4"/>
  <c r="K6" i="4"/>
  <c r="K7" i="4"/>
  <c r="K8" i="4"/>
  <c r="K32" i="4"/>
  <c r="K9" i="4"/>
  <c r="K10" i="4"/>
  <c r="K11" i="4"/>
  <c r="K12" i="4"/>
  <c r="K13" i="4"/>
  <c r="K14" i="4"/>
  <c r="K15" i="4"/>
  <c r="K16" i="4"/>
  <c r="K17" i="4"/>
  <c r="K18" i="4"/>
  <c r="K19" i="4"/>
  <c r="K20" i="4"/>
  <c r="K21" i="4"/>
  <c r="K22" i="4"/>
  <c r="K23" i="4"/>
  <c r="K24" i="4"/>
  <c r="K25" i="4"/>
  <c r="K26" i="4"/>
  <c r="K27" i="4"/>
  <c r="K28" i="4"/>
  <c r="K29" i="4"/>
  <c r="K47" i="4"/>
  <c r="K30" i="4"/>
  <c r="K31" i="4"/>
  <c r="K48" i="4"/>
  <c r="K33" i="4"/>
  <c r="K37" i="4"/>
  <c r="K38" i="4"/>
  <c r="K39" i="4"/>
  <c r="K40" i="4"/>
  <c r="K41" i="4"/>
  <c r="K42" i="4"/>
  <c r="K43" i="4"/>
  <c r="K44" i="4"/>
  <c r="K45" i="4"/>
  <c r="K34" i="4"/>
  <c r="K50" i="4"/>
  <c r="K51" i="4"/>
  <c r="K52" i="4"/>
  <c r="K46" i="4"/>
  <c r="K53" i="4"/>
  <c r="K54" i="4"/>
  <c r="K55" i="4"/>
  <c r="K49" i="4"/>
  <c r="K35" i="4"/>
  <c r="K36" i="4"/>
</calcChain>
</file>

<file path=xl/sharedStrings.xml><?xml version="1.0" encoding="utf-8"?>
<sst xmlns="http://schemas.openxmlformats.org/spreadsheetml/2006/main" count="1216" uniqueCount="343">
  <si>
    <t>Last Update :</t>
  </si>
  <si>
    <t>16/02/2022</t>
  </si>
  <si>
    <t>Updated by :</t>
  </si>
  <si>
    <t>Grace Agyekum</t>
  </si>
  <si>
    <t>Name</t>
  </si>
  <si>
    <t>Sex</t>
  </si>
  <si>
    <t>Track</t>
  </si>
  <si>
    <t>Date of Birth</t>
  </si>
  <si>
    <t>Age</t>
  </si>
  <si>
    <t>Phase 1 Assignment Score</t>
  </si>
  <si>
    <t>Attendance Phase 1</t>
  </si>
  <si>
    <t>Fundamentals Exam Score</t>
  </si>
  <si>
    <t>Phase 2 Assignment Score</t>
  </si>
  <si>
    <t xml:space="preserve">Phase 2 Attendance </t>
  </si>
  <si>
    <t>Associate Exam Score</t>
  </si>
  <si>
    <t xml:space="preserve">Agnes Nyamenaose Essuman </t>
  </si>
  <si>
    <t>Female</t>
  </si>
  <si>
    <t>BI</t>
  </si>
  <si>
    <t xml:space="preserve">Albert Sasu Addo </t>
  </si>
  <si>
    <t>Male</t>
  </si>
  <si>
    <t>Alice Taatiere Dery</t>
  </si>
  <si>
    <t>Asare Emmanuel Worlanyo</t>
  </si>
  <si>
    <t xml:space="preserve">Campbell Ayiedaga </t>
  </si>
  <si>
    <t xml:space="preserve">Charles Tortoe </t>
  </si>
  <si>
    <t xml:space="preserve"> VICTORIA ALORZUKE</t>
  </si>
  <si>
    <t xml:space="preserve"> 6/06/1992</t>
  </si>
  <si>
    <t>EMMANUEL KYEI ANKOMAH</t>
  </si>
  <si>
    <t>Felicia Odai Bonney</t>
  </si>
  <si>
    <t xml:space="preserve">Hannah Esi Appiah </t>
  </si>
  <si>
    <t>ISAAC WELAGA</t>
  </si>
  <si>
    <t>Kojo Dadzie Yawson</t>
  </si>
  <si>
    <t>Kwaku Appiah-kubi</t>
  </si>
  <si>
    <t>Martina Ntem Deladem Abra</t>
  </si>
  <si>
    <t>Michael Selorm Agbenyegah</t>
  </si>
  <si>
    <t>Miriam Ofosuwaa Arhin</t>
  </si>
  <si>
    <t xml:space="preserve">Moses Agyei </t>
  </si>
  <si>
    <t>Peter Baah-Awuah</t>
  </si>
  <si>
    <t xml:space="preserve">Phyllis Tsiwah Annin </t>
  </si>
  <si>
    <t xml:space="preserve">Quainoo Benjamin </t>
  </si>
  <si>
    <t xml:space="preserve">Renilla Owusu Serwaa </t>
  </si>
  <si>
    <t>Robert Impraim</t>
  </si>
  <si>
    <t>Tiboah Nana Kweku Mensah</t>
  </si>
  <si>
    <t>Vera Badu Agyei</t>
  </si>
  <si>
    <t>Akosua Yeboaa Asare</t>
  </si>
  <si>
    <t>DS</t>
  </si>
  <si>
    <t xml:space="preserve">Alex Botwe </t>
  </si>
  <si>
    <t>Asare-Mansoh Jacklyn</t>
  </si>
  <si>
    <t>Assoumatine, Naka Alounkou Reine</t>
  </si>
  <si>
    <t>Augustus K. Debrah</t>
  </si>
  <si>
    <t xml:space="preserve">Benjamin Obeng Gyamerah junior </t>
  </si>
  <si>
    <t>Deborah Agyei</t>
  </si>
  <si>
    <t>Debrah Foster Mensah</t>
  </si>
  <si>
    <t>Ebenezer Koomson</t>
  </si>
  <si>
    <t>EBENEZER YANFUL ACQUAH</t>
  </si>
  <si>
    <t>Emmanuel Prah</t>
  </si>
  <si>
    <t>EVANS MBONGO</t>
  </si>
  <si>
    <t>Godwin Nana Effah</t>
  </si>
  <si>
    <t>Issah Halimatu Saadia</t>
  </si>
  <si>
    <t>Joana essoun mensah</t>
  </si>
  <si>
    <t>Jonathan Owusu-Ansah</t>
  </si>
  <si>
    <t xml:space="preserve">Joseph Amoako Antwi Boasiako </t>
  </si>
  <si>
    <t>Kent Baidoo Bonsoe</t>
  </si>
  <si>
    <t>Morris Mensah</t>
  </si>
  <si>
    <t>Nathan Yennupiak Ali</t>
  </si>
  <si>
    <t xml:space="preserve">N-nyiimock Bitanyanmi </t>
  </si>
  <si>
    <t>Prince Newton Agboadah</t>
  </si>
  <si>
    <t>ROBERT AFOTEY MENSAH</t>
  </si>
  <si>
    <t>Robert Owusu</t>
  </si>
  <si>
    <t>Saforo Seth Asante</t>
  </si>
  <si>
    <t>Samuel Kwame Dassi</t>
  </si>
  <si>
    <t>Elikplim Gamor</t>
  </si>
  <si>
    <t>WIAFE  KWABENA ERIC</t>
  </si>
  <si>
    <t>Yakubu Rauf Ali</t>
  </si>
  <si>
    <t>DROPPED OUT</t>
  </si>
  <si>
    <t>NAME</t>
  </si>
  <si>
    <t>SEX</t>
  </si>
  <si>
    <t>TRACK</t>
  </si>
  <si>
    <t>REASON</t>
  </si>
  <si>
    <t>Isaac Paitoo</t>
  </si>
  <si>
    <t>M</t>
  </si>
  <si>
    <t>Phase 1 Week 1</t>
  </si>
  <si>
    <t>Phase 1 Week 2</t>
  </si>
  <si>
    <t>Phase 1 Week 3</t>
  </si>
  <si>
    <t>Phase 1 Week 4</t>
  </si>
  <si>
    <t>Phase 1 Week 5</t>
  </si>
  <si>
    <t>Phase 1 Week 6</t>
  </si>
  <si>
    <t>Phase 1 Week 7</t>
  </si>
  <si>
    <t>Phase 1 Week 8</t>
  </si>
  <si>
    <t>Phase 1 Week 9</t>
  </si>
  <si>
    <t>Phase 1 Week 10</t>
  </si>
  <si>
    <t>Phase 1 Total</t>
  </si>
  <si>
    <t>--</t>
  </si>
  <si>
    <t>WEEK 1</t>
  </si>
  <si>
    <t>WEEK 2</t>
  </si>
  <si>
    <t>WEEK 3</t>
  </si>
  <si>
    <t>WEEK 4</t>
  </si>
  <si>
    <t>WEEK 5</t>
  </si>
  <si>
    <t>WEEK 6</t>
  </si>
  <si>
    <t>WEEK 7</t>
  </si>
  <si>
    <t>WEEK 8</t>
  </si>
  <si>
    <t>WEEK 9</t>
  </si>
  <si>
    <t>WEEK 10</t>
  </si>
  <si>
    <t xml:space="preserve">Sex </t>
  </si>
  <si>
    <t xml:space="preserve">Facilitator </t>
  </si>
  <si>
    <t>Submission of Quizzes(10%)</t>
  </si>
  <si>
    <t>One on one Check-in (10%)</t>
  </si>
  <si>
    <t>Group check-in (6%)</t>
  </si>
  <si>
    <t>Lab (22%)</t>
  </si>
  <si>
    <t>Assignment (34%)</t>
  </si>
  <si>
    <t>Reading (18%)</t>
  </si>
  <si>
    <t>Total (100%)</t>
  </si>
  <si>
    <t>Comments</t>
  </si>
  <si>
    <t>Status</t>
  </si>
  <si>
    <t>Submission of Quizzes (10%)</t>
  </si>
  <si>
    <t xml:space="preserve">One on one Check-in   (10%) </t>
  </si>
  <si>
    <t>Group check-in   (6%)</t>
  </si>
  <si>
    <t>Lab  (22%)</t>
  </si>
  <si>
    <t>Assignment  (34%)</t>
  </si>
  <si>
    <t xml:space="preserve"> Reading  (18%)</t>
  </si>
  <si>
    <t xml:space="preserve">  Total (100%)</t>
  </si>
  <si>
    <t xml:space="preserve"> Comments</t>
  </si>
  <si>
    <t xml:space="preserve"> Status</t>
  </si>
  <si>
    <t xml:space="preserve">Submission of Quizzes (10%) </t>
  </si>
  <si>
    <t xml:space="preserve">One on one Check-in (10%) </t>
  </si>
  <si>
    <t xml:space="preserve">Group check-in (6%) </t>
  </si>
  <si>
    <t xml:space="preserve">Lab  (22%) </t>
  </si>
  <si>
    <t xml:space="preserve">Assignment  (34%) </t>
  </si>
  <si>
    <t xml:space="preserve">Reading (18%) </t>
  </si>
  <si>
    <t xml:space="preserve">Total (100%) </t>
  </si>
  <si>
    <t xml:space="preserve"> Comments </t>
  </si>
  <si>
    <t xml:space="preserve"> Status </t>
  </si>
  <si>
    <t xml:space="preserve"> Submission of Quizzes (10%)</t>
  </si>
  <si>
    <t xml:space="preserve"> One on one Check-in (10%)</t>
  </si>
  <si>
    <t xml:space="preserve"> Group check-in (6%)</t>
  </si>
  <si>
    <t xml:space="preserve"> Lab (22%)</t>
  </si>
  <si>
    <t xml:space="preserve"> Assignment (34%)</t>
  </si>
  <si>
    <t xml:space="preserve"> Reading (18%)</t>
  </si>
  <si>
    <t xml:space="preserve"> Total (100%)</t>
  </si>
  <si>
    <t xml:space="preserve"> Comments  </t>
  </si>
  <si>
    <t xml:space="preserve"> Status  </t>
  </si>
  <si>
    <t xml:space="preserve">  Submission of Quizzes (10%)</t>
  </si>
  <si>
    <t xml:space="preserve">  One on one Check-in (10%)</t>
  </si>
  <si>
    <t xml:space="preserve">  Group check-in (6%)</t>
  </si>
  <si>
    <t xml:space="preserve"> Lab  (22%)</t>
  </si>
  <si>
    <t xml:space="preserve"> Assignment  (34%)</t>
  </si>
  <si>
    <t xml:space="preserve"> Reading (18%)   </t>
  </si>
  <si>
    <t xml:space="preserve"> Total  (100%)   </t>
  </si>
  <si>
    <t xml:space="preserve">  Comments </t>
  </si>
  <si>
    <t xml:space="preserve">  Status </t>
  </si>
  <si>
    <t xml:space="preserve">Submission of Quizzes (10%)     </t>
  </si>
  <si>
    <t xml:space="preserve">One on one Check-in (10%)     </t>
  </si>
  <si>
    <t xml:space="preserve">Group check-in (6%)     </t>
  </si>
  <si>
    <t xml:space="preserve">Lab (22%)     </t>
  </si>
  <si>
    <t xml:space="preserve">Assignment (34%)     </t>
  </si>
  <si>
    <t xml:space="preserve">Reading (18%)     </t>
  </si>
  <si>
    <t xml:space="preserve">Total (100%)     </t>
  </si>
  <si>
    <t xml:space="preserve">Comments     </t>
  </si>
  <si>
    <t xml:space="preserve">Status     </t>
  </si>
  <si>
    <t xml:space="preserve">Submission of Quizzes (10%)    </t>
  </si>
  <si>
    <t xml:space="preserve">One on one Check-in (10%)    </t>
  </si>
  <si>
    <t xml:space="preserve">Group check-in (6%)    </t>
  </si>
  <si>
    <t xml:space="preserve">Lab (22%)    </t>
  </si>
  <si>
    <t xml:space="preserve">Assignment (34%)    </t>
  </si>
  <si>
    <t xml:space="preserve">Reading    (18%)    </t>
  </si>
  <si>
    <t xml:space="preserve">Total   (100%)    </t>
  </si>
  <si>
    <t xml:space="preserve">Comments    </t>
  </si>
  <si>
    <t xml:space="preserve">Status    </t>
  </si>
  <si>
    <t xml:space="preserve">Submission of Quizzes (10%)   </t>
  </si>
  <si>
    <t xml:space="preserve">One on one Check-in (10%)   </t>
  </si>
  <si>
    <t xml:space="preserve">Group check-in (6%)  </t>
  </si>
  <si>
    <t xml:space="preserve">Lab (22%)   </t>
  </si>
  <si>
    <t xml:space="preserve">Assignment (34%)   </t>
  </si>
  <si>
    <t xml:space="preserve">Reading  (18%)    </t>
  </si>
  <si>
    <t xml:space="preserve">Total  (100%)    </t>
  </si>
  <si>
    <t xml:space="preserve">Comments   </t>
  </si>
  <si>
    <t xml:space="preserve">Status   </t>
  </si>
  <si>
    <t xml:space="preserve">Submission of Quizzes (10%)  </t>
  </si>
  <si>
    <t xml:space="preserve">One on one Check-in (10%)  </t>
  </si>
  <si>
    <t xml:space="preserve">Group check-in (6%)   </t>
  </si>
  <si>
    <t xml:space="preserve">Lab (22%)  </t>
  </si>
  <si>
    <t xml:space="preserve">Assignment (34%)  </t>
  </si>
  <si>
    <t xml:space="preserve">Reading      (18%)  </t>
  </si>
  <si>
    <t xml:space="preserve">Total   (100%)       </t>
  </si>
  <si>
    <t xml:space="preserve">Comments  </t>
  </si>
  <si>
    <t xml:space="preserve">Status  </t>
  </si>
  <si>
    <t xml:space="preserve">Submission  of Quizzes (10%) </t>
  </si>
  <si>
    <t xml:space="preserve">One on one  Check-in (10%) </t>
  </si>
  <si>
    <t xml:space="preserve">Group  check-in (6%) </t>
  </si>
  <si>
    <t xml:space="preserve">Lab (22%) </t>
  </si>
  <si>
    <t xml:space="preserve">Assignment (34%) </t>
  </si>
  <si>
    <t xml:space="preserve">  Reading (18%) </t>
  </si>
  <si>
    <t xml:space="preserve">Total (100%)   </t>
  </si>
  <si>
    <t xml:space="preserve">Comments </t>
  </si>
  <si>
    <t xml:space="preserve">Status </t>
  </si>
  <si>
    <t>Keren Naa Abeka Arthur</t>
  </si>
  <si>
    <t>Contributes well during check-in sessions but has zero for lab because she hasn't reported to school yet due to non-payment of school and hostel fees, she also has zero for submission of quiz because she didn't submit on time</t>
  </si>
  <si>
    <t>IN</t>
  </si>
  <si>
    <t>Student did not attend lab session</t>
  </si>
  <si>
    <t>Didn't join check in on Tuesday due to problems with her devices, didn't get full marks for lab because she didn't participate fully</t>
  </si>
  <si>
    <t>No challenges, student is active during discussions and sessions</t>
  </si>
  <si>
    <t>contributes well during check-in sessions</t>
  </si>
  <si>
    <t>Student performs well in class, and during check-in</t>
  </si>
  <si>
    <t>Didn't stay for the entire duration of the lab session</t>
  </si>
  <si>
    <t>Student perfoms well in class</t>
  </si>
  <si>
    <t>student couldn't access teams app throughout the week, hence, did not join the group check-in sessions.</t>
  </si>
  <si>
    <t>Student contributes well during lab session and check in</t>
  </si>
  <si>
    <t>Had problems with understanding the reading materials but got sorted out</t>
  </si>
  <si>
    <t>No challenges, activily participates, wishes for a group discussion to learn more</t>
  </si>
  <si>
    <t>Student participates in check-in and contributes as well</t>
  </si>
  <si>
    <t>Had a challenge with the practical aspect of the reading material but got sorted out</t>
  </si>
  <si>
    <t>Student gives comprehensive contribution during check-in</t>
  </si>
  <si>
    <t>Kept postponing one on one session on Wednesday due to busy schedule</t>
  </si>
  <si>
    <t xml:space="preserve">contributes well during check-in sessions </t>
  </si>
  <si>
    <t>Emmanuel Vincent Mensah</t>
  </si>
  <si>
    <t>No feedback from student when contacted during the week.</t>
  </si>
  <si>
    <t>Student does not join check in sessions. Student has also not participated in any assignments so far.</t>
  </si>
  <si>
    <t xml:space="preserve">  </t>
  </si>
  <si>
    <t>Emmanuel Kyei has shown no participation in this week's activities. He has informed the class rep that he will not be able to continue the program because the schedule doesn't work well for him.</t>
  </si>
  <si>
    <t>Student couldn't access teams app throughout the week, hence, did not join the group check-in sessions.</t>
  </si>
  <si>
    <t>Actively joins and participates in sessions.</t>
  </si>
  <si>
    <t>actively participates in all sessions</t>
  </si>
  <si>
    <t>Contributes well during check-in sessions</t>
  </si>
  <si>
    <t>Can't find any user account associated with the name "Isaac Welaga".</t>
  </si>
  <si>
    <t>---</t>
  </si>
  <si>
    <t>Student has not joined any sessions yet</t>
  </si>
  <si>
    <t>Student joined the program in the third week. Student had no idea about to use Teams and access Class Notebook. Student did not join check-in sessions this week but joined Lab session.</t>
  </si>
  <si>
    <t>Isaac hasn't joined any check-in sessions yet</t>
  </si>
  <si>
    <t xml:space="preserve">Student jouins sessions late. </t>
  </si>
  <si>
    <t>Kojo hasn't joined check-in and lab sessions</t>
  </si>
  <si>
    <t>Kwaku was ill during the week, hence, did not join the group check-in sessions.</t>
  </si>
  <si>
    <t>Student joins check in sessions. Student had issue determining which week material to study during the week. He studied week 1 content in week 2</t>
  </si>
  <si>
    <t>Student participates in group sessions but does not contribute much in discussions</t>
  </si>
  <si>
    <t>Student participates in all sessions and contributes in discussions</t>
  </si>
  <si>
    <t>Charles Roland Haruna</t>
  </si>
  <si>
    <t>Moses took part in all sessions and had a good score for his assignment.</t>
  </si>
  <si>
    <t>Moses has actively participated in all sessions this week.</t>
  </si>
  <si>
    <t>His performance has dropped compared to that of the previous weeks, because he failed to show up on one-on-one check in, and also groups check in. His performance also in assignments was not encouraging.</t>
  </si>
  <si>
    <t>Moses didn't show up for one on one check in session as well as group group check in sessions and lab sessions and this has affected his scores.</t>
  </si>
  <si>
    <t>Probation</t>
  </si>
  <si>
    <t>Moses didn't show up for one on one check in.</t>
  </si>
  <si>
    <t>Peter took part in all sessions and had a good score for his assignment.</t>
  </si>
  <si>
    <t>Peter has contributed a lot during sessions this week.</t>
  </si>
  <si>
    <t>Peter's performance has dropped compared to last week. He also failed to attend one of the group check-ins.</t>
  </si>
  <si>
    <t>Peter participated well this week and he has been able to add up to his scores.</t>
  </si>
  <si>
    <t>Phyllis contributes well during check in sessions and had a good score for her assignment.</t>
  </si>
  <si>
    <t>There has been a great improvement in Phyllis's performance.</t>
  </si>
  <si>
    <t>Phyllis is doing well in the program. Attend check ins and contribute during discussions.</t>
  </si>
  <si>
    <t>Phyllis did well this week but couldn't participate till the end of the lab session.</t>
  </si>
  <si>
    <t>Benjamin participated in all sessions but did not contribute to discussions during group check in.</t>
  </si>
  <si>
    <t>Benjamin has shown progress in his assignment and contribution during check in, but his overall performance for the week is low in relation to last week. This is because he did not participate fully in the lab session.</t>
  </si>
  <si>
    <t>Benjamin's performance has reduced compared to that of last week. He failed to attend group check-in and his performance in the assignment declined.</t>
  </si>
  <si>
    <t>Benjamin missed the one on one check in session and missed the 1st check in session too.</t>
  </si>
  <si>
    <t>Benjamin didn't show up for one on one check in</t>
  </si>
  <si>
    <t>Renilla actively participates in sessions and had a perfect score for her assignment this week.</t>
  </si>
  <si>
    <t>Renilla has actively participated in all sessions this week</t>
  </si>
  <si>
    <t>Renilla has a drop in her performance for this week. This is as a result of a drop in her performance in assignments.</t>
  </si>
  <si>
    <t>Renilla is doing well in the program but has lost some scores this week because she couldn't submit her assignment on time.</t>
  </si>
  <si>
    <t>Robert failed to show up dor one on one check in, and also didn't participate in an assignment. His reason is that he is busy with Religious activities.</t>
  </si>
  <si>
    <t>Robert has shown inprovement in his performance compared to last week. He has taken all the quizes  he missed and participated in the group check in, but failed to show up at the one-on-one check in.</t>
  </si>
  <si>
    <t xml:space="preserve">Robert is making so much progress in his performance. He attends and participate fully in check ins and disscussions. </t>
  </si>
  <si>
    <t>Robert contributes a lot during check in sessions but couldn't attend saturday's lab session and it has affected his scores.</t>
  </si>
  <si>
    <t>Robert didn't show up for one on one check in.</t>
  </si>
  <si>
    <t>Tiboah actively participates in all sessions.</t>
  </si>
  <si>
    <t>Tiboah  contributed a lot during sessions this week and his scores have improved.</t>
  </si>
  <si>
    <t>Tiboah is doing good, and keeping his pace. He attends and Participate in Checkins and Discusions.</t>
  </si>
  <si>
    <t>Tiboah is really doing well in the program.</t>
  </si>
  <si>
    <t>Vera actively participates in sessions and had a perfect score for her assignment this week.</t>
  </si>
  <si>
    <t>Vera didn't attend saturday's lab session and didn't participate in the quiz.</t>
  </si>
  <si>
    <t>Vera has shown much progress relative to her performance last week.</t>
  </si>
  <si>
    <t xml:space="preserve"> Vera participated in all activities this week  and had quiet a good score for her assignments.</t>
  </si>
  <si>
    <t>Akua Gyanba Morgan Acquah</t>
  </si>
  <si>
    <t>Contributes fairly during the check-in sessions</t>
  </si>
  <si>
    <t>Finds it difficult to follow the facilitator during lab sessions and does not contribute much</t>
  </si>
  <si>
    <t>Contributes very well during check-ins and lab session</t>
  </si>
  <si>
    <t>Conrtributes well during check-in session .</t>
  </si>
  <si>
    <t>Contributes during check-in sessions and lab sessions</t>
  </si>
  <si>
    <t>Contributes well during check-ins however did not participate in the lab session</t>
  </si>
  <si>
    <t>She's very active during the check-in sessions</t>
  </si>
  <si>
    <t>contributes during check-in sessions and lab sessions</t>
  </si>
  <si>
    <t>Contributes very well during the check-ins and lab session.</t>
  </si>
  <si>
    <t xml:space="preserve">Missed check in because he broke his arm and had to go to the hospital </t>
  </si>
  <si>
    <t>Contributes well during check-ins and lab session</t>
  </si>
  <si>
    <t>Has  not attended any of the check-in seessions.</t>
  </si>
  <si>
    <t>Didn't attend check-in session and did not communicate his reason for not attending</t>
  </si>
  <si>
    <t>has never attended check in and has not given any reason why</t>
  </si>
  <si>
    <t xml:space="preserve">performing fairly well since he just switched from business intelligence </t>
  </si>
  <si>
    <t>Contributes during check-in sessions and lab sessions and is proactive in commuincating in problems</t>
  </si>
  <si>
    <t>Contributes fairly during the check-in sessionS</t>
  </si>
  <si>
    <t xml:space="preserve">Contributes during check-in sessions </t>
  </si>
  <si>
    <t>PROBATION</t>
  </si>
  <si>
    <t>He did not participate in neither the check-ins and lab sessions. Apparently, His phone and lab has been stolen.</t>
  </si>
  <si>
    <t>Alexander Kissiedu</t>
  </si>
  <si>
    <t>Student is reading and contrinutes during lab sessions and check-ins.</t>
  </si>
  <si>
    <t>Performance is encouraging</t>
  </si>
  <si>
    <t>Performance is good</t>
  </si>
  <si>
    <t>Student did't take part in one-on-one check-in</t>
  </si>
  <si>
    <t>Missed lab session</t>
  </si>
  <si>
    <t>Student did very well</t>
  </si>
  <si>
    <t>He is doing well</t>
  </si>
  <si>
    <t>Didn't partcipate in group check-in</t>
  </si>
  <si>
    <t xml:space="preserve">Student is studying </t>
  </si>
  <si>
    <t>Contributes well in any of the sessions</t>
  </si>
  <si>
    <t>Joana Essoun Mensah</t>
  </si>
  <si>
    <t xml:space="preserve">Student didn't do assignment and didn't </t>
  </si>
  <si>
    <t>Participates in Check-ins</t>
  </si>
  <si>
    <t>Needs more improvement though performance is good</t>
  </si>
  <si>
    <t>Student involved himself in the weeks activty</t>
  </si>
  <si>
    <t>He performed well</t>
  </si>
  <si>
    <t>Student did well</t>
  </si>
  <si>
    <t>Performed well but missed group check-in</t>
  </si>
  <si>
    <t>Student didn't partake in the quiz</t>
  </si>
  <si>
    <t>Missed group check-in</t>
  </si>
  <si>
    <t>Participation not really encouraging</t>
  </si>
  <si>
    <t>Student did extremely well</t>
  </si>
  <si>
    <t>Performance and contribution are very good</t>
  </si>
  <si>
    <t>William Godfred Cantah</t>
  </si>
  <si>
    <t>Student is not active at all in the program.Does not attend check-ins and cannot reached</t>
  </si>
  <si>
    <t>OUT</t>
  </si>
  <si>
    <t>Student does not participate in activity,still unsure if student is still in the program</t>
  </si>
  <si>
    <t>Not sure if student is still in the program</t>
  </si>
  <si>
    <t>Very active during check-ins ,ask a lot of questions and responds to messages</t>
  </si>
  <si>
    <t>Student was not well during the week and so participation in activites were minimal.Student was not her usual robust self.</t>
  </si>
  <si>
    <t>Student did very well this week.She participated in all activities</t>
  </si>
  <si>
    <t>Student changed track from BI and Data Science.Student is now settled and looks promising.</t>
  </si>
  <si>
    <t>Student is still adjusting after changing track from BI to DS.Student is gradually picking up.</t>
  </si>
  <si>
    <t>Student contributes during group check-ins and is steadily improving</t>
  </si>
  <si>
    <t>Students seems to have a challenge with time management.Student has a lot of potential.</t>
  </si>
  <si>
    <t>Student has a lot of potential ,but it seems he is not able to dedicate a lot of time to the program because he is currently an NSS personnel</t>
  </si>
  <si>
    <t>Student has a lot of potential but it looks like student is unable to dedicate enough time for the program</t>
  </si>
  <si>
    <t>Student is very exceptional,contributes during check-ins and ask questions a lot.</t>
  </si>
  <si>
    <t>Student is very active during check-ins and he always prompts me when he is having challenges.</t>
  </si>
  <si>
    <t>Student is very good and very active.He shows a good attitude towards work</t>
  </si>
  <si>
    <t>Student missed one check-in and student does not respond to messages.</t>
  </si>
  <si>
    <t>Student did not start on a good note but it seems he has really stepped up this week and he is active</t>
  </si>
  <si>
    <t>Student has greatly improved.Should keep up with the good work</t>
  </si>
  <si>
    <t>Student is not active at all in the program and cannot be reached.</t>
  </si>
  <si>
    <t>Student was not doing well initially but it seems he has stepped up his game.He communicates his challenges to me.</t>
  </si>
  <si>
    <t>Student has challenges with time management</t>
  </si>
  <si>
    <t>Student has not made it to any check-ins.Student had a few challenges so student is now active.</t>
  </si>
  <si>
    <t>Student is active.He contributes a lot during check-ins and lets me know when he has challenges</t>
  </si>
  <si>
    <t>Student is performing excellently</t>
  </si>
  <si>
    <t>Student contributes very well and is still performing excellently.</t>
  </si>
  <si>
    <t>Student is very good and performs excellently.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</si>
</sst>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b/>
      <sz val="12"/>
      <color theme="0"/>
      <name val="Calibri"/>
      <family val="2"/>
      <scheme val="minor"/>
    </font>
    <font>
      <b/>
      <sz val="11"/>
      <color rgb="FFFFFFFF"/>
      <name val="Calibri"/>
      <family val="2"/>
      <scheme val="minor"/>
    </font>
    <font>
      <sz val="11"/>
      <color rgb="FF000000"/>
      <name val="Calibri"/>
      <family val="2"/>
    </font>
    <font>
      <sz val="11"/>
      <color rgb="FF444444"/>
      <name val="Calibri"/>
      <family val="2"/>
      <charset val="1"/>
    </font>
    <font>
      <u/>
      <sz val="11"/>
      <color theme="10"/>
      <name val="Calibri"/>
      <family val="2"/>
      <scheme val="minor"/>
    </font>
    <font>
      <sz val="11"/>
      <color rgb="FF000000"/>
      <name val="Calibri"/>
      <family val="2"/>
    </font>
    <font>
      <sz val="11"/>
      <color rgb="FF242424"/>
      <name val="Segoe UI"/>
      <family val="2"/>
    </font>
    <font>
      <sz val="11"/>
      <color rgb="FF444444"/>
      <name val="Calibri"/>
      <family val="2"/>
    </font>
  </fonts>
  <fills count="9">
    <fill>
      <patternFill patternType="none"/>
    </fill>
    <fill>
      <patternFill patternType="gray125"/>
    </fill>
    <fill>
      <patternFill patternType="solid">
        <fgColor theme="4"/>
        <bgColor indexed="64"/>
      </patternFill>
    </fill>
    <fill>
      <patternFill patternType="solid">
        <fgColor rgb="FF4472C4"/>
        <bgColor indexed="64"/>
      </patternFill>
    </fill>
    <fill>
      <patternFill patternType="solid">
        <fgColor rgb="FFDDEBF7"/>
        <bgColor indexed="64"/>
      </patternFill>
    </fill>
    <fill>
      <patternFill patternType="solid">
        <fgColor rgb="FFED7D31"/>
        <bgColor indexed="64"/>
      </patternFill>
    </fill>
    <fill>
      <patternFill patternType="solid">
        <fgColor rgb="FFD9E1F2"/>
        <bgColor rgb="FFD9E1F2"/>
      </patternFill>
    </fill>
    <fill>
      <patternFill patternType="solid">
        <fgColor rgb="FFACB9CA"/>
        <bgColor rgb="FF000000"/>
      </patternFill>
    </fill>
    <fill>
      <patternFill patternType="solid">
        <fgColor rgb="FFACB9CA"/>
        <bgColor rgb="FFD9E1F2"/>
      </patternFill>
    </fill>
  </fills>
  <borders count="10">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theme="4"/>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2" borderId="1" xfId="0" applyFont="1" applyFill="1" applyBorder="1"/>
    <xf numFmtId="0" fontId="2" fillId="2" borderId="2" xfId="0" applyFont="1" applyFill="1" applyBorder="1"/>
    <xf numFmtId="0" fontId="3" fillId="3" borderId="3" xfId="0" applyFont="1" applyFill="1" applyBorder="1"/>
    <xf numFmtId="0" fontId="3" fillId="3" borderId="0" xfId="0" applyFont="1" applyFill="1"/>
    <xf numFmtId="0" fontId="3" fillId="3" borderId="0" xfId="0" applyFont="1" applyFill="1" applyAlignment="1">
      <alignment horizontal="left"/>
    </xf>
    <xf numFmtId="0" fontId="0" fillId="3" borderId="0" xfId="0" applyFill="1"/>
    <xf numFmtId="0" fontId="0" fillId="0" borderId="0" xfId="0" applyAlignment="1">
      <alignment wrapText="1"/>
    </xf>
    <xf numFmtId="0" fontId="0" fillId="0" borderId="7" xfId="0" applyBorder="1" applyAlignment="1">
      <alignment wrapText="1"/>
    </xf>
    <xf numFmtId="0" fontId="0" fillId="0" borderId="8" xfId="0" applyBorder="1" applyAlignment="1">
      <alignment wrapText="1"/>
    </xf>
    <xf numFmtId="0" fontId="0" fillId="0" borderId="8" xfId="0" applyBorder="1"/>
    <xf numFmtId="0" fontId="0" fillId="0" borderId="9" xfId="0" applyBorder="1"/>
    <xf numFmtId="0" fontId="5" fillId="0" borderId="0" xfId="0" applyFont="1"/>
    <xf numFmtId="0" fontId="4" fillId="4" borderId="0" xfId="0" applyFont="1" applyFill="1"/>
    <xf numFmtId="0" fontId="1" fillId="5" borderId="0" xfId="0" applyFont="1" applyFill="1"/>
    <xf numFmtId="14" fontId="4" fillId="6" borderId="0" xfId="0" applyNumberFormat="1" applyFont="1" applyFill="1"/>
    <xf numFmtId="14" fontId="4" fillId="7" borderId="0" xfId="0" applyNumberFormat="1" applyFont="1" applyFill="1"/>
    <xf numFmtId="14" fontId="4" fillId="8" borderId="0" xfId="0" applyNumberFormat="1" applyFont="1" applyFill="1"/>
    <xf numFmtId="14" fontId="0" fillId="0" borderId="0" xfId="0" applyNumberFormat="1"/>
    <xf numFmtId="0" fontId="7" fillId="0" borderId="0" xfId="0" applyFont="1"/>
    <xf numFmtId="14" fontId="7" fillId="0" borderId="0" xfId="0" applyNumberFormat="1" applyFont="1"/>
    <xf numFmtId="14" fontId="4" fillId="6" borderId="0" xfId="0" applyNumberFormat="1" applyFont="1" applyFill="1" applyAlignment="1">
      <alignment horizontal="right"/>
    </xf>
    <xf numFmtId="164" fontId="0" fillId="0" borderId="0" xfId="0" applyNumberFormat="1"/>
    <xf numFmtId="18" fontId="0" fillId="0" borderId="0" xfId="0" applyNumberFormat="1"/>
    <xf numFmtId="0" fontId="8" fillId="0" borderId="0" xfId="0" applyFont="1"/>
    <xf numFmtId="0" fontId="9" fillId="0" borderId="0" xfId="0" applyFont="1"/>
    <xf numFmtId="22" fontId="0" fillId="0" borderId="0" xfId="0" applyNumberFormat="1"/>
    <xf numFmtId="0" fontId="3" fillId="3" borderId="0" xfId="0" applyFont="1" applyFill="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cellXfs>
  <cellStyles count="2">
    <cellStyle name="Hyperlink 2" xfId="1" xr:uid="{214EB0FA-F7DA-4443-AC68-8E65D138165E}"/>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theme="4"/>
        </top>
      </border>
    </dxf>
    <dxf>
      <font>
        <b/>
        <i val="0"/>
        <strike val="0"/>
        <condense val="0"/>
        <extend val="0"/>
        <outline val="0"/>
        <shadow val="0"/>
        <u val="none"/>
        <vertAlign val="baseline"/>
        <sz val="11"/>
        <color rgb="FFFFFFFF"/>
        <name val="Calibri"/>
        <family val="2"/>
        <scheme val="minor"/>
      </font>
      <fill>
        <patternFill patternType="solid">
          <fgColor indexed="64"/>
          <bgColor rgb="FF4472C4"/>
        </patternFill>
      </fill>
      <alignment horizontal="right" vertical="bottom" textRotation="0" wrapText="0" indent="0" justifyLastLine="0" shrinkToFit="0" readingOrder="0"/>
    </dxf>
    <dxf>
      <border outline="0">
        <top style="thin">
          <color theme="4"/>
        </top>
      </border>
    </dxf>
    <dxf>
      <font>
        <b/>
        <i val="0"/>
        <strike val="0"/>
        <condense val="0"/>
        <extend val="0"/>
        <outline val="0"/>
        <shadow val="0"/>
        <u val="none"/>
        <vertAlign val="baseline"/>
        <sz val="11"/>
        <color rgb="FFFFFFFF"/>
        <name val="Calibri"/>
        <family val="2"/>
        <scheme val="minor"/>
      </font>
      <fill>
        <patternFill patternType="solid">
          <fgColor indexed="64"/>
          <bgColor rgb="FF4472C4"/>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ED7D31"/>
        </patternFill>
      </fil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namedSheetView name="FY" id="{4C42B9C7-A109-4E97-B85C-3430B37AAFC7}">
    <nsvFilter filterId="{B494FBF9-6D21-486F-AE1F-ADA76A409C09}" ref="A2:CP55" tableId="4">
      <columnFilter colId="2" id="{D49644AB-EEE5-478C-90D5-98CA8D3E20EF}">
        <filter colId="2">
          <x:filters>
            <x:filter val="BI"/>
          </x:filters>
        </filter>
      </columnFilter>
      <columnFilter colId="3" id="{6673495E-53ED-48E6-9D46-57F79DBAFA99}">
        <filter colId="3">
          <x:filters>
            <x:filter val="Charles Roland Haruna"/>
          </x:filters>
        </filter>
      </columnFilter>
      <sortRules>
        <sortRule colId="3" id="{6673495E-53ED-48E6-9D46-57F79DBAFA99}">
          <sortCondition ref="D2:D55"/>
        </sortRule>
      </sortRules>
    </nsvFilter>
  </namedSheetView>
  <namedSheetView name="GRACE'S VIEW" id="{0F55C922-E4DE-40F4-9560-9D97BAA1AE6C}">
    <nsvFilter filterId="{B494FBF9-6D21-486F-AE1F-ADA76A409C09}" ref="A2:CP55" tableId="4">
      <sortRules>
        <sortRule colId="0" id="{E11639D5-8826-4FEC-8D86-958D5A9D6886}">
          <sortCondition ref="A2:A55"/>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509A91-229F-442D-A5F9-80074E084D86}" name="Table7" displayName="Table7" ref="A6:K59" totalsRowShown="0" headerRowDxfId="20" headerRowBorderDxfId="19" tableBorderDxfId="18">
  <autoFilter ref="A6:K59" xr:uid="{B0509A91-229F-442D-A5F9-80074E084D86}"/>
  <tableColumns count="11">
    <tableColumn id="1" xr3:uid="{DBA519EC-8D51-40B9-8753-5F22059CCDA2}" name="Name"/>
    <tableColumn id="2" xr3:uid="{C85B9EC3-908D-400D-A4CA-C841D66E5C90}" name="Sex"/>
    <tableColumn id="3" xr3:uid="{355203F4-A7E6-4AFC-AEE5-1CFE72E2FD7B}" name="Track"/>
    <tableColumn id="4" xr3:uid="{5170ACD3-5D39-4E7E-811C-866F4E2CF890}" name="Date of Birth"/>
    <tableColumn id="5" xr3:uid="{06B7F593-6716-4098-9570-52FDFC555C4F}" name="Age" dataDxfId="17">
      <calculatedColumnFormula>DATEDIF(D7,DATE(2022,1,20),"Y")</calculatedColumnFormula>
    </tableColumn>
    <tableColumn id="6" xr3:uid="{B0D179B1-C43B-4DA9-84B1-DA0B78EFAA84}" name="Phase 1 Assignment Score"/>
    <tableColumn id="7" xr3:uid="{2003A085-76D8-46AD-8963-B80ABCDF8FC3}" name="Attendance Phase 1"/>
    <tableColumn id="8" xr3:uid="{D4A700DC-1FA1-4FDB-815F-36CBC967FCDC}" name="Fundamentals Exam Score"/>
    <tableColumn id="9" xr3:uid="{BEDA91AF-41E9-4302-9EDC-008987F039B4}" name="Phase 2 Assignment Score"/>
    <tableColumn id="10" xr3:uid="{9AE36839-A5E6-4FA4-89C1-E090A3B5BF32}" name="Phase 2 Attendance "/>
    <tableColumn id="11" xr3:uid="{DCA69665-CDC9-435D-B31A-6B7D46BA3DEC}" name="Associate Exam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C61EF1-83D5-4F6F-B528-5603BE0B36FE}" name="Table8" displayName="Table8" ref="A77:D81" totalsRowShown="0" headerRowDxfId="16">
  <autoFilter ref="A77:D81" xr:uid="{AEC61EF1-83D5-4F6F-B528-5603BE0B36FE}"/>
  <tableColumns count="4">
    <tableColumn id="1" xr3:uid="{46A1D987-92C0-4B91-991A-8CD7F03956BB}" name="NAME"/>
    <tableColumn id="2" xr3:uid="{9B754944-E2E2-4E82-86FF-617384E09C88}" name="SEX"/>
    <tableColumn id="3" xr3:uid="{4F6BBE1E-B18C-4B49-9A59-076B05532C1D}" name="TRACK"/>
    <tableColumn id="4" xr3:uid="{25EA7FA7-EBF0-44E4-B09C-5C81A36731B1}" name="REASO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7A329B-D7B8-4470-B35A-61C5B5E17580}" name="Table64" displayName="Table64" ref="A1:N54" totalsRowShown="0" headerRowDxfId="15" tableBorderDxfId="14">
  <autoFilter ref="A1:N54" xr:uid="{007A329B-D7B8-4470-B35A-61C5B5E17580}"/>
  <tableColumns count="14">
    <tableColumn id="1" xr3:uid="{951B7595-A073-4451-96C4-991D4B6DE478}" name="Name"/>
    <tableColumn id="2" xr3:uid="{F40E9351-F469-463F-A2EE-1436D870EB87}" name="Sex"/>
    <tableColumn id="3" xr3:uid="{6F6E0427-0732-4941-BFAD-543BA6809129}" name="Track"/>
    <tableColumn id="4" xr3:uid="{C1F4E1ED-BD76-433E-92E6-902C897D42D0}" name="Phase 1 Week 1"/>
    <tableColumn id="5" xr3:uid="{21BEE3E5-6447-4FCC-ABAB-2814BBFDA5A6}" name="Phase 1 Week 2"/>
    <tableColumn id="6" xr3:uid="{59CB08C6-0603-48A7-A928-A4A3F64A11A9}" name="Phase 1 Week 3"/>
    <tableColumn id="7" xr3:uid="{CFF9E6D2-DFFB-49C6-8469-6124CE64EEE4}" name="Phase 1 Week 4"/>
    <tableColumn id="8" xr3:uid="{13C9E5B0-783D-423F-B49A-312F9E834EB7}" name="Phase 1 Week 5"/>
    <tableColumn id="9" xr3:uid="{470A107C-69A6-468E-80C3-BE694D3A0A6C}" name="Phase 1 Week 6"/>
    <tableColumn id="10" xr3:uid="{4ACE7E97-573B-4B21-961A-F586E9456D91}" name="Phase 1 Week 7"/>
    <tableColumn id="11" xr3:uid="{70678B18-DBA4-453A-9994-9FC2318DACE8}" name="Phase 1 Week 8"/>
    <tableColumn id="12" xr3:uid="{9DE20DA9-5203-4ABD-B86D-B509C00D783E}" name="Phase 1 Week 9"/>
    <tableColumn id="13" xr3:uid="{602E3C69-2FCA-4ECD-A2ED-FC49547CCCF3}" name="Phase 1 Week 10"/>
    <tableColumn id="14" xr3:uid="{178F2E44-09B4-4ABF-91C6-8E7335A0AC16}" name="Phase 1 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7DBDC5-973A-4F1D-A64D-254D9D17F85D}" name="Table6" displayName="Table6" ref="A1:N54" totalsRowShown="0" headerRowDxfId="13" tableBorderDxfId="12">
  <autoFilter ref="A1:N54" xr:uid="{017DBDC5-973A-4F1D-A64D-254D9D17F85D}">
    <filterColumn colId="2">
      <filters>
        <filter val="BI"/>
      </filters>
    </filterColumn>
  </autoFilter>
  <tableColumns count="14">
    <tableColumn id="1" xr3:uid="{354FADCF-C1C5-4A3A-A407-B2DD7028F947}" name="Name"/>
    <tableColumn id="2" xr3:uid="{FCE63D15-726E-4D49-82B4-8498050BB97C}" name="Sex"/>
    <tableColumn id="3" xr3:uid="{F96A9D8D-625D-41DA-AD22-F7F9AB56DB62}" name="Track"/>
    <tableColumn id="4" xr3:uid="{C553F3E9-2E8C-4073-8674-5A570FB6DA86}" name="Phase 1 Week 1"/>
    <tableColumn id="5" xr3:uid="{CDE4EB37-974F-4A4E-B0E9-BB88D622458D}" name="Phase 1 Week 2"/>
    <tableColumn id="6" xr3:uid="{A01562F8-66C1-45F2-9DDA-AA93834CDEDA}" name="Phase 1 Week 3"/>
    <tableColumn id="7" xr3:uid="{3E297D9E-0601-4400-BDBB-11C02083A0B2}" name="Phase 1 Week 4"/>
    <tableColumn id="8" xr3:uid="{F60CCC04-EA59-49C4-AF04-E88D07FDEFD0}" name="Phase 1 Week 5"/>
    <tableColumn id="9" xr3:uid="{EE369D4C-7D02-45A0-AD99-AB577320C492}" name="Phase 1 Week 6"/>
    <tableColumn id="10" xr3:uid="{58EAD50D-D044-48F2-A40E-EE6E64CD7C5F}" name="Phase 1 Week 7"/>
    <tableColumn id="11" xr3:uid="{B139D8CB-ECCA-4BA1-A3EF-602730DEC35F}" name="Phase 1 Week 8"/>
    <tableColumn id="12" xr3:uid="{104F79DB-7389-4CEF-BA65-F5561B5C8FA0}" name="Phase 1 Week 9"/>
    <tableColumn id="13" xr3:uid="{B5B778C7-96A3-4CB5-B4BF-9AB1A1C84443}" name="Phase 1 Week 10"/>
    <tableColumn id="14" xr3:uid="{CC4D40D6-7667-4AA6-8760-198DEDEA4A7A}" name="Phase 1 To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4FBF9-6D21-486F-AE1F-ADA76A409C09}" name="Table5" displayName="Table5" ref="A2:CP55" totalsRowShown="0" headerRowDxfId="11">
  <autoFilter ref="A2:CP55" xr:uid="{B494FBF9-6D21-486F-AE1F-ADA76A409C09}"/>
  <sortState xmlns:xlrd2="http://schemas.microsoft.com/office/spreadsheetml/2017/richdata2" ref="A3:CP55">
    <sortCondition ref="D2:D55"/>
  </sortState>
  <tableColumns count="94">
    <tableColumn id="1" xr3:uid="{E11639D5-8826-4FEC-8D86-958D5A9D6886}" name="Name"/>
    <tableColumn id="2" xr3:uid="{BDD1D43D-4E09-4048-A9DB-39E8A3835A6E}" name="Sex "/>
    <tableColumn id="3" xr3:uid="{D49644AB-EEE5-478C-90D5-98CA8D3E20EF}" name="Track"/>
    <tableColumn id="4" xr3:uid="{6673495E-53ED-48E6-9D46-57F79DBAFA99}" name="Facilitator "/>
    <tableColumn id="5" xr3:uid="{1900D06F-B8B9-4DEB-AF23-3589E153B777}" name="Submission of Quizzes(10%)"/>
    <tableColumn id="6" xr3:uid="{CEE9A82D-68AB-435A-99D2-66CDE88AEC05}" name="One on one Check-in (10%)"/>
    <tableColumn id="7" xr3:uid="{99A1150C-6C6F-41A6-AAE3-3A21247DEDC6}" name="Group check-in (6%)"/>
    <tableColumn id="8" xr3:uid="{30FAB844-E159-4C18-83CE-F6081A067E81}" name="Lab (22%)"/>
    <tableColumn id="9" xr3:uid="{1C1F3104-9C9D-44CA-AB73-8114230DC59E}" name="Assignment (34%)" dataDxfId="10"/>
    <tableColumn id="10" xr3:uid="{47416CAF-1E4C-42A2-9484-44488F5204D3}" name="Reading (18%)"/>
    <tableColumn id="11" xr3:uid="{055822FC-A182-48A8-AF7B-064515FDEBF5}" name="Total (100%)" dataDxfId="9">
      <calculatedColumnFormula>SUM(E3:J3)</calculatedColumnFormula>
    </tableColumn>
    <tableColumn id="12" xr3:uid="{F05D6E2D-1B2B-4F39-AB80-CFD11D5D83A2}" name="Comments"/>
    <tableColumn id="13" xr3:uid="{146EC7D3-ABC7-4C40-9050-9F846BD8D8C6}" name="Status"/>
    <tableColumn id="14" xr3:uid="{23102561-02C7-4CF3-A5E9-D4ED30698E70}" name="Submission of Quizzes (10%)"/>
    <tableColumn id="15" xr3:uid="{B65F5BAD-1167-482C-B207-4E6242292053}" name="One on one Check-in   (10%) "/>
    <tableColumn id="16" xr3:uid="{8E352AEE-8B41-4944-A560-D5FF6BA9442C}" name="Group check-in   (6%)"/>
    <tableColumn id="17" xr3:uid="{1810959D-7517-4DE0-B54D-B1ED46B4049E}" name="Lab  (22%)"/>
    <tableColumn id="18" xr3:uid="{320BCD37-DD00-4FDB-9089-9578DC70E43B}" name="Assignment  (34%)"/>
    <tableColumn id="19" xr3:uid="{4B6EBFA0-65BA-45BC-9F9C-70165AD74F7E}" name=" Reading  (18%)"/>
    <tableColumn id="20" xr3:uid="{FA4E5366-1447-46A9-8F4D-7E4606F9B319}" name="  Total (100%)" dataDxfId="8">
      <calculatedColumnFormula>SUM(N3:S3)</calculatedColumnFormula>
    </tableColumn>
    <tableColumn id="21" xr3:uid="{D71EED33-B63D-4A53-B9F9-9CDB5FAFAEB5}" name=" Comments"/>
    <tableColumn id="22" xr3:uid="{E8A21A88-BA9B-464C-9761-576D4A76D40B}" name=" Status"/>
    <tableColumn id="23" xr3:uid="{D26DA1B4-9464-4D9A-8E9A-CBEC04FD909B}" name="Submission of Quizzes (10%) "/>
    <tableColumn id="24" xr3:uid="{C18DF06E-E548-4469-AF0D-8F11186FF43A}" name="One on one Check-in (10%) "/>
    <tableColumn id="25" xr3:uid="{3CB044B3-3A27-49CD-8721-49F22ABF07BE}" name="Group check-in (6%) "/>
    <tableColumn id="26" xr3:uid="{C17CD82D-F79E-4CD3-A412-87E86F361A34}" name="Lab  (22%) "/>
    <tableColumn id="27" xr3:uid="{8AFB8D85-854C-4850-B5DA-17E1E93B45D0}" name="Assignment  (34%) "/>
    <tableColumn id="28" xr3:uid="{6C272117-3F6D-4102-A483-C21090879D38}" name="Reading (18%) "/>
    <tableColumn id="29" xr3:uid="{8F11668B-1ED5-47AB-9651-F284EEA6DE0E}" name="Total (100%) " dataDxfId="7">
      <calculatedColumnFormula>(W3+X3+Y3+Z3+AA3+AB3)</calculatedColumnFormula>
    </tableColumn>
    <tableColumn id="30" xr3:uid="{0F25ED50-EA26-4786-91FE-2AFEE245C0AC}" name=" Comments "/>
    <tableColumn id="31" xr3:uid="{5AB35189-5C0E-49C5-A45D-50155C8C8183}" name=" Status "/>
    <tableColumn id="32" xr3:uid="{CD051999-C771-4769-9860-84C03A55C5CF}" name=" Submission of Quizzes (10%)"/>
    <tableColumn id="33" xr3:uid="{1A19BF6A-EADA-496E-B133-03B0A0FED9DA}" name=" One on one Check-in (10%)"/>
    <tableColumn id="34" xr3:uid="{14F634AD-D30B-4464-9A79-6E232F2203C7}" name=" Group check-in (6%)"/>
    <tableColumn id="35" xr3:uid="{A1BFF3F4-2A71-4118-B671-CA92B9541129}" name=" Lab (22%)"/>
    <tableColumn id="36" xr3:uid="{979E7630-E651-44AE-BD7D-A4756072850F}" name=" Assignment (34%)"/>
    <tableColumn id="37" xr3:uid="{712111D6-A278-4F19-BBB7-16B1C48B2F18}" name=" Reading (18%)"/>
    <tableColumn id="38" xr3:uid="{FBBD3823-06E7-4691-B610-1E262F04704D}" name=" Total (100%)" dataDxfId="6">
      <calculatedColumnFormula>SUM(AF3:AK3)</calculatedColumnFormula>
    </tableColumn>
    <tableColumn id="39" xr3:uid="{AA425A29-8968-4E1A-A184-9DABB56D824E}" name=" Comments  "/>
    <tableColumn id="40" xr3:uid="{A5E6EC82-DFAC-4789-8ADB-7CCC81E41553}" name=" Status  "/>
    <tableColumn id="41" xr3:uid="{8C00ED07-E8B6-4D1D-B3DB-71E4994FC3C1}" name="  Submission of Quizzes (10%)"/>
    <tableColumn id="42" xr3:uid="{9CD4C985-41CB-4425-AFA8-3E906E8216DF}" name="  One on one Check-in (10%)"/>
    <tableColumn id="43" xr3:uid="{CDD02D0F-0DCC-4AE0-BF20-7074BC430B1E}" name="  Group check-in (6%)"/>
    <tableColumn id="44" xr3:uid="{9E661B75-3854-4079-A66F-48D586E04FF8}" name=" Lab  (22%)"/>
    <tableColumn id="45" xr3:uid="{1F4C65A1-EBA2-4B7C-A5D0-5B4E1B60EA95}" name=" Assignment  (34%)"/>
    <tableColumn id="46" xr3:uid="{F07DE55A-15A5-482E-B383-1D8BB6BAB681}" name=" Reading (18%)   "/>
    <tableColumn id="47" xr3:uid="{77A942B2-8A9F-4ADC-A894-472F1742B2DE}" name=" Total  (100%)   " dataDxfId="5">
      <calculatedColumnFormula>SUM(AO3:AT3)</calculatedColumnFormula>
    </tableColumn>
    <tableColumn id="48" xr3:uid="{CECF9403-647D-4D37-A1D1-E2635EEC3A8B}" name="  Comments "/>
    <tableColumn id="49" xr3:uid="{2423F55B-C2D0-4598-8AB3-04DF52702481}" name="  Status "/>
    <tableColumn id="50" xr3:uid="{8C90A9E3-102D-4413-94EC-7D3559240AA8}" name="Submission of Quizzes (10%)     "/>
    <tableColumn id="51" xr3:uid="{2A97A634-C082-43E8-815C-04FAFD6D2B7F}" name="One on one Check-in (10%)     "/>
    <tableColumn id="52" xr3:uid="{D0B5209A-C127-48F1-9F6D-A406587633CC}" name="Group check-in (6%)     "/>
    <tableColumn id="53" xr3:uid="{69EE3777-D39E-45F1-A534-962C2A92BC0A}" name="Lab (22%)     "/>
    <tableColumn id="54" xr3:uid="{FC449DFC-33C0-4706-A823-9D1D9687753D}" name="Assignment (34%)     "/>
    <tableColumn id="55" xr3:uid="{A3238F5D-29FB-48B9-A128-3AC83D9133E9}" name="Reading (18%)     "/>
    <tableColumn id="56" xr3:uid="{C2EA4590-9315-404B-8945-1780F6BA3F03}" name="Total (100%)     " dataDxfId="4">
      <calculatedColumnFormula>SUM(AX3:BC3)</calculatedColumnFormula>
    </tableColumn>
    <tableColumn id="57" xr3:uid="{ACC6BFC0-1F1A-4B26-8707-95AF3FC0B0F3}" name="Comments     "/>
    <tableColumn id="58" xr3:uid="{0D075D31-6F67-4DC2-AA28-73193718549C}" name="Status     "/>
    <tableColumn id="59" xr3:uid="{FF9A56A4-5FF9-4BEB-A420-46F94B8495CB}" name="Submission of Quizzes (10%)    "/>
    <tableColumn id="60" xr3:uid="{3EB29DE4-3CE0-4D46-9A3A-E4F98291E1D9}" name="One on one Check-in (10%)    "/>
    <tableColumn id="61" xr3:uid="{8C622946-38F7-42AB-B77D-E464281E4ED4}" name="Group check-in (6%)    "/>
    <tableColumn id="62" xr3:uid="{3A6921F3-2865-4F64-BD73-F2F26B33B38E}" name="Lab (22%)    "/>
    <tableColumn id="63" xr3:uid="{DD67A701-3D65-4FD5-BDC1-01853EC92A45}" name="Assignment (34%)    "/>
    <tableColumn id="64" xr3:uid="{CA76018F-58A6-48AB-9321-D000B69F6689}" name="Reading    (18%)    "/>
    <tableColumn id="65" xr3:uid="{5C0F81D1-0CA9-4BA5-8362-F4A289D963F6}" name="Total   (100%)    " dataDxfId="3">
      <calculatedColumnFormula>SUM(BG3:BL3)</calculatedColumnFormula>
    </tableColumn>
    <tableColumn id="66" xr3:uid="{10BCF359-187F-40AC-8AEC-83DEEE9E67AE}" name="Comments    "/>
    <tableColumn id="67" xr3:uid="{93D63D68-C856-495A-92F4-58868039D8B6}" name="Status    "/>
    <tableColumn id="68" xr3:uid="{9185673D-8338-471A-9AD1-532C9FF4D219}" name="Submission of Quizzes (10%)   "/>
    <tableColumn id="69" xr3:uid="{7B9A2B6A-EE5D-4087-962F-B2094D0471D7}" name="One on one Check-in (10%)   "/>
    <tableColumn id="70" xr3:uid="{2B5EDC71-AE63-471E-B906-DEB671473E03}" name="Group check-in (6%)  "/>
    <tableColumn id="71" xr3:uid="{E0B5DDE4-1FAC-4825-A33B-D62959651172}" name="Lab (22%)   "/>
    <tableColumn id="72" xr3:uid="{32BFF66D-BC02-4118-8D06-FE2112BB79FC}" name="Assignment (34%)   "/>
    <tableColumn id="73" xr3:uid="{0E0DE06E-EC79-4F98-B062-84AB7450F439}" name="Reading  (18%)    "/>
    <tableColumn id="74" xr3:uid="{E920C193-767A-4F30-BBD0-E9EAC8CBDDD8}" name="Total  (100%)    " dataDxfId="2">
      <calculatedColumnFormula>SUM(BP3:BU3)</calculatedColumnFormula>
    </tableColumn>
    <tableColumn id="75" xr3:uid="{3934035F-A242-4D64-8D81-158F3D841200}" name="Comments   "/>
    <tableColumn id="76" xr3:uid="{79EF5ED7-BAFB-4222-9187-412F919E5936}" name="Status   "/>
    <tableColumn id="77" xr3:uid="{E472AC6E-A47E-4A26-A881-01D7FC0AE8D9}" name="Submission of Quizzes (10%)  "/>
    <tableColumn id="78" xr3:uid="{89C95B47-758D-42FD-86AA-EB2C0D133591}" name="One on one Check-in (10%)  "/>
    <tableColumn id="79" xr3:uid="{6508E1EF-9768-424D-823F-4945D7A771A9}" name="Group check-in (6%)   "/>
    <tableColumn id="80" xr3:uid="{F7DAF3C5-030D-4F5D-9DF7-BB17684D1D39}" name="Lab (22%)  "/>
    <tableColumn id="81" xr3:uid="{0245D1BE-C3BC-4EA2-93D9-6C4178C8A823}" name="Assignment (34%)  "/>
    <tableColumn id="82" xr3:uid="{C2B7EE2D-A826-45B1-9296-BED2D16017AC}" name="Reading      (18%)  "/>
    <tableColumn id="83" xr3:uid="{4D53E7E3-B0A5-47D3-8BB2-8EE04577868F}" name="Total   (100%)       " dataDxfId="1">
      <calculatedColumnFormula>SUM(BY3:CD3)</calculatedColumnFormula>
    </tableColumn>
    <tableColumn id="84" xr3:uid="{D85AFEFA-A725-4195-94EB-EF93EAE36478}" name="Comments  "/>
    <tableColumn id="85" xr3:uid="{352E17E2-0931-4FF1-B944-AB6DF883F704}" name="Status  "/>
    <tableColumn id="86" xr3:uid="{BA439234-BCAC-439C-92DB-6D25A3E842C0}" name="Submission  of Quizzes (10%) "/>
    <tableColumn id="87" xr3:uid="{867D4AE5-33E0-4E51-AEFB-5258729E20D9}" name="One on one  Check-in (10%) "/>
    <tableColumn id="88" xr3:uid="{3E265A13-88D2-482C-9B75-79ABF990D38A}" name="Group  check-in (6%) "/>
    <tableColumn id="89" xr3:uid="{FE990F0B-5280-4B4E-9E1B-A0DD3AD4949C}" name="Lab (22%) "/>
    <tableColumn id="90" xr3:uid="{F41B03AA-8756-4B8C-95E3-7F0BFB2ACB68}" name="Assignment (34%) "/>
    <tableColumn id="91" xr3:uid="{7C2B704D-DE4A-401D-ACEA-17AC4873E520}" name="  Reading (18%) "/>
    <tableColumn id="92" xr3:uid="{B59837E9-CB4A-4393-8AB3-2E0AD938770E}" name="Total (100%)   " dataDxfId="0">
      <calculatedColumnFormula>SUM(CH3:CM3)</calculatedColumnFormula>
    </tableColumn>
    <tableColumn id="93" xr3:uid="{26952828-64BB-41DA-BF7E-5DD1CE44D220}" name="Comments "/>
    <tableColumn id="94" xr3:uid="{0487EAC1-1F8F-41B3-AFEA-38ED9C54E81D}" name="Status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8"/>
  <sheetViews>
    <sheetView workbookViewId="0">
      <selection activeCell="E3" sqref="E3"/>
    </sheetView>
  </sheetViews>
  <sheetFormatPr defaultRowHeight="14.4" x14ac:dyDescent="0.3"/>
  <cols>
    <col min="1" max="1" width="32.88671875" bestFit="1" customWidth="1"/>
    <col min="3" max="3" width="13.44140625" customWidth="1"/>
    <col min="4" max="4" width="16" bestFit="1" customWidth="1"/>
    <col min="5" max="5" width="13.109375" customWidth="1"/>
    <col min="6" max="6" width="28.5546875" bestFit="1" customWidth="1"/>
    <col min="7" max="7" width="22.5546875" bestFit="1" customWidth="1"/>
    <col min="8" max="8" width="28.6640625" bestFit="1" customWidth="1"/>
    <col min="9" max="9" width="28.5546875" bestFit="1" customWidth="1"/>
    <col min="10" max="10" width="23.109375" bestFit="1" customWidth="1"/>
    <col min="11" max="11" width="24.109375" bestFit="1" customWidth="1"/>
  </cols>
  <sheetData>
    <row r="1" spans="1:11" x14ac:dyDescent="0.3">
      <c r="F1" s="19"/>
    </row>
    <row r="2" spans="1:11" x14ac:dyDescent="0.3">
      <c r="C2" s="1" t="s">
        <v>0</v>
      </c>
      <c r="D2" s="19" t="s">
        <v>1</v>
      </c>
      <c r="E2" s="24">
        <v>0.36944444444444446</v>
      </c>
      <c r="F2" s="27"/>
    </row>
    <row r="3" spans="1:11" x14ac:dyDescent="0.3">
      <c r="C3" s="1" t="s">
        <v>2</v>
      </c>
      <c r="D3" t="s">
        <v>3</v>
      </c>
    </row>
    <row r="6" spans="1:11" ht="15.6" x14ac:dyDescent="0.3">
      <c r="A6" s="2" t="s">
        <v>4</v>
      </c>
      <c r="B6" s="3" t="s">
        <v>5</v>
      </c>
      <c r="C6" s="3" t="s">
        <v>6</v>
      </c>
      <c r="D6" s="3" t="s">
        <v>7</v>
      </c>
      <c r="E6" s="3" t="s">
        <v>8</v>
      </c>
      <c r="F6" s="3" t="s">
        <v>9</v>
      </c>
      <c r="G6" s="3" t="s">
        <v>10</v>
      </c>
      <c r="H6" s="3" t="s">
        <v>11</v>
      </c>
      <c r="I6" s="3" t="s">
        <v>12</v>
      </c>
      <c r="J6" s="3" t="s">
        <v>13</v>
      </c>
      <c r="K6" s="3" t="s">
        <v>14</v>
      </c>
    </row>
    <row r="7" spans="1:11" x14ac:dyDescent="0.3">
      <c r="A7" t="s">
        <v>15</v>
      </c>
      <c r="B7" t="s">
        <v>16</v>
      </c>
      <c r="C7" t="s">
        <v>17</v>
      </c>
      <c r="D7" s="16">
        <v>36163</v>
      </c>
      <c r="E7">
        <f t="shared" ref="E7:E38" si="0">DATEDIF(D7,DATE(2022,1,20),"Y")</f>
        <v>23</v>
      </c>
    </row>
    <row r="8" spans="1:11" x14ac:dyDescent="0.3">
      <c r="A8" t="s">
        <v>18</v>
      </c>
      <c r="B8" t="s">
        <v>19</v>
      </c>
      <c r="C8" t="s">
        <v>17</v>
      </c>
      <c r="D8" s="16">
        <v>36507</v>
      </c>
      <c r="E8">
        <f t="shared" si="0"/>
        <v>22</v>
      </c>
    </row>
    <row r="9" spans="1:11" x14ac:dyDescent="0.3">
      <c r="A9" t="s">
        <v>20</v>
      </c>
      <c r="B9" t="s">
        <v>16</v>
      </c>
      <c r="C9" t="s">
        <v>17</v>
      </c>
      <c r="D9" s="16">
        <v>34126</v>
      </c>
      <c r="E9">
        <f t="shared" si="0"/>
        <v>28</v>
      </c>
    </row>
    <row r="10" spans="1:11" x14ac:dyDescent="0.3">
      <c r="A10" t="s">
        <v>21</v>
      </c>
      <c r="B10" t="s">
        <v>19</v>
      </c>
      <c r="C10" t="s">
        <v>17</v>
      </c>
      <c r="D10" s="16">
        <v>36840</v>
      </c>
      <c r="E10">
        <f t="shared" si="0"/>
        <v>21</v>
      </c>
    </row>
    <row r="11" spans="1:11" x14ac:dyDescent="0.3">
      <c r="A11" t="s">
        <v>22</v>
      </c>
      <c r="B11" t="s">
        <v>19</v>
      </c>
      <c r="C11" t="s">
        <v>17</v>
      </c>
      <c r="D11" s="16">
        <v>36129</v>
      </c>
      <c r="E11">
        <f t="shared" si="0"/>
        <v>23</v>
      </c>
    </row>
    <row r="12" spans="1:11" x14ac:dyDescent="0.3">
      <c r="A12" t="s">
        <v>23</v>
      </c>
      <c r="B12" t="s">
        <v>19</v>
      </c>
      <c r="C12" t="s">
        <v>17</v>
      </c>
      <c r="D12" s="16">
        <v>36839</v>
      </c>
      <c r="E12">
        <f t="shared" si="0"/>
        <v>21</v>
      </c>
    </row>
    <row r="13" spans="1:11" x14ac:dyDescent="0.3">
      <c r="A13" t="s">
        <v>24</v>
      </c>
      <c r="B13" t="s">
        <v>16</v>
      </c>
      <c r="C13" t="s">
        <v>17</v>
      </c>
      <c r="D13" s="22" t="s">
        <v>25</v>
      </c>
      <c r="E13" t="e">
        <f>DATEDIF(D13,DATE(2022,1,20),"Y")</f>
        <v>#VALUE!</v>
      </c>
    </row>
    <row r="14" spans="1:11" x14ac:dyDescent="0.3">
      <c r="A14" t="s">
        <v>26</v>
      </c>
      <c r="B14" t="s">
        <v>19</v>
      </c>
      <c r="C14" t="s">
        <v>17</v>
      </c>
      <c r="D14" s="16">
        <v>35926</v>
      </c>
      <c r="E14">
        <f t="shared" si="0"/>
        <v>23</v>
      </c>
    </row>
    <row r="15" spans="1:11" x14ac:dyDescent="0.3">
      <c r="A15" t="s">
        <v>27</v>
      </c>
      <c r="B15" t="s">
        <v>16</v>
      </c>
      <c r="C15" t="s">
        <v>17</v>
      </c>
      <c r="D15" s="16">
        <v>36362</v>
      </c>
      <c r="E15">
        <f t="shared" si="0"/>
        <v>22</v>
      </c>
    </row>
    <row r="16" spans="1:11" x14ac:dyDescent="0.3">
      <c r="A16" t="s">
        <v>28</v>
      </c>
      <c r="B16" t="s">
        <v>16</v>
      </c>
      <c r="C16" t="s">
        <v>17</v>
      </c>
      <c r="D16" s="16">
        <v>36723</v>
      </c>
      <c r="E16">
        <f t="shared" si="0"/>
        <v>21</v>
      </c>
    </row>
    <row r="17" spans="1:5" x14ac:dyDescent="0.3">
      <c r="A17" t="s">
        <v>29</v>
      </c>
      <c r="B17" t="s">
        <v>19</v>
      </c>
      <c r="C17" t="s">
        <v>17</v>
      </c>
      <c r="D17" s="16">
        <v>35093</v>
      </c>
      <c r="E17">
        <f t="shared" si="0"/>
        <v>25</v>
      </c>
    </row>
    <row r="18" spans="1:5" x14ac:dyDescent="0.3">
      <c r="A18" t="s">
        <v>30</v>
      </c>
      <c r="B18" t="s">
        <v>19</v>
      </c>
      <c r="C18" t="s">
        <v>17</v>
      </c>
      <c r="D18" s="16">
        <v>37060</v>
      </c>
      <c r="E18">
        <f t="shared" si="0"/>
        <v>20</v>
      </c>
    </row>
    <row r="19" spans="1:5" x14ac:dyDescent="0.3">
      <c r="A19" t="s">
        <v>31</v>
      </c>
      <c r="B19" t="s">
        <v>19</v>
      </c>
      <c r="C19" t="s">
        <v>17</v>
      </c>
      <c r="D19" s="16">
        <v>37223</v>
      </c>
      <c r="E19">
        <f t="shared" si="0"/>
        <v>20</v>
      </c>
    </row>
    <row r="20" spans="1:5" x14ac:dyDescent="0.3">
      <c r="A20" t="s">
        <v>32</v>
      </c>
      <c r="B20" t="s">
        <v>16</v>
      </c>
      <c r="C20" t="s">
        <v>17</v>
      </c>
      <c r="D20" s="16">
        <v>36921</v>
      </c>
      <c r="E20">
        <f t="shared" si="0"/>
        <v>20</v>
      </c>
    </row>
    <row r="21" spans="1:5" x14ac:dyDescent="0.3">
      <c r="A21" t="s">
        <v>33</v>
      </c>
      <c r="B21" t="s">
        <v>19</v>
      </c>
      <c r="C21" t="s">
        <v>17</v>
      </c>
      <c r="D21" s="16">
        <v>35900</v>
      </c>
      <c r="E21">
        <f t="shared" si="0"/>
        <v>23</v>
      </c>
    </row>
    <row r="22" spans="1:5" x14ac:dyDescent="0.3">
      <c r="A22" t="s">
        <v>34</v>
      </c>
      <c r="B22" t="s">
        <v>16</v>
      </c>
      <c r="C22" t="s">
        <v>17</v>
      </c>
      <c r="D22" s="16">
        <v>37026</v>
      </c>
      <c r="E22">
        <f t="shared" si="0"/>
        <v>20</v>
      </c>
    </row>
    <row r="23" spans="1:5" x14ac:dyDescent="0.3">
      <c r="A23" t="s">
        <v>35</v>
      </c>
      <c r="B23" t="s">
        <v>19</v>
      </c>
      <c r="C23" t="s">
        <v>17</v>
      </c>
      <c r="D23" s="16">
        <v>36774</v>
      </c>
      <c r="E23">
        <f t="shared" si="0"/>
        <v>21</v>
      </c>
    </row>
    <row r="24" spans="1:5" x14ac:dyDescent="0.3">
      <c r="A24" s="13" t="s">
        <v>36</v>
      </c>
      <c r="B24" t="s">
        <v>19</v>
      </c>
      <c r="C24" t="s">
        <v>17</v>
      </c>
      <c r="D24" s="16">
        <v>36762</v>
      </c>
      <c r="E24">
        <f t="shared" si="0"/>
        <v>21</v>
      </c>
    </row>
    <row r="25" spans="1:5" x14ac:dyDescent="0.3">
      <c r="A25" t="s">
        <v>37</v>
      </c>
      <c r="B25" t="s">
        <v>16</v>
      </c>
      <c r="C25" t="s">
        <v>17</v>
      </c>
      <c r="D25" s="16">
        <v>37084</v>
      </c>
      <c r="E25">
        <f t="shared" si="0"/>
        <v>20</v>
      </c>
    </row>
    <row r="26" spans="1:5" x14ac:dyDescent="0.3">
      <c r="A26" t="s">
        <v>38</v>
      </c>
      <c r="B26" t="s">
        <v>19</v>
      </c>
      <c r="C26" t="s">
        <v>17</v>
      </c>
      <c r="D26" s="16">
        <v>36325</v>
      </c>
      <c r="E26">
        <f t="shared" si="0"/>
        <v>22</v>
      </c>
    </row>
    <row r="27" spans="1:5" x14ac:dyDescent="0.3">
      <c r="A27" t="s">
        <v>39</v>
      </c>
      <c r="B27" t="s">
        <v>16</v>
      </c>
      <c r="C27" t="s">
        <v>17</v>
      </c>
      <c r="D27" s="16">
        <v>36162</v>
      </c>
      <c r="E27">
        <f t="shared" si="0"/>
        <v>23</v>
      </c>
    </row>
    <row r="28" spans="1:5" x14ac:dyDescent="0.3">
      <c r="A28" t="s">
        <v>40</v>
      </c>
      <c r="B28" t="s">
        <v>19</v>
      </c>
      <c r="C28" t="s">
        <v>17</v>
      </c>
      <c r="D28" s="16">
        <v>36477</v>
      </c>
      <c r="E28">
        <f t="shared" si="0"/>
        <v>22</v>
      </c>
    </row>
    <row r="29" spans="1:5" x14ac:dyDescent="0.3">
      <c r="A29" t="s">
        <v>41</v>
      </c>
      <c r="B29" t="s">
        <v>19</v>
      </c>
      <c r="C29" t="s">
        <v>17</v>
      </c>
      <c r="D29" s="16">
        <v>36341</v>
      </c>
      <c r="E29">
        <f t="shared" si="0"/>
        <v>22</v>
      </c>
    </row>
    <row r="30" spans="1:5" x14ac:dyDescent="0.3">
      <c r="A30" t="s">
        <v>42</v>
      </c>
      <c r="B30" t="s">
        <v>16</v>
      </c>
      <c r="C30" t="s">
        <v>17</v>
      </c>
      <c r="D30" s="16">
        <v>35997</v>
      </c>
      <c r="E30">
        <f t="shared" si="0"/>
        <v>23</v>
      </c>
    </row>
    <row r="31" spans="1:5" x14ac:dyDescent="0.3">
      <c r="A31" t="s">
        <v>43</v>
      </c>
      <c r="B31" t="s">
        <v>16</v>
      </c>
      <c r="C31" t="s">
        <v>44</v>
      </c>
      <c r="D31" s="17">
        <v>33343</v>
      </c>
      <c r="E31">
        <f t="shared" si="0"/>
        <v>30</v>
      </c>
    </row>
    <row r="32" spans="1:5" x14ac:dyDescent="0.3">
      <c r="A32" t="s">
        <v>45</v>
      </c>
      <c r="B32" t="s">
        <v>19</v>
      </c>
      <c r="C32" t="s">
        <v>44</v>
      </c>
      <c r="D32" s="17">
        <v>35585</v>
      </c>
      <c r="E32">
        <f t="shared" si="0"/>
        <v>24</v>
      </c>
    </row>
    <row r="33" spans="1:5" x14ac:dyDescent="0.3">
      <c r="A33" t="s">
        <v>46</v>
      </c>
      <c r="B33" t="s">
        <v>16</v>
      </c>
      <c r="C33" t="s">
        <v>44</v>
      </c>
      <c r="D33" s="17">
        <v>37166</v>
      </c>
      <c r="E33">
        <f t="shared" si="0"/>
        <v>20</v>
      </c>
    </row>
    <row r="34" spans="1:5" x14ac:dyDescent="0.3">
      <c r="A34" t="s">
        <v>47</v>
      </c>
      <c r="B34" t="s">
        <v>16</v>
      </c>
      <c r="C34" t="s">
        <v>44</v>
      </c>
      <c r="D34" s="16">
        <v>37245</v>
      </c>
      <c r="E34">
        <f t="shared" si="0"/>
        <v>20</v>
      </c>
    </row>
    <row r="35" spans="1:5" x14ac:dyDescent="0.3">
      <c r="A35" t="s">
        <v>48</v>
      </c>
      <c r="B35" t="s">
        <v>19</v>
      </c>
      <c r="C35" t="s">
        <v>44</v>
      </c>
      <c r="D35" s="17">
        <v>33721</v>
      </c>
      <c r="E35">
        <f t="shared" si="0"/>
        <v>29</v>
      </c>
    </row>
    <row r="36" spans="1:5" x14ac:dyDescent="0.3">
      <c r="A36" t="s">
        <v>49</v>
      </c>
      <c r="B36" t="s">
        <v>19</v>
      </c>
      <c r="C36" t="s">
        <v>44</v>
      </c>
      <c r="D36" s="18">
        <v>37199</v>
      </c>
      <c r="E36">
        <f t="shared" si="0"/>
        <v>20</v>
      </c>
    </row>
    <row r="37" spans="1:5" x14ac:dyDescent="0.3">
      <c r="A37" t="s">
        <v>50</v>
      </c>
      <c r="B37" t="s">
        <v>16</v>
      </c>
      <c r="C37" t="s">
        <v>44</v>
      </c>
      <c r="D37" s="17">
        <v>36271</v>
      </c>
      <c r="E37">
        <f t="shared" si="0"/>
        <v>22</v>
      </c>
    </row>
    <row r="38" spans="1:5" x14ac:dyDescent="0.3">
      <c r="A38" t="s">
        <v>51</v>
      </c>
      <c r="B38" t="s">
        <v>19</v>
      </c>
      <c r="C38" t="s">
        <v>44</v>
      </c>
      <c r="D38" s="16">
        <v>35191</v>
      </c>
      <c r="E38">
        <f t="shared" si="0"/>
        <v>25</v>
      </c>
    </row>
    <row r="39" spans="1:5" x14ac:dyDescent="0.3">
      <c r="A39" t="s">
        <v>52</v>
      </c>
      <c r="B39" t="s">
        <v>19</v>
      </c>
      <c r="C39" t="s">
        <v>44</v>
      </c>
      <c r="D39" s="18">
        <v>32112</v>
      </c>
      <c r="E39">
        <f t="shared" ref="E39:E59" si="1">DATEDIF(D39,DATE(2022,1,20),"Y")</f>
        <v>34</v>
      </c>
    </row>
    <row r="40" spans="1:5" x14ac:dyDescent="0.3">
      <c r="A40" t="s">
        <v>53</v>
      </c>
      <c r="B40" t="s">
        <v>19</v>
      </c>
      <c r="C40" t="s">
        <v>44</v>
      </c>
      <c r="D40" s="17">
        <v>32991</v>
      </c>
      <c r="E40">
        <f t="shared" si="1"/>
        <v>31</v>
      </c>
    </row>
    <row r="41" spans="1:5" x14ac:dyDescent="0.3">
      <c r="A41" t="s">
        <v>54</v>
      </c>
      <c r="B41" t="s">
        <v>19</v>
      </c>
      <c r="C41" t="s">
        <v>44</v>
      </c>
      <c r="D41" s="16">
        <v>37080</v>
      </c>
      <c r="E41">
        <f t="shared" si="1"/>
        <v>20</v>
      </c>
    </row>
    <row r="42" spans="1:5" x14ac:dyDescent="0.3">
      <c r="A42" t="s">
        <v>55</v>
      </c>
      <c r="B42" t="s">
        <v>19</v>
      </c>
      <c r="C42" t="s">
        <v>44</v>
      </c>
      <c r="D42" s="18">
        <v>36362</v>
      </c>
      <c r="E42">
        <f t="shared" si="1"/>
        <v>22</v>
      </c>
    </row>
    <row r="43" spans="1:5" x14ac:dyDescent="0.3">
      <c r="A43" t="s">
        <v>56</v>
      </c>
      <c r="B43" t="s">
        <v>19</v>
      </c>
      <c r="C43" t="s">
        <v>44</v>
      </c>
      <c r="D43" s="17">
        <v>36742</v>
      </c>
      <c r="E43">
        <f t="shared" si="1"/>
        <v>21</v>
      </c>
    </row>
    <row r="44" spans="1:5" x14ac:dyDescent="0.3">
      <c r="A44" t="s">
        <v>57</v>
      </c>
      <c r="B44" t="s">
        <v>16</v>
      </c>
      <c r="C44" t="s">
        <v>44</v>
      </c>
      <c r="D44" s="17">
        <v>36584</v>
      </c>
      <c r="E44">
        <f t="shared" si="1"/>
        <v>21</v>
      </c>
    </row>
    <row r="45" spans="1:5" x14ac:dyDescent="0.3">
      <c r="A45" t="s">
        <v>58</v>
      </c>
      <c r="B45" t="s">
        <v>16</v>
      </c>
      <c r="C45" t="s">
        <v>44</v>
      </c>
      <c r="D45" s="17">
        <v>35587</v>
      </c>
      <c r="E45">
        <f t="shared" si="1"/>
        <v>24</v>
      </c>
    </row>
    <row r="46" spans="1:5" x14ac:dyDescent="0.3">
      <c r="A46" t="s">
        <v>59</v>
      </c>
      <c r="B46" t="s">
        <v>19</v>
      </c>
      <c r="C46" t="s">
        <v>44</v>
      </c>
      <c r="D46" s="17">
        <v>35922</v>
      </c>
      <c r="E46">
        <f t="shared" si="1"/>
        <v>23</v>
      </c>
    </row>
    <row r="47" spans="1:5" x14ac:dyDescent="0.3">
      <c r="A47" t="s">
        <v>60</v>
      </c>
      <c r="B47" t="s">
        <v>19</v>
      </c>
      <c r="C47" t="s">
        <v>44</v>
      </c>
      <c r="D47" s="17">
        <v>37363</v>
      </c>
      <c r="E47">
        <f t="shared" si="1"/>
        <v>19</v>
      </c>
    </row>
    <row r="48" spans="1:5" x14ac:dyDescent="0.3">
      <c r="A48" t="s">
        <v>61</v>
      </c>
      <c r="B48" t="s">
        <v>19</v>
      </c>
      <c r="C48" t="s">
        <v>44</v>
      </c>
      <c r="D48" s="17">
        <v>35620</v>
      </c>
      <c r="E48">
        <f t="shared" si="1"/>
        <v>24</v>
      </c>
    </row>
    <row r="49" spans="1:5" x14ac:dyDescent="0.3">
      <c r="A49" t="s">
        <v>62</v>
      </c>
      <c r="B49" t="s">
        <v>19</v>
      </c>
      <c r="C49" t="s">
        <v>44</v>
      </c>
      <c r="D49" s="16">
        <v>35564</v>
      </c>
      <c r="E49">
        <f t="shared" si="1"/>
        <v>24</v>
      </c>
    </row>
    <row r="50" spans="1:5" x14ac:dyDescent="0.3">
      <c r="A50" t="s">
        <v>63</v>
      </c>
      <c r="B50" t="s">
        <v>19</v>
      </c>
      <c r="C50" t="s">
        <v>44</v>
      </c>
      <c r="D50" s="16">
        <v>35914</v>
      </c>
      <c r="E50">
        <f t="shared" si="1"/>
        <v>23</v>
      </c>
    </row>
    <row r="51" spans="1:5" x14ac:dyDescent="0.3">
      <c r="A51" t="s">
        <v>64</v>
      </c>
      <c r="B51" t="s">
        <v>19</v>
      </c>
      <c r="C51" t="s">
        <v>44</v>
      </c>
      <c r="D51" s="16">
        <v>34649</v>
      </c>
      <c r="E51">
        <f t="shared" si="1"/>
        <v>27</v>
      </c>
    </row>
    <row r="52" spans="1:5" x14ac:dyDescent="0.3">
      <c r="A52" t="s">
        <v>65</v>
      </c>
      <c r="B52" t="s">
        <v>19</v>
      </c>
      <c r="C52" t="s">
        <v>44</v>
      </c>
      <c r="D52" s="16">
        <v>37084</v>
      </c>
      <c r="E52">
        <f t="shared" si="1"/>
        <v>20</v>
      </c>
    </row>
    <row r="53" spans="1:5" x14ac:dyDescent="0.3">
      <c r="A53" t="s">
        <v>66</v>
      </c>
      <c r="B53" t="s">
        <v>19</v>
      </c>
      <c r="C53" t="s">
        <v>44</v>
      </c>
      <c r="D53" s="16">
        <v>30502</v>
      </c>
      <c r="E53">
        <f t="shared" si="1"/>
        <v>38</v>
      </c>
    </row>
    <row r="54" spans="1:5" x14ac:dyDescent="0.3">
      <c r="A54" t="s">
        <v>67</v>
      </c>
      <c r="B54" t="s">
        <v>19</v>
      </c>
      <c r="C54" t="s">
        <v>44</v>
      </c>
      <c r="D54" s="16">
        <v>36869</v>
      </c>
      <c r="E54">
        <f t="shared" si="1"/>
        <v>21</v>
      </c>
    </row>
    <row r="55" spans="1:5" x14ac:dyDescent="0.3">
      <c r="A55" s="13" t="s">
        <v>68</v>
      </c>
      <c r="B55" t="s">
        <v>19</v>
      </c>
      <c r="C55" t="s">
        <v>44</v>
      </c>
      <c r="D55" s="16">
        <v>37073</v>
      </c>
      <c r="E55">
        <f t="shared" si="1"/>
        <v>20</v>
      </c>
    </row>
    <row r="56" spans="1:5" x14ac:dyDescent="0.3">
      <c r="A56" t="s">
        <v>69</v>
      </c>
      <c r="B56" t="s">
        <v>19</v>
      </c>
      <c r="C56" t="s">
        <v>44</v>
      </c>
      <c r="D56" s="16">
        <v>33320</v>
      </c>
      <c r="E56">
        <f t="shared" si="1"/>
        <v>30</v>
      </c>
    </row>
    <row r="57" spans="1:5" x14ac:dyDescent="0.3">
      <c r="A57" s="20" t="s">
        <v>70</v>
      </c>
      <c r="B57" t="s">
        <v>19</v>
      </c>
      <c r="C57" t="s">
        <v>44</v>
      </c>
      <c r="D57" s="21">
        <v>35864</v>
      </c>
      <c r="E57">
        <f t="shared" si="1"/>
        <v>23</v>
      </c>
    </row>
    <row r="58" spans="1:5" x14ac:dyDescent="0.3">
      <c r="A58" t="s">
        <v>71</v>
      </c>
      <c r="B58" t="s">
        <v>19</v>
      </c>
      <c r="C58" t="s">
        <v>44</v>
      </c>
      <c r="D58" s="16">
        <v>33761</v>
      </c>
      <c r="E58">
        <f t="shared" si="1"/>
        <v>29</v>
      </c>
    </row>
    <row r="59" spans="1:5" x14ac:dyDescent="0.3">
      <c r="A59" s="13" t="s">
        <v>72</v>
      </c>
      <c r="B59" t="s">
        <v>19</v>
      </c>
      <c r="C59" t="s">
        <v>44</v>
      </c>
      <c r="D59" s="16">
        <v>33761</v>
      </c>
      <c r="E59">
        <f t="shared" si="1"/>
        <v>29</v>
      </c>
    </row>
    <row r="76" spans="1:4" x14ac:dyDescent="0.3">
      <c r="A76" s="1" t="s">
        <v>73</v>
      </c>
    </row>
    <row r="77" spans="1:4" x14ac:dyDescent="0.3">
      <c r="A77" s="15" t="s">
        <v>74</v>
      </c>
      <c r="B77" s="15" t="s">
        <v>75</v>
      </c>
      <c r="C77" s="15" t="s">
        <v>76</v>
      </c>
      <c r="D77" s="15" t="s">
        <v>77</v>
      </c>
    </row>
    <row r="78" spans="1:4" x14ac:dyDescent="0.3">
      <c r="A78" t="s">
        <v>78</v>
      </c>
      <c r="B78" t="s">
        <v>79</v>
      </c>
      <c r="C78" t="s">
        <v>17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8F41C-DA57-4A67-AF18-213A8D76EFA9}">
  <dimension ref="A1:N54"/>
  <sheetViews>
    <sheetView workbookViewId="0">
      <selection activeCell="G9" sqref="G9"/>
    </sheetView>
  </sheetViews>
  <sheetFormatPr defaultRowHeight="14.4" x14ac:dyDescent="0.3"/>
  <cols>
    <col min="1" max="1" width="32.88671875" bestFit="1" customWidth="1"/>
    <col min="4" max="12" width="17.5546875" bestFit="1" customWidth="1"/>
    <col min="13" max="13" width="18.6640625" bestFit="1" customWidth="1"/>
    <col min="14" max="14" width="15.33203125" bestFit="1" customWidth="1"/>
  </cols>
  <sheetData>
    <row r="1" spans="1:14" x14ac:dyDescent="0.3">
      <c r="A1" s="4" t="s">
        <v>4</v>
      </c>
      <c r="B1" s="5" t="s">
        <v>5</v>
      </c>
      <c r="C1" s="5" t="s">
        <v>6</v>
      </c>
      <c r="D1" s="5" t="s">
        <v>80</v>
      </c>
      <c r="E1" s="5" t="s">
        <v>81</v>
      </c>
      <c r="F1" s="5" t="s">
        <v>82</v>
      </c>
      <c r="G1" s="5" t="s">
        <v>83</v>
      </c>
      <c r="H1" s="5" t="s">
        <v>84</v>
      </c>
      <c r="I1" s="6" t="s">
        <v>85</v>
      </c>
      <c r="J1" s="6" t="s">
        <v>86</v>
      </c>
      <c r="K1" s="6" t="s">
        <v>87</v>
      </c>
      <c r="L1" s="6" t="s">
        <v>88</v>
      </c>
      <c r="M1" s="5" t="s">
        <v>89</v>
      </c>
      <c r="N1" s="5" t="s">
        <v>90</v>
      </c>
    </row>
    <row r="2" spans="1:14" x14ac:dyDescent="0.3">
      <c r="A2" t="s">
        <v>15</v>
      </c>
      <c r="B2" t="s">
        <v>16</v>
      </c>
      <c r="C2" t="s">
        <v>17</v>
      </c>
      <c r="D2">
        <v>50</v>
      </c>
      <c r="E2">
        <v>58.7</v>
      </c>
      <c r="F2">
        <v>35</v>
      </c>
      <c r="G2">
        <v>81.3</v>
      </c>
    </row>
    <row r="3" spans="1:14" x14ac:dyDescent="0.3">
      <c r="A3" t="s">
        <v>18</v>
      </c>
      <c r="B3" t="s">
        <v>19</v>
      </c>
      <c r="C3" t="s">
        <v>17</v>
      </c>
      <c r="D3">
        <v>66.7</v>
      </c>
      <c r="E3">
        <v>82.7</v>
      </c>
      <c r="F3">
        <v>77</v>
      </c>
      <c r="G3">
        <v>74.599999999999994</v>
      </c>
    </row>
    <row r="4" spans="1:14" x14ac:dyDescent="0.3">
      <c r="A4" t="s">
        <v>20</v>
      </c>
      <c r="B4" t="s">
        <v>16</v>
      </c>
      <c r="C4" t="s">
        <v>17</v>
      </c>
      <c r="D4">
        <v>58.3</v>
      </c>
      <c r="E4">
        <v>90.8</v>
      </c>
      <c r="F4">
        <v>77</v>
      </c>
      <c r="G4">
        <v>72.5</v>
      </c>
    </row>
    <row r="5" spans="1:14" x14ac:dyDescent="0.3">
      <c r="A5" t="s">
        <v>21</v>
      </c>
      <c r="B5" t="s">
        <v>19</v>
      </c>
      <c r="C5" t="s">
        <v>17</v>
      </c>
      <c r="D5">
        <v>58.3</v>
      </c>
      <c r="E5">
        <v>99.3</v>
      </c>
      <c r="F5">
        <v>50</v>
      </c>
      <c r="G5">
        <v>71.3</v>
      </c>
    </row>
    <row r="6" spans="1:14" x14ac:dyDescent="0.3">
      <c r="A6" t="s">
        <v>22</v>
      </c>
      <c r="B6" t="s">
        <v>19</v>
      </c>
      <c r="C6" t="s">
        <v>17</v>
      </c>
      <c r="D6">
        <v>75</v>
      </c>
      <c r="E6">
        <v>92.9</v>
      </c>
      <c r="F6">
        <v>78</v>
      </c>
      <c r="G6">
        <v>76.7</v>
      </c>
    </row>
    <row r="7" spans="1:14" x14ac:dyDescent="0.3">
      <c r="A7" t="s">
        <v>23</v>
      </c>
      <c r="B7" t="s">
        <v>19</v>
      </c>
      <c r="C7" t="s">
        <v>17</v>
      </c>
      <c r="D7">
        <v>91.7</v>
      </c>
      <c r="E7">
        <v>89.6</v>
      </c>
      <c r="F7">
        <v>54</v>
      </c>
      <c r="G7">
        <v>77.900000000000006</v>
      </c>
    </row>
    <row r="8" spans="1:14" x14ac:dyDescent="0.3">
      <c r="A8" t="s">
        <v>24</v>
      </c>
      <c r="B8" t="s">
        <v>16</v>
      </c>
      <c r="C8" t="s">
        <v>17</v>
      </c>
      <c r="D8">
        <v>83.3</v>
      </c>
      <c r="E8">
        <v>78.3</v>
      </c>
      <c r="F8">
        <v>77</v>
      </c>
      <c r="G8">
        <v>75.8</v>
      </c>
    </row>
    <row r="9" spans="1:14" x14ac:dyDescent="0.3">
      <c r="A9" t="s">
        <v>26</v>
      </c>
      <c r="B9" t="s">
        <v>19</v>
      </c>
      <c r="C9" t="s">
        <v>17</v>
      </c>
      <c r="D9">
        <f>0/120*100</f>
        <v>0</v>
      </c>
      <c r="E9">
        <f>((0/200)+(0))*100</f>
        <v>0</v>
      </c>
      <c r="F9">
        <v>0</v>
      </c>
    </row>
    <row r="10" spans="1:14" x14ac:dyDescent="0.3">
      <c r="A10" t="s">
        <v>27</v>
      </c>
      <c r="B10" t="s">
        <v>16</v>
      </c>
      <c r="C10" t="s">
        <v>17</v>
      </c>
      <c r="D10" s="23">
        <f>80/120*100</f>
        <v>66.666666666666657</v>
      </c>
      <c r="E10">
        <f>((180/200)+(0))*100</f>
        <v>90</v>
      </c>
      <c r="F10">
        <v>79</v>
      </c>
    </row>
    <row r="11" spans="1:14" x14ac:dyDescent="0.3">
      <c r="A11" t="s">
        <v>28</v>
      </c>
      <c r="B11" t="s">
        <v>16</v>
      </c>
      <c r="C11" t="s">
        <v>17</v>
      </c>
      <c r="D11" s="23">
        <f>100/120*100</f>
        <v>83.333333333333343</v>
      </c>
      <c r="E11" s="26">
        <f>((190/200)+(0))*100</f>
        <v>95</v>
      </c>
      <c r="F11">
        <v>88</v>
      </c>
    </row>
    <row r="12" spans="1:14" x14ac:dyDescent="0.3">
      <c r="A12" t="s">
        <v>29</v>
      </c>
      <c r="B12" t="s">
        <v>19</v>
      </c>
      <c r="C12" t="s">
        <v>17</v>
      </c>
      <c r="D12" t="s">
        <v>91</v>
      </c>
      <c r="E12">
        <f>((0/200)+(0))*100</f>
        <v>0</v>
      </c>
      <c r="F12">
        <v>29</v>
      </c>
    </row>
    <row r="13" spans="1:14" x14ac:dyDescent="0.3">
      <c r="A13" t="s">
        <v>30</v>
      </c>
      <c r="B13" t="s">
        <v>19</v>
      </c>
      <c r="C13" t="s">
        <v>17</v>
      </c>
      <c r="D13">
        <f>90/120*100</f>
        <v>75</v>
      </c>
      <c r="E13">
        <f>((110/200)+(0))*100</f>
        <v>55.000000000000007</v>
      </c>
      <c r="F13">
        <v>37</v>
      </c>
    </row>
    <row r="14" spans="1:14" x14ac:dyDescent="0.3">
      <c r="A14" t="s">
        <v>31</v>
      </c>
      <c r="B14" t="s">
        <v>19</v>
      </c>
      <c r="C14" t="s">
        <v>17</v>
      </c>
      <c r="D14">
        <f>120/120*100</f>
        <v>100</v>
      </c>
      <c r="E14" s="26">
        <f>((190/200)+(0))*100</f>
        <v>95</v>
      </c>
      <c r="F14">
        <v>77</v>
      </c>
    </row>
    <row r="15" spans="1:14" x14ac:dyDescent="0.3">
      <c r="A15" t="s">
        <v>32</v>
      </c>
      <c r="B15" t="s">
        <v>16</v>
      </c>
      <c r="C15" t="s">
        <v>17</v>
      </c>
      <c r="D15" s="23">
        <f>80/120*100</f>
        <v>66.666666666666657</v>
      </c>
      <c r="E15">
        <f>((200/200)+(0))*100</f>
        <v>100</v>
      </c>
      <c r="F15">
        <v>86</v>
      </c>
    </row>
    <row r="16" spans="1:14" x14ac:dyDescent="0.3">
      <c r="A16" t="s">
        <v>33</v>
      </c>
      <c r="B16" t="s">
        <v>19</v>
      </c>
      <c r="C16" t="s">
        <v>17</v>
      </c>
      <c r="D16">
        <f>90/120*100</f>
        <v>75</v>
      </c>
      <c r="E16">
        <f>((190/200)+(0))*100</f>
        <v>95</v>
      </c>
      <c r="F16">
        <v>81</v>
      </c>
    </row>
    <row r="17" spans="1:6" x14ac:dyDescent="0.3">
      <c r="A17" t="s">
        <v>34</v>
      </c>
      <c r="B17" t="s">
        <v>16</v>
      </c>
      <c r="C17" t="s">
        <v>17</v>
      </c>
      <c r="D17">
        <f>120/120*100</f>
        <v>100</v>
      </c>
      <c r="E17" s="26">
        <f>((190/200)+(0))*100</f>
        <v>95</v>
      </c>
      <c r="F17">
        <v>75</v>
      </c>
    </row>
    <row r="18" spans="1:6" x14ac:dyDescent="0.3">
      <c r="A18" t="s">
        <v>35</v>
      </c>
      <c r="B18" t="s">
        <v>19</v>
      </c>
      <c r="C18" t="s">
        <v>17</v>
      </c>
      <c r="D18">
        <v>67</v>
      </c>
      <c r="E18">
        <v>79</v>
      </c>
      <c r="F18">
        <v>75</v>
      </c>
    </row>
    <row r="19" spans="1:6" x14ac:dyDescent="0.3">
      <c r="A19" s="13" t="s">
        <v>36</v>
      </c>
      <c r="B19" t="s">
        <v>19</v>
      </c>
      <c r="C19" t="s">
        <v>17</v>
      </c>
      <c r="D19">
        <v>92</v>
      </c>
      <c r="E19">
        <v>91</v>
      </c>
      <c r="F19">
        <v>79</v>
      </c>
    </row>
    <row r="20" spans="1:6" x14ac:dyDescent="0.3">
      <c r="A20" t="s">
        <v>37</v>
      </c>
      <c r="B20" t="s">
        <v>16</v>
      </c>
      <c r="C20" t="s">
        <v>17</v>
      </c>
      <c r="D20">
        <v>92</v>
      </c>
      <c r="E20">
        <v>79</v>
      </c>
      <c r="F20">
        <v>81</v>
      </c>
    </row>
    <row r="21" spans="1:6" x14ac:dyDescent="0.3">
      <c r="A21" t="s">
        <v>38</v>
      </c>
      <c r="B21" t="s">
        <v>19</v>
      </c>
      <c r="C21" t="s">
        <v>17</v>
      </c>
      <c r="D21">
        <v>67</v>
      </c>
      <c r="E21">
        <v>92</v>
      </c>
      <c r="F21">
        <v>69</v>
      </c>
    </row>
    <row r="22" spans="1:6" x14ac:dyDescent="0.3">
      <c r="A22" t="s">
        <v>39</v>
      </c>
      <c r="B22" t="s">
        <v>16</v>
      </c>
      <c r="C22" t="s">
        <v>17</v>
      </c>
      <c r="D22">
        <v>100</v>
      </c>
      <c r="E22">
        <v>96</v>
      </c>
      <c r="F22">
        <v>87</v>
      </c>
    </row>
    <row r="23" spans="1:6" x14ac:dyDescent="0.3">
      <c r="A23" t="s">
        <v>40</v>
      </c>
      <c r="B23" t="s">
        <v>19</v>
      </c>
      <c r="C23" t="s">
        <v>17</v>
      </c>
      <c r="D23">
        <v>0</v>
      </c>
      <c r="E23">
        <v>90</v>
      </c>
      <c r="F23">
        <v>81</v>
      </c>
    </row>
    <row r="24" spans="1:6" x14ac:dyDescent="0.3">
      <c r="A24" t="s">
        <v>41</v>
      </c>
      <c r="B24" t="s">
        <v>19</v>
      </c>
      <c r="C24" t="s">
        <v>17</v>
      </c>
      <c r="D24">
        <v>75</v>
      </c>
      <c r="E24">
        <v>94</v>
      </c>
      <c r="F24">
        <v>88</v>
      </c>
    </row>
    <row r="25" spans="1:6" x14ac:dyDescent="0.3">
      <c r="A25" t="s">
        <v>42</v>
      </c>
      <c r="B25" t="s">
        <v>16</v>
      </c>
      <c r="C25" t="s">
        <v>17</v>
      </c>
      <c r="D25">
        <v>100</v>
      </c>
      <c r="E25">
        <v>0</v>
      </c>
      <c r="F25">
        <v>85</v>
      </c>
    </row>
    <row r="26" spans="1:6" x14ac:dyDescent="0.3">
      <c r="A26" t="s">
        <v>43</v>
      </c>
      <c r="B26" t="s">
        <v>16</v>
      </c>
      <c r="C26" t="s">
        <v>44</v>
      </c>
      <c r="D26">
        <v>90</v>
      </c>
    </row>
    <row r="27" spans="1:6" x14ac:dyDescent="0.3">
      <c r="A27" t="s">
        <v>45</v>
      </c>
      <c r="B27" t="s">
        <v>19</v>
      </c>
      <c r="C27" t="s">
        <v>44</v>
      </c>
      <c r="D27">
        <v>0</v>
      </c>
    </row>
    <row r="28" spans="1:6" x14ac:dyDescent="0.3">
      <c r="A28" t="s">
        <v>46</v>
      </c>
      <c r="B28" t="s">
        <v>16</v>
      </c>
      <c r="C28" t="s">
        <v>44</v>
      </c>
      <c r="D28">
        <v>80</v>
      </c>
    </row>
    <row r="29" spans="1:6" x14ac:dyDescent="0.3">
      <c r="A29" t="s">
        <v>47</v>
      </c>
      <c r="B29" t="s">
        <v>16</v>
      </c>
      <c r="C29" t="s">
        <v>44</v>
      </c>
      <c r="D29">
        <v>0</v>
      </c>
    </row>
    <row r="30" spans="1:6" x14ac:dyDescent="0.3">
      <c r="A30" t="s">
        <v>48</v>
      </c>
      <c r="B30" t="s">
        <v>19</v>
      </c>
      <c r="C30" t="s">
        <v>44</v>
      </c>
      <c r="D30">
        <v>0</v>
      </c>
    </row>
    <row r="31" spans="1:6" x14ac:dyDescent="0.3">
      <c r="A31" t="s">
        <v>49</v>
      </c>
      <c r="B31" t="s">
        <v>19</v>
      </c>
      <c r="C31" t="s">
        <v>44</v>
      </c>
      <c r="D31">
        <v>40</v>
      </c>
    </row>
    <row r="32" spans="1:6" x14ac:dyDescent="0.3">
      <c r="A32" t="s">
        <v>50</v>
      </c>
      <c r="B32" t="s">
        <v>16</v>
      </c>
      <c r="C32" t="s">
        <v>44</v>
      </c>
      <c r="D32">
        <v>100</v>
      </c>
    </row>
    <row r="33" spans="1:4" x14ac:dyDescent="0.3">
      <c r="A33" t="s">
        <v>51</v>
      </c>
      <c r="B33" t="s">
        <v>19</v>
      </c>
      <c r="C33" t="s">
        <v>44</v>
      </c>
      <c r="D33">
        <v>95</v>
      </c>
    </row>
    <row r="34" spans="1:4" x14ac:dyDescent="0.3">
      <c r="A34" t="s">
        <v>52</v>
      </c>
      <c r="B34" t="s">
        <v>19</v>
      </c>
      <c r="C34" t="s">
        <v>44</v>
      </c>
      <c r="D34">
        <v>0</v>
      </c>
    </row>
    <row r="35" spans="1:4" x14ac:dyDescent="0.3">
      <c r="A35" t="s">
        <v>53</v>
      </c>
      <c r="B35" t="s">
        <v>19</v>
      </c>
      <c r="C35" t="s">
        <v>44</v>
      </c>
      <c r="D35">
        <v>90</v>
      </c>
    </row>
    <row r="36" spans="1:4" x14ac:dyDescent="0.3">
      <c r="A36" t="s">
        <v>54</v>
      </c>
      <c r="B36" t="s">
        <v>19</v>
      </c>
      <c r="C36" t="s">
        <v>44</v>
      </c>
      <c r="D36">
        <v>100</v>
      </c>
    </row>
    <row r="37" spans="1:4" x14ac:dyDescent="0.3">
      <c r="A37" t="s">
        <v>55</v>
      </c>
      <c r="B37" t="s">
        <v>19</v>
      </c>
      <c r="C37" t="s">
        <v>44</v>
      </c>
      <c r="D37">
        <v>100</v>
      </c>
    </row>
    <row r="38" spans="1:4" x14ac:dyDescent="0.3">
      <c r="A38" t="s">
        <v>56</v>
      </c>
      <c r="B38" t="s">
        <v>19</v>
      </c>
      <c r="C38" t="s">
        <v>44</v>
      </c>
      <c r="D38">
        <v>80</v>
      </c>
    </row>
    <row r="39" spans="1:4" x14ac:dyDescent="0.3">
      <c r="A39" t="s">
        <v>57</v>
      </c>
      <c r="B39" t="s">
        <v>16</v>
      </c>
      <c r="C39" t="s">
        <v>44</v>
      </c>
      <c r="D39">
        <v>95</v>
      </c>
    </row>
    <row r="40" spans="1:4" x14ac:dyDescent="0.3">
      <c r="A40" t="s">
        <v>58</v>
      </c>
      <c r="B40" t="s">
        <v>16</v>
      </c>
      <c r="C40" t="s">
        <v>44</v>
      </c>
      <c r="D40">
        <v>0</v>
      </c>
    </row>
    <row r="41" spans="1:4" x14ac:dyDescent="0.3">
      <c r="A41" t="s">
        <v>59</v>
      </c>
      <c r="B41" t="s">
        <v>19</v>
      </c>
      <c r="C41" t="s">
        <v>44</v>
      </c>
      <c r="D41">
        <v>80</v>
      </c>
    </row>
    <row r="42" spans="1:4" x14ac:dyDescent="0.3">
      <c r="A42" t="s">
        <v>60</v>
      </c>
      <c r="B42" t="s">
        <v>19</v>
      </c>
      <c r="C42" t="s">
        <v>44</v>
      </c>
      <c r="D42">
        <v>85</v>
      </c>
    </row>
    <row r="43" spans="1:4" x14ac:dyDescent="0.3">
      <c r="A43" t="s">
        <v>61</v>
      </c>
      <c r="B43" t="s">
        <v>19</v>
      </c>
      <c r="C43" t="s">
        <v>44</v>
      </c>
      <c r="D43">
        <v>90</v>
      </c>
    </row>
    <row r="44" spans="1:4" x14ac:dyDescent="0.3">
      <c r="A44" t="s">
        <v>62</v>
      </c>
      <c r="B44" t="s">
        <v>19</v>
      </c>
      <c r="C44" t="s">
        <v>44</v>
      </c>
      <c r="D44">
        <v>90</v>
      </c>
    </row>
    <row r="45" spans="1:4" x14ac:dyDescent="0.3">
      <c r="A45" t="s">
        <v>63</v>
      </c>
      <c r="B45" t="s">
        <v>19</v>
      </c>
      <c r="C45" t="s">
        <v>44</v>
      </c>
      <c r="D45">
        <v>0</v>
      </c>
    </row>
    <row r="46" spans="1:4" x14ac:dyDescent="0.3">
      <c r="A46" t="s">
        <v>64</v>
      </c>
      <c r="B46" t="s">
        <v>19</v>
      </c>
      <c r="C46" t="s">
        <v>44</v>
      </c>
      <c r="D46">
        <v>0</v>
      </c>
    </row>
    <row r="47" spans="1:4" x14ac:dyDescent="0.3">
      <c r="A47" t="s">
        <v>65</v>
      </c>
      <c r="B47" t="s">
        <v>19</v>
      </c>
      <c r="C47" t="s">
        <v>44</v>
      </c>
      <c r="D47">
        <v>0</v>
      </c>
    </row>
    <row r="48" spans="1:4" x14ac:dyDescent="0.3">
      <c r="A48" t="s">
        <v>66</v>
      </c>
      <c r="B48" t="s">
        <v>19</v>
      </c>
      <c r="C48" t="s">
        <v>44</v>
      </c>
      <c r="D48">
        <v>100</v>
      </c>
    </row>
    <row r="49" spans="1:4" x14ac:dyDescent="0.3">
      <c r="A49" t="s">
        <v>67</v>
      </c>
      <c r="B49" t="s">
        <v>19</v>
      </c>
      <c r="C49" t="s">
        <v>44</v>
      </c>
      <c r="D49">
        <v>90</v>
      </c>
    </row>
    <row r="50" spans="1:4" x14ac:dyDescent="0.3">
      <c r="A50" s="13" t="s">
        <v>68</v>
      </c>
      <c r="B50" t="s">
        <v>19</v>
      </c>
      <c r="C50" t="s">
        <v>44</v>
      </c>
      <c r="D50">
        <v>100</v>
      </c>
    </row>
    <row r="51" spans="1:4" x14ac:dyDescent="0.3">
      <c r="A51" t="s">
        <v>69</v>
      </c>
      <c r="B51" t="s">
        <v>19</v>
      </c>
      <c r="C51" t="s">
        <v>44</v>
      </c>
      <c r="D51">
        <v>100</v>
      </c>
    </row>
    <row r="52" spans="1:4" x14ac:dyDescent="0.3">
      <c r="A52" s="20" t="s">
        <v>70</v>
      </c>
      <c r="B52" t="s">
        <v>19</v>
      </c>
      <c r="C52" t="s">
        <v>44</v>
      </c>
      <c r="D52">
        <v>0</v>
      </c>
    </row>
    <row r="53" spans="1:4" x14ac:dyDescent="0.3">
      <c r="A53" t="s">
        <v>71</v>
      </c>
      <c r="B53" t="s">
        <v>19</v>
      </c>
      <c r="C53" t="s">
        <v>44</v>
      </c>
      <c r="D53">
        <v>0</v>
      </c>
    </row>
    <row r="54" spans="1:4" x14ac:dyDescent="0.3">
      <c r="A54" s="13" t="s">
        <v>72</v>
      </c>
      <c r="B54" t="s">
        <v>19</v>
      </c>
      <c r="C54" t="s">
        <v>44</v>
      </c>
      <c r="D54">
        <v>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B77C-82C6-46D1-8E37-49A67D93C287}">
  <dimension ref="A1:N54"/>
  <sheetViews>
    <sheetView workbookViewId="0">
      <selection activeCell="G55" sqref="G55"/>
    </sheetView>
  </sheetViews>
  <sheetFormatPr defaultRowHeight="14.4" x14ac:dyDescent="0.3"/>
  <cols>
    <col min="1" max="1" width="32.88671875" bestFit="1" customWidth="1"/>
    <col min="3" max="3" width="8.33203125" bestFit="1" customWidth="1"/>
    <col min="4" max="8" width="17.5546875" bestFit="1" customWidth="1"/>
    <col min="9" max="9" width="19.5546875" customWidth="1"/>
    <col min="10" max="12" width="17.5546875" bestFit="1" customWidth="1"/>
    <col min="13" max="13" width="18.6640625" bestFit="1" customWidth="1"/>
    <col min="14" max="14" width="15.33203125" bestFit="1" customWidth="1"/>
  </cols>
  <sheetData>
    <row r="1" spans="1:14" x14ac:dyDescent="0.3">
      <c r="A1" s="4" t="s">
        <v>4</v>
      </c>
      <c r="B1" s="5" t="s">
        <v>5</v>
      </c>
      <c r="C1" s="5" t="s">
        <v>6</v>
      </c>
      <c r="D1" s="5" t="s">
        <v>80</v>
      </c>
      <c r="E1" s="5" t="s">
        <v>81</v>
      </c>
      <c r="F1" s="5" t="s">
        <v>82</v>
      </c>
      <c r="G1" s="5" t="s">
        <v>83</v>
      </c>
      <c r="H1" s="5" t="s">
        <v>84</v>
      </c>
      <c r="I1" s="6" t="s">
        <v>85</v>
      </c>
      <c r="J1" s="6" t="s">
        <v>86</v>
      </c>
      <c r="K1" s="6" t="s">
        <v>87</v>
      </c>
      <c r="L1" s="6" t="s">
        <v>88</v>
      </c>
      <c r="M1" s="5" t="s">
        <v>89</v>
      </c>
      <c r="N1" s="5" t="s">
        <v>90</v>
      </c>
    </row>
    <row r="2" spans="1:14" x14ac:dyDescent="0.3">
      <c r="A2" t="s">
        <v>15</v>
      </c>
      <c r="B2" t="s">
        <v>16</v>
      </c>
      <c r="C2" t="s">
        <v>17</v>
      </c>
      <c r="D2">
        <v>0</v>
      </c>
      <c r="E2">
        <v>0</v>
      </c>
      <c r="F2">
        <v>1</v>
      </c>
      <c r="G2">
        <v>1</v>
      </c>
    </row>
    <row r="3" spans="1:14" x14ac:dyDescent="0.3">
      <c r="A3" t="s">
        <v>18</v>
      </c>
      <c r="B3" t="s">
        <v>19</v>
      </c>
      <c r="C3" t="s">
        <v>17</v>
      </c>
      <c r="D3">
        <v>0.5</v>
      </c>
      <c r="E3">
        <v>1</v>
      </c>
      <c r="F3">
        <v>0.5</v>
      </c>
      <c r="G3">
        <v>1</v>
      </c>
    </row>
    <row r="4" spans="1:14" x14ac:dyDescent="0.3">
      <c r="A4" t="s">
        <v>20</v>
      </c>
      <c r="B4" t="s">
        <v>16</v>
      </c>
      <c r="C4" t="s">
        <v>17</v>
      </c>
      <c r="D4">
        <v>1</v>
      </c>
      <c r="E4">
        <v>1</v>
      </c>
      <c r="F4">
        <v>1</v>
      </c>
      <c r="G4">
        <v>1</v>
      </c>
    </row>
    <row r="5" spans="1:14" x14ac:dyDescent="0.3">
      <c r="A5" t="s">
        <v>21</v>
      </c>
      <c r="B5" t="s">
        <v>19</v>
      </c>
      <c r="C5" t="s">
        <v>17</v>
      </c>
      <c r="D5">
        <v>1</v>
      </c>
      <c r="E5">
        <v>1</v>
      </c>
      <c r="F5">
        <v>1</v>
      </c>
      <c r="G5">
        <v>1</v>
      </c>
    </row>
    <row r="6" spans="1:14" x14ac:dyDescent="0.3">
      <c r="A6" t="s">
        <v>22</v>
      </c>
      <c r="B6" t="s">
        <v>19</v>
      </c>
      <c r="C6" t="s">
        <v>17</v>
      </c>
      <c r="D6">
        <v>1</v>
      </c>
      <c r="E6">
        <v>1</v>
      </c>
      <c r="F6">
        <v>1</v>
      </c>
      <c r="G6">
        <v>1</v>
      </c>
    </row>
    <row r="7" spans="1:14" x14ac:dyDescent="0.3">
      <c r="A7" t="s">
        <v>23</v>
      </c>
      <c r="B7" t="s">
        <v>19</v>
      </c>
      <c r="C7" t="s">
        <v>17</v>
      </c>
      <c r="D7">
        <v>1</v>
      </c>
      <c r="E7">
        <v>1</v>
      </c>
      <c r="F7">
        <v>1</v>
      </c>
      <c r="G7">
        <v>1</v>
      </c>
    </row>
    <row r="8" spans="1:14" x14ac:dyDescent="0.3">
      <c r="A8" t="s">
        <v>24</v>
      </c>
      <c r="B8" t="s">
        <v>16</v>
      </c>
      <c r="C8" t="s">
        <v>17</v>
      </c>
      <c r="D8">
        <v>1</v>
      </c>
      <c r="E8">
        <v>1</v>
      </c>
      <c r="F8">
        <v>1</v>
      </c>
      <c r="G8">
        <v>1</v>
      </c>
    </row>
    <row r="9" spans="1:14" x14ac:dyDescent="0.3">
      <c r="A9" t="s">
        <v>26</v>
      </c>
      <c r="B9" t="s">
        <v>19</v>
      </c>
      <c r="C9" t="s">
        <v>17</v>
      </c>
      <c r="E9">
        <v>0</v>
      </c>
      <c r="G9">
        <v>0</v>
      </c>
    </row>
    <row r="10" spans="1:14" x14ac:dyDescent="0.3">
      <c r="A10" t="s">
        <v>27</v>
      </c>
      <c r="B10" t="s">
        <v>16</v>
      </c>
      <c r="C10" t="s">
        <v>17</v>
      </c>
      <c r="E10">
        <v>1</v>
      </c>
      <c r="G10">
        <v>1</v>
      </c>
    </row>
    <row r="11" spans="1:14" x14ac:dyDescent="0.3">
      <c r="A11" t="s">
        <v>28</v>
      </c>
      <c r="B11" t="s">
        <v>16</v>
      </c>
      <c r="C11" t="s">
        <v>17</v>
      </c>
      <c r="E11">
        <v>0.5</v>
      </c>
      <c r="G11">
        <v>1</v>
      </c>
    </row>
    <row r="12" spans="1:14" x14ac:dyDescent="0.3">
      <c r="A12" t="s">
        <v>29</v>
      </c>
      <c r="B12" t="s">
        <v>19</v>
      </c>
      <c r="C12" t="s">
        <v>17</v>
      </c>
      <c r="D12" t="s">
        <v>91</v>
      </c>
      <c r="E12" t="s">
        <v>91</v>
      </c>
      <c r="G12">
        <v>1</v>
      </c>
    </row>
    <row r="13" spans="1:14" x14ac:dyDescent="0.3">
      <c r="A13" t="s">
        <v>30</v>
      </c>
      <c r="B13" t="s">
        <v>19</v>
      </c>
      <c r="C13" t="s">
        <v>17</v>
      </c>
      <c r="E13">
        <v>0.5</v>
      </c>
      <c r="G13">
        <v>0</v>
      </c>
    </row>
    <row r="14" spans="1:14" x14ac:dyDescent="0.3">
      <c r="A14" t="s">
        <v>31</v>
      </c>
      <c r="B14" t="s">
        <v>19</v>
      </c>
      <c r="C14" t="s">
        <v>17</v>
      </c>
      <c r="E14">
        <v>1</v>
      </c>
      <c r="G14">
        <v>0.5</v>
      </c>
    </row>
    <row r="15" spans="1:14" x14ac:dyDescent="0.3">
      <c r="A15" t="s">
        <v>32</v>
      </c>
      <c r="B15" t="s">
        <v>16</v>
      </c>
      <c r="C15" t="s">
        <v>17</v>
      </c>
      <c r="E15">
        <v>1</v>
      </c>
      <c r="G15">
        <v>1</v>
      </c>
    </row>
    <row r="16" spans="1:14" x14ac:dyDescent="0.3">
      <c r="A16" t="s">
        <v>33</v>
      </c>
      <c r="B16" t="s">
        <v>19</v>
      </c>
      <c r="C16" t="s">
        <v>17</v>
      </c>
      <c r="E16">
        <v>1</v>
      </c>
      <c r="G16">
        <v>0</v>
      </c>
    </row>
    <row r="17" spans="1:7" x14ac:dyDescent="0.3">
      <c r="A17" t="s">
        <v>34</v>
      </c>
      <c r="B17" t="s">
        <v>16</v>
      </c>
      <c r="C17" t="s">
        <v>17</v>
      </c>
      <c r="E17">
        <v>1</v>
      </c>
      <c r="G17">
        <v>1</v>
      </c>
    </row>
    <row r="18" spans="1:7" x14ac:dyDescent="0.3">
      <c r="A18" t="s">
        <v>35</v>
      </c>
      <c r="B18" t="s">
        <v>19</v>
      </c>
      <c r="C18" t="s">
        <v>17</v>
      </c>
      <c r="D18">
        <v>1</v>
      </c>
      <c r="E18">
        <v>1</v>
      </c>
      <c r="G18">
        <v>0</v>
      </c>
    </row>
    <row r="19" spans="1:7" x14ac:dyDescent="0.3">
      <c r="A19" s="13" t="s">
        <v>36</v>
      </c>
      <c r="B19" t="s">
        <v>19</v>
      </c>
      <c r="C19" t="s">
        <v>17</v>
      </c>
      <c r="E19">
        <v>1</v>
      </c>
      <c r="G19">
        <v>1</v>
      </c>
    </row>
    <row r="20" spans="1:7" x14ac:dyDescent="0.3">
      <c r="A20" t="s">
        <v>37</v>
      </c>
      <c r="B20" t="s">
        <v>16</v>
      </c>
      <c r="C20" t="s">
        <v>17</v>
      </c>
      <c r="D20">
        <v>1</v>
      </c>
      <c r="E20">
        <v>1</v>
      </c>
      <c r="G20">
        <v>0.5</v>
      </c>
    </row>
    <row r="21" spans="1:7" x14ac:dyDescent="0.3">
      <c r="A21" t="s">
        <v>38</v>
      </c>
      <c r="B21" t="s">
        <v>19</v>
      </c>
      <c r="C21" t="s">
        <v>17</v>
      </c>
      <c r="D21">
        <v>1</v>
      </c>
      <c r="E21">
        <v>0.5</v>
      </c>
      <c r="G21">
        <v>0</v>
      </c>
    </row>
    <row r="22" spans="1:7" x14ac:dyDescent="0.3">
      <c r="A22" t="s">
        <v>39</v>
      </c>
      <c r="B22" t="s">
        <v>16</v>
      </c>
      <c r="C22" t="s">
        <v>17</v>
      </c>
      <c r="D22">
        <v>1</v>
      </c>
      <c r="E22">
        <v>1</v>
      </c>
      <c r="G22">
        <v>1</v>
      </c>
    </row>
    <row r="23" spans="1:7" x14ac:dyDescent="0.3">
      <c r="A23" t="s">
        <v>40</v>
      </c>
      <c r="B23" t="s">
        <v>19</v>
      </c>
      <c r="C23" t="s">
        <v>17</v>
      </c>
      <c r="E23">
        <v>0</v>
      </c>
      <c r="G23">
        <v>0</v>
      </c>
    </row>
    <row r="24" spans="1:7" x14ac:dyDescent="0.3">
      <c r="A24" t="s">
        <v>41</v>
      </c>
      <c r="B24" t="s">
        <v>19</v>
      </c>
      <c r="C24" t="s">
        <v>17</v>
      </c>
      <c r="D24">
        <v>1</v>
      </c>
      <c r="E24">
        <v>1</v>
      </c>
      <c r="G24">
        <v>1</v>
      </c>
    </row>
    <row r="25" spans="1:7" x14ac:dyDescent="0.3">
      <c r="A25" t="s">
        <v>42</v>
      </c>
      <c r="B25" t="s">
        <v>16</v>
      </c>
      <c r="C25" t="s">
        <v>17</v>
      </c>
      <c r="D25">
        <v>1</v>
      </c>
      <c r="E25">
        <v>0</v>
      </c>
      <c r="G25">
        <v>1</v>
      </c>
    </row>
    <row r="26" spans="1:7" hidden="1" x14ac:dyDescent="0.3">
      <c r="A26" t="s">
        <v>43</v>
      </c>
      <c r="B26" t="s">
        <v>16</v>
      </c>
      <c r="C26" t="s">
        <v>44</v>
      </c>
      <c r="D26">
        <v>1</v>
      </c>
      <c r="E26">
        <v>1</v>
      </c>
    </row>
    <row r="27" spans="1:7" hidden="1" x14ac:dyDescent="0.3">
      <c r="A27" t="s">
        <v>45</v>
      </c>
      <c r="B27" t="s">
        <v>19</v>
      </c>
      <c r="C27" t="s">
        <v>44</v>
      </c>
      <c r="D27">
        <v>1</v>
      </c>
      <c r="E27">
        <v>1</v>
      </c>
    </row>
    <row r="28" spans="1:7" hidden="1" x14ac:dyDescent="0.3">
      <c r="A28" t="s">
        <v>46</v>
      </c>
      <c r="B28" t="s">
        <v>16</v>
      </c>
      <c r="C28" t="s">
        <v>44</v>
      </c>
      <c r="D28">
        <v>1</v>
      </c>
      <c r="E28">
        <v>1</v>
      </c>
    </row>
    <row r="29" spans="1:7" hidden="1" x14ac:dyDescent="0.3">
      <c r="A29" t="s">
        <v>47</v>
      </c>
      <c r="B29" t="s">
        <v>16</v>
      </c>
      <c r="C29" t="s">
        <v>44</v>
      </c>
      <c r="D29">
        <v>0</v>
      </c>
      <c r="E29">
        <v>0</v>
      </c>
    </row>
    <row r="30" spans="1:7" hidden="1" x14ac:dyDescent="0.3">
      <c r="A30" t="s">
        <v>48</v>
      </c>
      <c r="B30" t="s">
        <v>19</v>
      </c>
      <c r="C30" t="s">
        <v>44</v>
      </c>
      <c r="D30">
        <v>0</v>
      </c>
      <c r="E30">
        <v>1</v>
      </c>
    </row>
    <row r="31" spans="1:7" hidden="1" x14ac:dyDescent="0.3">
      <c r="A31" t="s">
        <v>49</v>
      </c>
      <c r="B31" t="s">
        <v>19</v>
      </c>
      <c r="C31" t="s">
        <v>44</v>
      </c>
      <c r="D31">
        <v>1</v>
      </c>
      <c r="E31">
        <v>1</v>
      </c>
    </row>
    <row r="32" spans="1:7" hidden="1" x14ac:dyDescent="0.3">
      <c r="A32" t="s">
        <v>50</v>
      </c>
      <c r="B32" t="s">
        <v>16</v>
      </c>
      <c r="C32" t="s">
        <v>44</v>
      </c>
      <c r="D32">
        <v>1</v>
      </c>
      <c r="E32">
        <v>0.5</v>
      </c>
    </row>
    <row r="33" spans="1:5" hidden="1" x14ac:dyDescent="0.3">
      <c r="A33" t="s">
        <v>51</v>
      </c>
      <c r="B33" t="s">
        <v>19</v>
      </c>
      <c r="C33" t="s">
        <v>44</v>
      </c>
      <c r="D33">
        <v>1</v>
      </c>
      <c r="E33">
        <v>1</v>
      </c>
    </row>
    <row r="34" spans="1:5" hidden="1" x14ac:dyDescent="0.3">
      <c r="A34" t="s">
        <v>52</v>
      </c>
      <c r="B34" t="s">
        <v>19</v>
      </c>
      <c r="C34" t="s">
        <v>44</v>
      </c>
      <c r="D34">
        <v>1</v>
      </c>
      <c r="E34">
        <v>1</v>
      </c>
    </row>
    <row r="35" spans="1:5" hidden="1" x14ac:dyDescent="0.3">
      <c r="A35" t="s">
        <v>53</v>
      </c>
      <c r="B35" t="s">
        <v>19</v>
      </c>
      <c r="C35" t="s">
        <v>44</v>
      </c>
      <c r="D35">
        <v>1</v>
      </c>
      <c r="E35">
        <v>1</v>
      </c>
    </row>
    <row r="36" spans="1:5" hidden="1" x14ac:dyDescent="0.3">
      <c r="A36" t="s">
        <v>54</v>
      </c>
      <c r="B36" t="s">
        <v>19</v>
      </c>
      <c r="C36" t="s">
        <v>44</v>
      </c>
      <c r="D36">
        <v>1</v>
      </c>
      <c r="E36">
        <v>0</v>
      </c>
    </row>
    <row r="37" spans="1:5" hidden="1" x14ac:dyDescent="0.3">
      <c r="A37" t="s">
        <v>55</v>
      </c>
      <c r="B37" t="s">
        <v>19</v>
      </c>
      <c r="C37" t="s">
        <v>44</v>
      </c>
      <c r="D37">
        <v>1</v>
      </c>
      <c r="E37">
        <v>1</v>
      </c>
    </row>
    <row r="38" spans="1:5" hidden="1" x14ac:dyDescent="0.3">
      <c r="A38" t="s">
        <v>56</v>
      </c>
      <c r="B38" t="s">
        <v>19</v>
      </c>
      <c r="C38" t="s">
        <v>44</v>
      </c>
      <c r="D38">
        <v>1</v>
      </c>
      <c r="E38">
        <v>1</v>
      </c>
    </row>
    <row r="39" spans="1:5" hidden="1" x14ac:dyDescent="0.3">
      <c r="A39" t="s">
        <v>57</v>
      </c>
      <c r="B39" t="s">
        <v>16</v>
      </c>
      <c r="C39" t="s">
        <v>44</v>
      </c>
      <c r="D39">
        <v>1</v>
      </c>
      <c r="E39">
        <v>1</v>
      </c>
    </row>
    <row r="40" spans="1:5" hidden="1" x14ac:dyDescent="0.3">
      <c r="A40" t="s">
        <v>58</v>
      </c>
      <c r="B40" t="s">
        <v>16</v>
      </c>
      <c r="C40" t="s">
        <v>44</v>
      </c>
      <c r="D40">
        <v>1</v>
      </c>
      <c r="E40">
        <v>1</v>
      </c>
    </row>
    <row r="41" spans="1:5" hidden="1" x14ac:dyDescent="0.3">
      <c r="A41" t="s">
        <v>59</v>
      </c>
      <c r="B41" t="s">
        <v>19</v>
      </c>
      <c r="C41" t="s">
        <v>44</v>
      </c>
      <c r="D41">
        <v>1</v>
      </c>
      <c r="E41">
        <v>1</v>
      </c>
    </row>
    <row r="42" spans="1:5" hidden="1" x14ac:dyDescent="0.3">
      <c r="A42" t="s">
        <v>60</v>
      </c>
      <c r="B42" t="s">
        <v>19</v>
      </c>
      <c r="C42" t="s">
        <v>44</v>
      </c>
      <c r="D42">
        <v>1</v>
      </c>
      <c r="E42">
        <v>1</v>
      </c>
    </row>
    <row r="43" spans="1:5" hidden="1" x14ac:dyDescent="0.3">
      <c r="A43" t="s">
        <v>61</v>
      </c>
      <c r="B43" t="s">
        <v>19</v>
      </c>
      <c r="C43" t="s">
        <v>44</v>
      </c>
      <c r="D43">
        <v>1</v>
      </c>
      <c r="E43">
        <v>1</v>
      </c>
    </row>
    <row r="44" spans="1:5" hidden="1" x14ac:dyDescent="0.3">
      <c r="A44" t="s">
        <v>62</v>
      </c>
      <c r="B44" t="s">
        <v>19</v>
      </c>
      <c r="C44" t="s">
        <v>44</v>
      </c>
      <c r="D44">
        <v>1</v>
      </c>
      <c r="E44">
        <v>1</v>
      </c>
    </row>
    <row r="45" spans="1:5" hidden="1" x14ac:dyDescent="0.3">
      <c r="A45" t="s">
        <v>63</v>
      </c>
      <c r="B45" t="s">
        <v>19</v>
      </c>
      <c r="C45" t="s">
        <v>44</v>
      </c>
      <c r="D45">
        <v>1</v>
      </c>
      <c r="E45">
        <v>1</v>
      </c>
    </row>
    <row r="46" spans="1:5" hidden="1" x14ac:dyDescent="0.3">
      <c r="A46" t="s">
        <v>64</v>
      </c>
      <c r="B46" t="s">
        <v>19</v>
      </c>
      <c r="C46" t="s">
        <v>44</v>
      </c>
      <c r="D46">
        <v>1</v>
      </c>
      <c r="E46">
        <v>1</v>
      </c>
    </row>
    <row r="47" spans="1:5" hidden="1" x14ac:dyDescent="0.3">
      <c r="A47" t="s">
        <v>65</v>
      </c>
      <c r="B47" t="s">
        <v>19</v>
      </c>
      <c r="C47" t="s">
        <v>44</v>
      </c>
      <c r="D47">
        <v>1</v>
      </c>
      <c r="E47">
        <v>1</v>
      </c>
    </row>
    <row r="48" spans="1:5" hidden="1" x14ac:dyDescent="0.3">
      <c r="A48" t="s">
        <v>66</v>
      </c>
      <c r="B48" t="s">
        <v>19</v>
      </c>
      <c r="C48" t="s">
        <v>44</v>
      </c>
      <c r="D48">
        <v>1</v>
      </c>
      <c r="E48">
        <v>1</v>
      </c>
    </row>
    <row r="49" spans="1:5" hidden="1" x14ac:dyDescent="0.3">
      <c r="A49" t="s">
        <v>67</v>
      </c>
      <c r="B49" t="s">
        <v>19</v>
      </c>
      <c r="C49" t="s">
        <v>44</v>
      </c>
      <c r="D49">
        <v>0</v>
      </c>
      <c r="E49">
        <v>0</v>
      </c>
    </row>
    <row r="50" spans="1:5" hidden="1" x14ac:dyDescent="0.3">
      <c r="A50" s="13" t="s">
        <v>68</v>
      </c>
      <c r="B50" t="s">
        <v>19</v>
      </c>
      <c r="C50" t="s">
        <v>44</v>
      </c>
      <c r="D50">
        <v>1</v>
      </c>
      <c r="E50">
        <v>1</v>
      </c>
    </row>
    <row r="51" spans="1:5" hidden="1" x14ac:dyDescent="0.3">
      <c r="A51" t="s">
        <v>69</v>
      </c>
      <c r="B51" t="s">
        <v>19</v>
      </c>
      <c r="C51" t="s">
        <v>44</v>
      </c>
      <c r="D51">
        <v>1</v>
      </c>
      <c r="E51">
        <v>1</v>
      </c>
    </row>
    <row r="52" spans="1:5" hidden="1" x14ac:dyDescent="0.3">
      <c r="A52" s="20" t="s">
        <v>70</v>
      </c>
      <c r="B52" t="s">
        <v>19</v>
      </c>
      <c r="C52" t="s">
        <v>44</v>
      </c>
      <c r="D52">
        <v>1</v>
      </c>
      <c r="E52">
        <v>1</v>
      </c>
    </row>
    <row r="53" spans="1:5" hidden="1" x14ac:dyDescent="0.3">
      <c r="A53" t="s">
        <v>71</v>
      </c>
      <c r="B53" t="s">
        <v>19</v>
      </c>
      <c r="C53" t="s">
        <v>44</v>
      </c>
      <c r="D53">
        <v>1</v>
      </c>
      <c r="E53">
        <v>1</v>
      </c>
    </row>
    <row r="54" spans="1:5" hidden="1" x14ac:dyDescent="0.3">
      <c r="A54" s="13" t="s">
        <v>72</v>
      </c>
      <c r="B54" t="s">
        <v>19</v>
      </c>
      <c r="C54" t="s">
        <v>44</v>
      </c>
      <c r="D54">
        <v>1</v>
      </c>
      <c r="E54">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49BB-E85A-4530-AF39-E26A6CD99C71}">
  <dimension ref="A1:CP55"/>
  <sheetViews>
    <sheetView tabSelected="1" zoomScale="90" zoomScaleNormal="90" workbookViewId="0">
      <pane xSplit="1" topLeftCell="CA1" activePane="topRight" state="frozen"/>
      <selection activeCell="A19" sqref="A19"/>
      <selection pane="topRight" activeCell="CN3" sqref="CN3:CN55"/>
    </sheetView>
  </sheetViews>
  <sheetFormatPr defaultRowHeight="14.4" x14ac:dyDescent="0.3"/>
  <cols>
    <col min="1" max="1" width="29.6640625" customWidth="1"/>
    <col min="2" max="2" width="7.44140625" bestFit="1" customWidth="1"/>
    <col min="3" max="3" width="8.33203125" bestFit="1" customWidth="1"/>
    <col min="4" max="4" width="26.109375" customWidth="1"/>
    <col min="5" max="5" width="19" customWidth="1"/>
    <col min="6" max="6" width="15" customWidth="1"/>
    <col min="7" max="7" width="13.5546875" customWidth="1"/>
    <col min="8" max="8" width="12.6640625" customWidth="1"/>
    <col min="9" max="9" width="13.44140625" customWidth="1"/>
    <col min="10" max="10" width="14.44140625" customWidth="1"/>
    <col min="11" max="11" width="13" customWidth="1"/>
    <col min="12" max="12" width="126.44140625" customWidth="1"/>
    <col min="14" max="14" width="14.109375" customWidth="1"/>
    <col min="15" max="16" width="11.44140625" bestFit="1" customWidth="1"/>
    <col min="17" max="17" width="13.109375" bestFit="1" customWidth="1"/>
    <col min="18" max="20" width="11.44140625" bestFit="1" customWidth="1"/>
    <col min="21" max="21" width="187.5546875" customWidth="1"/>
    <col min="22" max="22" width="11.109375" bestFit="1" customWidth="1"/>
    <col min="23" max="23" width="14.5546875" customWidth="1"/>
    <col min="24" max="24" width="11.44140625" bestFit="1" customWidth="1"/>
    <col min="25" max="25" width="19.44140625" customWidth="1"/>
    <col min="26" max="26" width="14.33203125" bestFit="1" customWidth="1"/>
    <col min="27" max="29" width="11.44140625" bestFit="1" customWidth="1"/>
    <col min="30" max="30" width="191.109375" customWidth="1"/>
    <col min="31" max="31" width="11.109375" bestFit="1" customWidth="1"/>
    <col min="32" max="32" width="13.44140625" customWidth="1"/>
    <col min="33" max="34" width="11.44140625" bestFit="1" customWidth="1"/>
    <col min="35" max="35" width="14.33203125" bestFit="1" customWidth="1"/>
    <col min="36" max="38" width="11.44140625" bestFit="1" customWidth="1"/>
    <col min="39" max="39" width="168" customWidth="1"/>
    <col min="40" max="40" width="12.6640625" customWidth="1"/>
    <col min="41" max="41" width="12.109375" customWidth="1"/>
    <col min="42" max="43" width="11.44140625" bestFit="1" customWidth="1"/>
    <col min="44" max="44" width="14.33203125" bestFit="1" customWidth="1"/>
    <col min="45" max="47" width="11.44140625" bestFit="1" customWidth="1"/>
    <col min="48" max="48" width="146.33203125" customWidth="1"/>
    <col min="49" max="49" width="11.109375" bestFit="1" customWidth="1"/>
    <col min="50" max="52" width="11.44140625" bestFit="1" customWidth="1"/>
    <col min="53" max="53" width="14.33203125" bestFit="1" customWidth="1"/>
    <col min="54" max="57" width="11.44140625" bestFit="1" customWidth="1"/>
    <col min="58" max="58" width="11.109375" bestFit="1" customWidth="1"/>
    <col min="59" max="59" width="18" customWidth="1"/>
    <col min="60" max="61" width="11.44140625" bestFit="1" customWidth="1"/>
    <col min="62" max="62" width="14.33203125" bestFit="1" customWidth="1"/>
    <col min="63" max="66" width="11.44140625" bestFit="1" customWidth="1"/>
    <col min="67" max="67" width="11.109375" bestFit="1" customWidth="1"/>
    <col min="68" max="68" width="13.88671875" customWidth="1"/>
    <col min="69" max="70" width="11.44140625" bestFit="1" customWidth="1"/>
    <col min="71" max="71" width="14.33203125" bestFit="1" customWidth="1"/>
    <col min="72" max="75" width="11.44140625" bestFit="1" customWidth="1"/>
    <col min="76" max="76" width="11.109375" bestFit="1" customWidth="1"/>
    <col min="77" max="79" width="11.44140625" bestFit="1" customWidth="1"/>
    <col min="80" max="80" width="14.33203125" bestFit="1" customWidth="1"/>
    <col min="81" max="84" width="11.44140625" bestFit="1" customWidth="1"/>
    <col min="85" max="85" width="11.109375" bestFit="1" customWidth="1"/>
    <col min="86" max="88" width="11.44140625" bestFit="1" customWidth="1"/>
    <col min="89" max="89" width="14.33203125" bestFit="1" customWidth="1"/>
    <col min="90" max="93" width="11.44140625" bestFit="1" customWidth="1"/>
    <col min="94" max="94" width="11" customWidth="1"/>
  </cols>
  <sheetData>
    <row r="1" spans="1:94" x14ac:dyDescent="0.3">
      <c r="A1" s="7"/>
      <c r="B1" s="7"/>
      <c r="C1" s="7"/>
      <c r="D1" s="7"/>
      <c r="E1" s="29" t="s">
        <v>92</v>
      </c>
      <c r="F1" s="30"/>
      <c r="G1" s="30"/>
      <c r="H1" s="30"/>
      <c r="I1" s="30"/>
      <c r="J1" s="30"/>
      <c r="K1" s="30"/>
      <c r="L1" s="30"/>
      <c r="M1" s="30"/>
      <c r="N1" s="29" t="s">
        <v>93</v>
      </c>
      <c r="O1" s="30"/>
      <c r="P1" s="30"/>
      <c r="Q1" s="30"/>
      <c r="R1" s="30"/>
      <c r="S1" s="30"/>
      <c r="T1" s="30"/>
      <c r="U1" s="30"/>
      <c r="V1" s="30"/>
      <c r="W1" s="29" t="s">
        <v>94</v>
      </c>
      <c r="X1" s="30"/>
      <c r="Y1" s="30"/>
      <c r="Z1" s="30"/>
      <c r="AA1" s="30"/>
      <c r="AB1" s="30"/>
      <c r="AC1" s="30"/>
      <c r="AD1" s="30"/>
      <c r="AE1" s="30"/>
      <c r="AF1" s="29" t="s">
        <v>95</v>
      </c>
      <c r="AG1" s="30"/>
      <c r="AH1" s="30"/>
      <c r="AI1" s="30"/>
      <c r="AJ1" s="30"/>
      <c r="AK1" s="30"/>
      <c r="AL1" s="30"/>
      <c r="AM1" s="30"/>
      <c r="AN1" s="30"/>
      <c r="AO1" s="29" t="s">
        <v>96</v>
      </c>
      <c r="AP1" s="30"/>
      <c r="AQ1" s="30"/>
      <c r="AR1" s="30"/>
      <c r="AS1" s="30"/>
      <c r="AT1" s="30"/>
      <c r="AU1" s="30"/>
      <c r="AV1" s="30"/>
      <c r="AW1" s="31"/>
      <c r="AX1" s="28" t="s">
        <v>97</v>
      </c>
      <c r="AY1" s="28"/>
      <c r="AZ1" s="28"/>
      <c r="BA1" s="28"/>
      <c r="BB1" s="28"/>
      <c r="BC1" s="28"/>
      <c r="BD1" s="28"/>
      <c r="BE1" s="28"/>
      <c r="BF1" s="28"/>
      <c r="BG1" s="28" t="s">
        <v>98</v>
      </c>
      <c r="BH1" s="28"/>
      <c r="BI1" s="28"/>
      <c r="BJ1" s="28"/>
      <c r="BK1" s="28"/>
      <c r="BL1" s="28"/>
      <c r="BM1" s="28"/>
      <c r="BN1" s="28"/>
      <c r="BO1" s="28"/>
      <c r="BP1" s="28" t="s">
        <v>99</v>
      </c>
      <c r="BQ1" s="28"/>
      <c r="BR1" s="28"/>
      <c r="BS1" s="28"/>
      <c r="BT1" s="28"/>
      <c r="BU1" s="28"/>
      <c r="BV1" s="28"/>
      <c r="BW1" s="28"/>
      <c r="BX1" s="28"/>
      <c r="BY1" s="28" t="s">
        <v>100</v>
      </c>
      <c r="BZ1" s="28"/>
      <c r="CA1" s="28"/>
      <c r="CB1" s="28"/>
      <c r="CC1" s="28"/>
      <c r="CD1" s="28"/>
      <c r="CE1" s="28"/>
      <c r="CF1" s="28"/>
      <c r="CG1" s="28"/>
      <c r="CH1" s="28" t="s">
        <v>101</v>
      </c>
      <c r="CI1" s="28"/>
      <c r="CJ1" s="28"/>
      <c r="CK1" s="28"/>
      <c r="CL1" s="28"/>
      <c r="CM1" s="28"/>
      <c r="CN1" s="28"/>
      <c r="CO1" s="28"/>
      <c r="CP1" s="28"/>
    </row>
    <row r="2" spans="1:94" ht="43.2" x14ac:dyDescent="0.3">
      <c r="A2" t="s">
        <v>4</v>
      </c>
      <c r="B2" t="s">
        <v>102</v>
      </c>
      <c r="C2" t="s">
        <v>6</v>
      </c>
      <c r="D2" t="s">
        <v>103</v>
      </c>
      <c r="E2" s="9" t="s">
        <v>104</v>
      </c>
      <c r="F2" s="10" t="s">
        <v>105</v>
      </c>
      <c r="G2" s="10" t="s">
        <v>106</v>
      </c>
      <c r="H2" s="11" t="s">
        <v>107</v>
      </c>
      <c r="I2" s="10" t="s">
        <v>108</v>
      </c>
      <c r="J2" s="10" t="s">
        <v>109</v>
      </c>
      <c r="K2" s="10" t="s">
        <v>110</v>
      </c>
      <c r="L2" s="10" t="s">
        <v>111</v>
      </c>
      <c r="M2" s="11" t="s">
        <v>112</v>
      </c>
      <c r="N2" s="9" t="s">
        <v>113</v>
      </c>
      <c r="O2" s="10" t="s">
        <v>114</v>
      </c>
      <c r="P2" s="10" t="s">
        <v>115</v>
      </c>
      <c r="Q2" s="11" t="s">
        <v>116</v>
      </c>
      <c r="R2" s="10" t="s">
        <v>117</v>
      </c>
      <c r="S2" s="10" t="s">
        <v>118</v>
      </c>
      <c r="T2" s="10" t="s">
        <v>119</v>
      </c>
      <c r="U2" s="10" t="s">
        <v>120</v>
      </c>
      <c r="V2" s="11" t="s">
        <v>121</v>
      </c>
      <c r="W2" s="9" t="s">
        <v>122</v>
      </c>
      <c r="X2" s="10" t="s">
        <v>123</v>
      </c>
      <c r="Y2" s="10" t="s">
        <v>124</v>
      </c>
      <c r="Z2" s="11" t="s">
        <v>125</v>
      </c>
      <c r="AA2" s="10" t="s">
        <v>126</v>
      </c>
      <c r="AB2" s="10" t="s">
        <v>127</v>
      </c>
      <c r="AC2" s="10" t="s">
        <v>128</v>
      </c>
      <c r="AD2" s="10" t="s">
        <v>129</v>
      </c>
      <c r="AE2" s="11" t="s">
        <v>130</v>
      </c>
      <c r="AF2" s="9" t="s">
        <v>131</v>
      </c>
      <c r="AG2" s="10" t="s">
        <v>132</v>
      </c>
      <c r="AH2" s="10" t="s">
        <v>133</v>
      </c>
      <c r="AI2" s="11" t="s">
        <v>134</v>
      </c>
      <c r="AJ2" s="10" t="s">
        <v>135</v>
      </c>
      <c r="AK2" s="10" t="s">
        <v>136</v>
      </c>
      <c r="AL2" s="10" t="s">
        <v>137</v>
      </c>
      <c r="AM2" s="10" t="s">
        <v>138</v>
      </c>
      <c r="AN2" s="11" t="s">
        <v>139</v>
      </c>
      <c r="AO2" s="9" t="s">
        <v>140</v>
      </c>
      <c r="AP2" s="10" t="s">
        <v>141</v>
      </c>
      <c r="AQ2" s="10" t="s">
        <v>142</v>
      </c>
      <c r="AR2" s="11" t="s">
        <v>143</v>
      </c>
      <c r="AS2" s="10" t="s">
        <v>144</v>
      </c>
      <c r="AT2" s="10" t="s">
        <v>145</v>
      </c>
      <c r="AU2" s="10" t="s">
        <v>146</v>
      </c>
      <c r="AV2" s="10" t="s">
        <v>147</v>
      </c>
      <c r="AW2" s="12" t="s">
        <v>148</v>
      </c>
      <c r="AX2" s="8" t="s">
        <v>149</v>
      </c>
      <c r="AY2" s="8" t="s">
        <v>150</v>
      </c>
      <c r="AZ2" s="8" t="s">
        <v>151</v>
      </c>
      <c r="BA2" t="s">
        <v>152</v>
      </c>
      <c r="BB2" s="8" t="s">
        <v>153</v>
      </c>
      <c r="BC2" s="8" t="s">
        <v>154</v>
      </c>
      <c r="BD2" s="8" t="s">
        <v>155</v>
      </c>
      <c r="BE2" s="8" t="s">
        <v>156</v>
      </c>
      <c r="BF2" t="s">
        <v>157</v>
      </c>
      <c r="BG2" s="8" t="s">
        <v>158</v>
      </c>
      <c r="BH2" s="8" t="s">
        <v>159</v>
      </c>
      <c r="BI2" s="8" t="s">
        <v>160</v>
      </c>
      <c r="BJ2" t="s">
        <v>161</v>
      </c>
      <c r="BK2" s="8" t="s">
        <v>162</v>
      </c>
      <c r="BL2" s="8" t="s">
        <v>163</v>
      </c>
      <c r="BM2" s="8" t="s">
        <v>164</v>
      </c>
      <c r="BN2" s="8" t="s">
        <v>165</v>
      </c>
      <c r="BO2" t="s">
        <v>166</v>
      </c>
      <c r="BP2" s="8" t="s">
        <v>167</v>
      </c>
      <c r="BQ2" s="8" t="s">
        <v>168</v>
      </c>
      <c r="BR2" s="8" t="s">
        <v>169</v>
      </c>
      <c r="BS2" t="s">
        <v>170</v>
      </c>
      <c r="BT2" s="8" t="s">
        <v>171</v>
      </c>
      <c r="BU2" s="8" t="s">
        <v>172</v>
      </c>
      <c r="BV2" s="8" t="s">
        <v>173</v>
      </c>
      <c r="BW2" s="8" t="s">
        <v>174</v>
      </c>
      <c r="BX2" t="s">
        <v>175</v>
      </c>
      <c r="BY2" s="8" t="s">
        <v>176</v>
      </c>
      <c r="BZ2" s="8" t="s">
        <v>177</v>
      </c>
      <c r="CA2" s="8" t="s">
        <v>178</v>
      </c>
      <c r="CB2" t="s">
        <v>179</v>
      </c>
      <c r="CC2" s="8" t="s">
        <v>180</v>
      </c>
      <c r="CD2" s="8" t="s">
        <v>181</v>
      </c>
      <c r="CE2" s="8" t="s">
        <v>182</v>
      </c>
      <c r="CF2" s="8" t="s">
        <v>183</v>
      </c>
      <c r="CG2" t="s">
        <v>184</v>
      </c>
      <c r="CH2" s="8" t="s">
        <v>185</v>
      </c>
      <c r="CI2" s="8" t="s">
        <v>186</v>
      </c>
      <c r="CJ2" s="8" t="s">
        <v>187</v>
      </c>
      <c r="CK2" t="s">
        <v>188</v>
      </c>
      <c r="CL2" s="8" t="s">
        <v>189</v>
      </c>
      <c r="CM2" s="8" t="s">
        <v>190</v>
      </c>
      <c r="CN2" s="8" t="s">
        <v>191</v>
      </c>
      <c r="CO2" s="8" t="s">
        <v>192</v>
      </c>
      <c r="CP2" t="s">
        <v>193</v>
      </c>
    </row>
    <row r="3" spans="1:94" x14ac:dyDescent="0.3">
      <c r="A3" t="s">
        <v>15</v>
      </c>
      <c r="B3" t="s">
        <v>16</v>
      </c>
      <c r="C3" t="s">
        <v>17</v>
      </c>
      <c r="D3" t="s">
        <v>194</v>
      </c>
      <c r="E3">
        <v>0</v>
      </c>
      <c r="F3">
        <v>10</v>
      </c>
      <c r="G3">
        <v>6</v>
      </c>
      <c r="H3">
        <v>0</v>
      </c>
      <c r="I3">
        <v>17</v>
      </c>
      <c r="J3">
        <v>18</v>
      </c>
      <c r="K3">
        <f t="shared" ref="K3:K34" si="0">SUM(E3:J3)</f>
        <v>51</v>
      </c>
      <c r="L3" t="s">
        <v>195</v>
      </c>
      <c r="M3" t="s">
        <v>196</v>
      </c>
      <c r="N3">
        <v>10</v>
      </c>
      <c r="O3">
        <v>10</v>
      </c>
      <c r="P3">
        <v>6</v>
      </c>
      <c r="Q3">
        <v>11</v>
      </c>
      <c r="R3">
        <v>19.899999999999999</v>
      </c>
      <c r="S3">
        <v>7</v>
      </c>
      <c r="T3">
        <f t="shared" ref="T3:T47" si="1">SUM(N3:S3)</f>
        <v>63.9</v>
      </c>
      <c r="U3" t="s">
        <v>197</v>
      </c>
      <c r="V3" t="s">
        <v>196</v>
      </c>
      <c r="W3">
        <v>10</v>
      </c>
      <c r="X3">
        <v>10</v>
      </c>
      <c r="Y3">
        <v>3</v>
      </c>
      <c r="Z3">
        <v>22</v>
      </c>
      <c r="AA3">
        <v>12</v>
      </c>
      <c r="AB3">
        <v>9</v>
      </c>
      <c r="AC3">
        <f t="shared" ref="AC3:AC34" si="2">(W3+X3+Y3+Z3+AA3+AB3)</f>
        <v>66</v>
      </c>
      <c r="AD3" t="s">
        <v>198</v>
      </c>
      <c r="AE3" t="s">
        <v>196</v>
      </c>
      <c r="AF3">
        <v>10</v>
      </c>
      <c r="AG3">
        <v>10</v>
      </c>
      <c r="AH3">
        <v>6</v>
      </c>
      <c r="AI3">
        <v>22</v>
      </c>
      <c r="AJ3">
        <v>27.6</v>
      </c>
      <c r="AK3">
        <v>18</v>
      </c>
      <c r="AL3">
        <f t="shared" ref="AL3:AL34" si="3">SUM(AF3:AK3)</f>
        <v>93.6</v>
      </c>
      <c r="AM3" t="s">
        <v>199</v>
      </c>
      <c r="AN3" t="s">
        <v>196</v>
      </c>
      <c r="AP3">
        <v>10</v>
      </c>
      <c r="AQ3">
        <v>3</v>
      </c>
      <c r="AU3">
        <f t="shared" ref="AU3:AU34" si="4">SUM(AO3:AT3)</f>
        <v>13</v>
      </c>
      <c r="BD3">
        <f t="shared" ref="BD3:BD34" si="5">SUM(AX3:BC3)</f>
        <v>0</v>
      </c>
      <c r="BM3">
        <f t="shared" ref="BM3:BM34" si="6">SUM(BG3:BL3)</f>
        <v>0</v>
      </c>
      <c r="BV3">
        <f t="shared" ref="BV3:BV34" si="7">SUM(BP3:BU3)</f>
        <v>0</v>
      </c>
      <c r="CE3">
        <f t="shared" ref="CE3:CE34" si="8">SUM(BY3:CD3)</f>
        <v>0</v>
      </c>
      <c r="CN3">
        <v>99999</v>
      </c>
    </row>
    <row r="4" spans="1:94" x14ac:dyDescent="0.3">
      <c r="A4" t="s">
        <v>18</v>
      </c>
      <c r="B4" t="s">
        <v>19</v>
      </c>
      <c r="C4" t="s">
        <v>17</v>
      </c>
      <c r="D4" t="s">
        <v>194</v>
      </c>
      <c r="E4">
        <v>10</v>
      </c>
      <c r="F4">
        <v>10</v>
      </c>
      <c r="G4">
        <v>3</v>
      </c>
      <c r="H4">
        <v>11</v>
      </c>
      <c r="I4">
        <v>22.7</v>
      </c>
      <c r="J4">
        <v>18</v>
      </c>
      <c r="K4">
        <f t="shared" si="0"/>
        <v>74.7</v>
      </c>
      <c r="L4" t="s">
        <v>200</v>
      </c>
      <c r="M4" t="s">
        <v>196</v>
      </c>
      <c r="N4">
        <v>10</v>
      </c>
      <c r="O4">
        <v>10</v>
      </c>
      <c r="P4">
        <v>6</v>
      </c>
      <c r="Q4">
        <v>22</v>
      </c>
      <c r="R4">
        <v>28.1</v>
      </c>
      <c r="S4">
        <v>18</v>
      </c>
      <c r="T4">
        <f t="shared" si="1"/>
        <v>94.1</v>
      </c>
      <c r="U4" t="s">
        <v>201</v>
      </c>
      <c r="V4" t="s">
        <v>196</v>
      </c>
      <c r="W4">
        <v>10</v>
      </c>
      <c r="X4">
        <v>10</v>
      </c>
      <c r="Y4">
        <v>6</v>
      </c>
      <c r="Z4">
        <v>11</v>
      </c>
      <c r="AA4">
        <v>26</v>
      </c>
      <c r="AB4">
        <v>18</v>
      </c>
      <c r="AC4">
        <f t="shared" si="2"/>
        <v>81</v>
      </c>
      <c r="AD4" t="s">
        <v>202</v>
      </c>
      <c r="AE4" t="s">
        <v>196</v>
      </c>
      <c r="AF4">
        <v>10</v>
      </c>
      <c r="AG4">
        <v>10</v>
      </c>
      <c r="AH4">
        <v>6</v>
      </c>
      <c r="AI4">
        <v>22</v>
      </c>
      <c r="AJ4">
        <v>25.4</v>
      </c>
      <c r="AK4">
        <v>14</v>
      </c>
      <c r="AL4">
        <f t="shared" si="3"/>
        <v>87.4</v>
      </c>
      <c r="AM4" t="s">
        <v>203</v>
      </c>
      <c r="AN4" t="s">
        <v>196</v>
      </c>
      <c r="AQ4">
        <v>1</v>
      </c>
      <c r="AU4">
        <f t="shared" si="4"/>
        <v>1</v>
      </c>
      <c r="BD4">
        <f t="shared" si="5"/>
        <v>0</v>
      </c>
      <c r="BM4">
        <f t="shared" si="6"/>
        <v>0</v>
      </c>
      <c r="BV4">
        <f t="shared" si="7"/>
        <v>0</v>
      </c>
      <c r="CE4">
        <f t="shared" si="8"/>
        <v>0</v>
      </c>
      <c r="CN4">
        <v>99999</v>
      </c>
    </row>
    <row r="5" spans="1:94" x14ac:dyDescent="0.3">
      <c r="A5" t="s">
        <v>20</v>
      </c>
      <c r="B5" t="s">
        <v>16</v>
      </c>
      <c r="C5" t="s">
        <v>17</v>
      </c>
      <c r="D5" t="s">
        <v>194</v>
      </c>
      <c r="E5">
        <v>10</v>
      </c>
      <c r="F5">
        <v>10</v>
      </c>
      <c r="G5">
        <v>0</v>
      </c>
      <c r="H5">
        <v>22</v>
      </c>
      <c r="I5">
        <v>19.8</v>
      </c>
      <c r="J5">
        <v>18</v>
      </c>
      <c r="K5">
        <f t="shared" si="0"/>
        <v>79.8</v>
      </c>
      <c r="L5" t="s">
        <v>204</v>
      </c>
      <c r="M5" t="s">
        <v>196</v>
      </c>
      <c r="N5">
        <v>10</v>
      </c>
      <c r="O5">
        <v>10</v>
      </c>
      <c r="P5">
        <v>6</v>
      </c>
      <c r="Q5">
        <v>22</v>
      </c>
      <c r="R5">
        <v>31</v>
      </c>
      <c r="S5">
        <v>18</v>
      </c>
      <c r="T5">
        <f t="shared" si="1"/>
        <v>97</v>
      </c>
      <c r="U5" t="s">
        <v>205</v>
      </c>
      <c r="V5" t="s">
        <v>196</v>
      </c>
      <c r="W5">
        <v>10</v>
      </c>
      <c r="X5">
        <v>10</v>
      </c>
      <c r="Y5">
        <v>6</v>
      </c>
      <c r="Z5">
        <v>22</v>
      </c>
      <c r="AA5">
        <v>26</v>
      </c>
      <c r="AB5">
        <v>18</v>
      </c>
      <c r="AC5">
        <f t="shared" si="2"/>
        <v>92</v>
      </c>
      <c r="AD5" t="s">
        <v>206</v>
      </c>
      <c r="AE5" t="s">
        <v>196</v>
      </c>
      <c r="AF5">
        <v>10</v>
      </c>
      <c r="AG5">
        <v>10</v>
      </c>
      <c r="AH5">
        <v>6</v>
      </c>
      <c r="AI5">
        <v>22</v>
      </c>
      <c r="AJ5">
        <v>24.7</v>
      </c>
      <c r="AK5">
        <v>18</v>
      </c>
      <c r="AL5">
        <f t="shared" si="3"/>
        <v>90.7</v>
      </c>
      <c r="AM5" t="s">
        <v>207</v>
      </c>
      <c r="AN5" t="s">
        <v>196</v>
      </c>
      <c r="AP5">
        <v>10</v>
      </c>
      <c r="AQ5">
        <v>3</v>
      </c>
      <c r="AU5">
        <f t="shared" si="4"/>
        <v>13</v>
      </c>
      <c r="BD5">
        <f t="shared" si="5"/>
        <v>0</v>
      </c>
      <c r="BM5">
        <f t="shared" si="6"/>
        <v>0</v>
      </c>
      <c r="BV5">
        <f t="shared" si="7"/>
        <v>0</v>
      </c>
      <c r="CE5">
        <f t="shared" si="8"/>
        <v>0</v>
      </c>
      <c r="CN5">
        <v>99999</v>
      </c>
    </row>
    <row r="6" spans="1:94" x14ac:dyDescent="0.3">
      <c r="A6" t="s">
        <v>21</v>
      </c>
      <c r="B6" t="s">
        <v>19</v>
      </c>
      <c r="C6" t="s">
        <v>17</v>
      </c>
      <c r="D6" t="s">
        <v>194</v>
      </c>
      <c r="E6">
        <v>10</v>
      </c>
      <c r="F6">
        <v>10</v>
      </c>
      <c r="G6">
        <v>3</v>
      </c>
      <c r="H6">
        <v>22</v>
      </c>
      <c r="I6">
        <v>19.8</v>
      </c>
      <c r="J6">
        <v>18</v>
      </c>
      <c r="K6">
        <f t="shared" si="0"/>
        <v>82.8</v>
      </c>
      <c r="L6" t="s">
        <v>200</v>
      </c>
      <c r="M6" t="s">
        <v>196</v>
      </c>
      <c r="N6">
        <v>10</v>
      </c>
      <c r="O6">
        <v>10</v>
      </c>
      <c r="P6">
        <v>3</v>
      </c>
      <c r="Q6">
        <v>22</v>
      </c>
      <c r="R6">
        <v>33.799999999999997</v>
      </c>
      <c r="S6">
        <v>18</v>
      </c>
      <c r="T6">
        <f t="shared" si="1"/>
        <v>96.8</v>
      </c>
      <c r="U6" t="s">
        <v>208</v>
      </c>
      <c r="V6" t="s">
        <v>196</v>
      </c>
      <c r="W6">
        <v>10</v>
      </c>
      <c r="X6">
        <v>10</v>
      </c>
      <c r="Y6">
        <v>6</v>
      </c>
      <c r="Z6">
        <v>22</v>
      </c>
      <c r="AA6">
        <v>17</v>
      </c>
      <c r="AB6">
        <v>18</v>
      </c>
      <c r="AC6">
        <f t="shared" si="2"/>
        <v>83</v>
      </c>
      <c r="AD6" t="s">
        <v>209</v>
      </c>
      <c r="AE6" t="s">
        <v>196</v>
      </c>
      <c r="AF6">
        <v>5</v>
      </c>
      <c r="AG6">
        <v>10</v>
      </c>
      <c r="AH6">
        <v>6</v>
      </c>
      <c r="AI6">
        <v>22</v>
      </c>
      <c r="AJ6">
        <v>24.2</v>
      </c>
      <c r="AK6">
        <v>11</v>
      </c>
      <c r="AL6">
        <f t="shared" si="3"/>
        <v>78.2</v>
      </c>
      <c r="AN6" t="s">
        <v>196</v>
      </c>
      <c r="AQ6">
        <v>3</v>
      </c>
      <c r="AU6">
        <f t="shared" si="4"/>
        <v>3</v>
      </c>
      <c r="BD6">
        <f t="shared" si="5"/>
        <v>0</v>
      </c>
      <c r="BM6">
        <f t="shared" si="6"/>
        <v>0</v>
      </c>
      <c r="BV6">
        <f t="shared" si="7"/>
        <v>0</v>
      </c>
      <c r="CE6">
        <f t="shared" si="8"/>
        <v>0</v>
      </c>
      <c r="CN6">
        <v>99999</v>
      </c>
    </row>
    <row r="7" spans="1:94" x14ac:dyDescent="0.3">
      <c r="A7" t="s">
        <v>22</v>
      </c>
      <c r="B7" t="s">
        <v>19</v>
      </c>
      <c r="C7" t="s">
        <v>17</v>
      </c>
      <c r="D7" t="s">
        <v>194</v>
      </c>
      <c r="E7">
        <v>10</v>
      </c>
      <c r="F7">
        <v>10</v>
      </c>
      <c r="G7">
        <v>6</v>
      </c>
      <c r="H7">
        <v>22</v>
      </c>
      <c r="I7">
        <v>25.5</v>
      </c>
      <c r="J7">
        <v>18</v>
      </c>
      <c r="K7">
        <f t="shared" si="0"/>
        <v>91.5</v>
      </c>
      <c r="L7" t="s">
        <v>200</v>
      </c>
      <c r="M7" t="s">
        <v>196</v>
      </c>
      <c r="N7">
        <v>10</v>
      </c>
      <c r="O7">
        <v>10</v>
      </c>
      <c r="P7">
        <v>6</v>
      </c>
      <c r="Q7">
        <v>22</v>
      </c>
      <c r="R7">
        <v>32</v>
      </c>
      <c r="S7">
        <v>18</v>
      </c>
      <c r="T7">
        <f t="shared" si="1"/>
        <v>98</v>
      </c>
      <c r="U7" t="s">
        <v>210</v>
      </c>
      <c r="V7" t="s">
        <v>196</v>
      </c>
      <c r="W7">
        <v>10</v>
      </c>
      <c r="X7">
        <v>10</v>
      </c>
      <c r="Y7">
        <v>6</v>
      </c>
      <c r="Z7">
        <v>22</v>
      </c>
      <c r="AA7">
        <v>27</v>
      </c>
      <c r="AB7">
        <v>18</v>
      </c>
      <c r="AC7">
        <f t="shared" si="2"/>
        <v>93</v>
      </c>
      <c r="AD7" t="s">
        <v>209</v>
      </c>
      <c r="AE7" t="s">
        <v>196</v>
      </c>
      <c r="AF7">
        <v>10</v>
      </c>
      <c r="AG7">
        <v>10</v>
      </c>
      <c r="AH7">
        <v>6</v>
      </c>
      <c r="AI7">
        <v>22</v>
      </c>
      <c r="AJ7">
        <v>26.1</v>
      </c>
      <c r="AK7">
        <v>12</v>
      </c>
      <c r="AL7">
        <f t="shared" si="3"/>
        <v>86.1</v>
      </c>
      <c r="AN7" t="s">
        <v>196</v>
      </c>
      <c r="AQ7">
        <v>3</v>
      </c>
      <c r="AU7">
        <f t="shared" si="4"/>
        <v>3</v>
      </c>
      <c r="BD7">
        <f t="shared" si="5"/>
        <v>0</v>
      </c>
      <c r="BM7">
        <f t="shared" si="6"/>
        <v>0</v>
      </c>
      <c r="BV7">
        <f t="shared" si="7"/>
        <v>0</v>
      </c>
      <c r="CE7">
        <f t="shared" si="8"/>
        <v>0</v>
      </c>
      <c r="CN7">
        <v>99999</v>
      </c>
    </row>
    <row r="8" spans="1:94" x14ac:dyDescent="0.3">
      <c r="A8" t="s">
        <v>23</v>
      </c>
      <c r="B8" t="s">
        <v>19</v>
      </c>
      <c r="C8" t="s">
        <v>17</v>
      </c>
      <c r="D8" t="s">
        <v>194</v>
      </c>
      <c r="E8">
        <v>10</v>
      </c>
      <c r="F8">
        <v>10</v>
      </c>
      <c r="G8">
        <v>6</v>
      </c>
      <c r="H8">
        <v>22</v>
      </c>
      <c r="I8">
        <v>31.2</v>
      </c>
      <c r="J8">
        <v>18</v>
      </c>
      <c r="K8">
        <f t="shared" si="0"/>
        <v>97.2</v>
      </c>
      <c r="L8" t="s">
        <v>200</v>
      </c>
      <c r="M8" t="s">
        <v>196</v>
      </c>
      <c r="N8">
        <v>10</v>
      </c>
      <c r="O8">
        <v>10</v>
      </c>
      <c r="P8">
        <v>6</v>
      </c>
      <c r="Q8">
        <v>22</v>
      </c>
      <c r="R8">
        <v>30.5</v>
      </c>
      <c r="S8">
        <v>18</v>
      </c>
      <c r="T8">
        <f t="shared" si="1"/>
        <v>96.5</v>
      </c>
      <c r="U8" t="s">
        <v>203</v>
      </c>
      <c r="V8" t="s">
        <v>196</v>
      </c>
      <c r="W8">
        <v>10</v>
      </c>
      <c r="X8">
        <v>10</v>
      </c>
      <c r="Y8">
        <v>4</v>
      </c>
      <c r="Z8">
        <v>22</v>
      </c>
      <c r="AA8">
        <v>18</v>
      </c>
      <c r="AB8">
        <v>15</v>
      </c>
      <c r="AC8">
        <f t="shared" si="2"/>
        <v>79</v>
      </c>
      <c r="AD8" t="s">
        <v>211</v>
      </c>
      <c r="AE8" t="s">
        <v>196</v>
      </c>
      <c r="AF8">
        <v>10</v>
      </c>
      <c r="AG8">
        <v>10</v>
      </c>
      <c r="AH8">
        <v>6</v>
      </c>
      <c r="AI8">
        <v>22</v>
      </c>
      <c r="AJ8">
        <v>26.5</v>
      </c>
      <c r="AK8">
        <v>12</v>
      </c>
      <c r="AL8">
        <f t="shared" si="3"/>
        <v>86.5</v>
      </c>
      <c r="AM8" t="s">
        <v>199</v>
      </c>
      <c r="AN8" t="s">
        <v>196</v>
      </c>
      <c r="AP8">
        <v>10</v>
      </c>
      <c r="AQ8">
        <v>3</v>
      </c>
      <c r="AU8">
        <f t="shared" si="4"/>
        <v>13</v>
      </c>
      <c r="BD8">
        <f t="shared" si="5"/>
        <v>0</v>
      </c>
      <c r="BM8">
        <f t="shared" si="6"/>
        <v>0</v>
      </c>
      <c r="BV8">
        <f t="shared" si="7"/>
        <v>0</v>
      </c>
      <c r="CE8">
        <f t="shared" si="8"/>
        <v>0</v>
      </c>
      <c r="CN8">
        <v>99999</v>
      </c>
    </row>
    <row r="9" spans="1:94" x14ac:dyDescent="0.3">
      <c r="A9" t="s">
        <v>24</v>
      </c>
      <c r="B9" t="s">
        <v>16</v>
      </c>
      <c r="C9" t="s">
        <v>17</v>
      </c>
      <c r="D9" t="s">
        <v>194</v>
      </c>
      <c r="E9">
        <v>10</v>
      </c>
      <c r="F9">
        <v>10</v>
      </c>
      <c r="G9">
        <v>6</v>
      </c>
      <c r="H9">
        <v>22</v>
      </c>
      <c r="I9">
        <v>28.3</v>
      </c>
      <c r="J9">
        <v>18</v>
      </c>
      <c r="K9">
        <f t="shared" si="0"/>
        <v>94.3</v>
      </c>
      <c r="L9" t="s">
        <v>212</v>
      </c>
      <c r="M9" t="s">
        <v>196</v>
      </c>
      <c r="N9">
        <v>10</v>
      </c>
      <c r="O9">
        <v>10</v>
      </c>
      <c r="P9">
        <v>6</v>
      </c>
      <c r="Q9">
        <v>22</v>
      </c>
      <c r="R9">
        <v>26.6</v>
      </c>
      <c r="S9">
        <v>17</v>
      </c>
      <c r="T9">
        <f t="shared" si="1"/>
        <v>91.6</v>
      </c>
      <c r="U9" t="s">
        <v>203</v>
      </c>
      <c r="V9" t="s">
        <v>196</v>
      </c>
      <c r="W9">
        <v>10</v>
      </c>
      <c r="X9">
        <v>10</v>
      </c>
      <c r="Y9">
        <v>6</v>
      </c>
      <c r="Z9">
        <v>22</v>
      </c>
      <c r="AA9">
        <v>26</v>
      </c>
      <c r="AB9">
        <v>18</v>
      </c>
      <c r="AC9">
        <f t="shared" si="2"/>
        <v>92</v>
      </c>
      <c r="AD9" t="s">
        <v>206</v>
      </c>
      <c r="AE9" t="s">
        <v>196</v>
      </c>
      <c r="AF9">
        <v>10</v>
      </c>
      <c r="AG9">
        <v>10</v>
      </c>
      <c r="AH9">
        <v>6</v>
      </c>
      <c r="AI9">
        <v>22</v>
      </c>
      <c r="AJ9">
        <v>25.8</v>
      </c>
      <c r="AK9">
        <v>11</v>
      </c>
      <c r="AL9">
        <f t="shared" si="3"/>
        <v>84.8</v>
      </c>
      <c r="AM9" t="s">
        <v>207</v>
      </c>
      <c r="AN9" t="s">
        <v>196</v>
      </c>
      <c r="AP9">
        <v>10</v>
      </c>
      <c r="AQ9">
        <v>3</v>
      </c>
      <c r="AU9">
        <f t="shared" si="4"/>
        <v>13</v>
      </c>
      <c r="BD9">
        <f t="shared" si="5"/>
        <v>0</v>
      </c>
      <c r="BM9">
        <f t="shared" si="6"/>
        <v>0</v>
      </c>
      <c r="BV9">
        <f t="shared" si="7"/>
        <v>0</v>
      </c>
      <c r="CE9">
        <f t="shared" si="8"/>
        <v>0</v>
      </c>
      <c r="CN9">
        <v>99999</v>
      </c>
    </row>
    <row r="10" spans="1:94" x14ac:dyDescent="0.3">
      <c r="A10" t="s">
        <v>26</v>
      </c>
      <c r="B10" t="s">
        <v>19</v>
      </c>
      <c r="C10" t="s">
        <v>17</v>
      </c>
      <c r="D10" t="s">
        <v>213</v>
      </c>
      <c r="E10">
        <v>0</v>
      </c>
      <c r="F10">
        <v>0</v>
      </c>
      <c r="G10">
        <v>0</v>
      </c>
      <c r="H10">
        <v>0</v>
      </c>
      <c r="I10">
        <f>0/120*34</f>
        <v>0</v>
      </c>
      <c r="J10">
        <v>0</v>
      </c>
      <c r="K10">
        <f t="shared" si="0"/>
        <v>0</v>
      </c>
      <c r="L10" t="s">
        <v>214</v>
      </c>
      <c r="M10" t="s">
        <v>196</v>
      </c>
      <c r="N10">
        <v>0</v>
      </c>
      <c r="O10">
        <v>0</v>
      </c>
      <c r="Q10">
        <v>22</v>
      </c>
      <c r="S10">
        <v>0</v>
      </c>
      <c r="T10">
        <f t="shared" si="1"/>
        <v>22</v>
      </c>
      <c r="U10" t="s">
        <v>215</v>
      </c>
      <c r="V10" t="s">
        <v>196</v>
      </c>
      <c r="X10" t="s">
        <v>216</v>
      </c>
      <c r="Y10">
        <v>0</v>
      </c>
      <c r="Z10">
        <v>0</v>
      </c>
      <c r="AA10">
        <v>0</v>
      </c>
      <c r="AC10" t="e">
        <f t="shared" si="2"/>
        <v>#VALUE!</v>
      </c>
      <c r="AF10">
        <v>0</v>
      </c>
      <c r="AH10">
        <v>0</v>
      </c>
      <c r="AI10">
        <v>0</v>
      </c>
      <c r="AK10">
        <v>0</v>
      </c>
      <c r="AL10">
        <f t="shared" si="3"/>
        <v>0</v>
      </c>
      <c r="AM10" t="s">
        <v>217</v>
      </c>
      <c r="AU10">
        <f t="shared" si="4"/>
        <v>0</v>
      </c>
      <c r="BD10">
        <f t="shared" si="5"/>
        <v>0</v>
      </c>
      <c r="BM10">
        <f t="shared" si="6"/>
        <v>0</v>
      </c>
      <c r="BV10">
        <f t="shared" si="7"/>
        <v>0</v>
      </c>
      <c r="CE10">
        <f t="shared" si="8"/>
        <v>0</v>
      </c>
      <c r="CN10">
        <v>99999</v>
      </c>
    </row>
    <row r="11" spans="1:94" x14ac:dyDescent="0.3">
      <c r="A11" t="s">
        <v>27</v>
      </c>
      <c r="B11" t="s">
        <v>16</v>
      </c>
      <c r="C11" t="s">
        <v>17</v>
      </c>
      <c r="D11" t="s">
        <v>213</v>
      </c>
      <c r="E11">
        <v>10</v>
      </c>
      <c r="F11">
        <v>10</v>
      </c>
      <c r="G11">
        <v>0</v>
      </c>
      <c r="H11">
        <v>22</v>
      </c>
      <c r="I11" s="23">
        <f>80/120*34</f>
        <v>22.666666666666664</v>
      </c>
      <c r="J11">
        <v>18</v>
      </c>
      <c r="K11" s="23">
        <f t="shared" si="0"/>
        <v>82.666666666666657</v>
      </c>
      <c r="L11" t="s">
        <v>218</v>
      </c>
      <c r="M11" t="s">
        <v>196</v>
      </c>
      <c r="N11">
        <v>10</v>
      </c>
      <c r="O11">
        <v>10</v>
      </c>
      <c r="P11">
        <v>6</v>
      </c>
      <c r="Q11">
        <v>22</v>
      </c>
      <c r="R11">
        <v>29</v>
      </c>
      <c r="S11">
        <v>15</v>
      </c>
      <c r="T11">
        <f t="shared" si="1"/>
        <v>92</v>
      </c>
      <c r="U11" s="20" t="s">
        <v>219</v>
      </c>
      <c r="V11" t="s">
        <v>196</v>
      </c>
      <c r="X11">
        <v>10</v>
      </c>
      <c r="Y11">
        <v>6</v>
      </c>
      <c r="Z11">
        <v>22</v>
      </c>
      <c r="AA11">
        <v>27</v>
      </c>
      <c r="AC11">
        <f t="shared" si="2"/>
        <v>65</v>
      </c>
      <c r="AE11" t="s">
        <v>196</v>
      </c>
      <c r="AF11">
        <v>10</v>
      </c>
      <c r="AG11">
        <v>10</v>
      </c>
      <c r="AH11">
        <v>6</v>
      </c>
      <c r="AI11">
        <v>22</v>
      </c>
      <c r="AK11">
        <v>3</v>
      </c>
      <c r="AL11">
        <f>SUM(AF11:AK11)</f>
        <v>51</v>
      </c>
      <c r="AM11" t="s">
        <v>220</v>
      </c>
      <c r="AN11" t="s">
        <v>196</v>
      </c>
      <c r="AU11">
        <f t="shared" si="4"/>
        <v>0</v>
      </c>
      <c r="BD11">
        <f t="shared" si="5"/>
        <v>0</v>
      </c>
      <c r="BM11">
        <f t="shared" si="6"/>
        <v>0</v>
      </c>
      <c r="BV11">
        <f t="shared" si="7"/>
        <v>0</v>
      </c>
      <c r="CE11">
        <f t="shared" si="8"/>
        <v>0</v>
      </c>
      <c r="CN11">
        <v>99999</v>
      </c>
    </row>
    <row r="12" spans="1:94" x14ac:dyDescent="0.3">
      <c r="A12" t="s">
        <v>28</v>
      </c>
      <c r="B12" t="s">
        <v>16</v>
      </c>
      <c r="C12" t="s">
        <v>17</v>
      </c>
      <c r="D12" t="s">
        <v>213</v>
      </c>
      <c r="E12">
        <v>10</v>
      </c>
      <c r="F12">
        <v>10</v>
      </c>
      <c r="G12">
        <v>6</v>
      </c>
      <c r="H12">
        <v>22</v>
      </c>
      <c r="I12" s="23">
        <f>100/120*34</f>
        <v>28.333333333333336</v>
      </c>
      <c r="J12">
        <v>18</v>
      </c>
      <c r="K12" s="23">
        <f t="shared" si="0"/>
        <v>94.333333333333343</v>
      </c>
      <c r="L12" t="s">
        <v>221</v>
      </c>
      <c r="M12" t="s">
        <v>196</v>
      </c>
      <c r="N12">
        <v>10</v>
      </c>
      <c r="O12">
        <v>10</v>
      </c>
      <c r="P12">
        <v>6</v>
      </c>
      <c r="Q12">
        <v>11</v>
      </c>
      <c r="S12">
        <v>17</v>
      </c>
      <c r="T12">
        <f t="shared" si="1"/>
        <v>54</v>
      </c>
      <c r="U12" t="s">
        <v>219</v>
      </c>
      <c r="V12" t="s">
        <v>196</v>
      </c>
      <c r="X12">
        <v>10</v>
      </c>
      <c r="Y12">
        <v>6</v>
      </c>
      <c r="Z12">
        <v>19</v>
      </c>
      <c r="AA12">
        <v>30</v>
      </c>
      <c r="AC12">
        <f t="shared" si="2"/>
        <v>65</v>
      </c>
      <c r="AE12" t="s">
        <v>196</v>
      </c>
      <c r="AF12">
        <v>10</v>
      </c>
      <c r="AG12">
        <v>10</v>
      </c>
      <c r="AH12">
        <v>5</v>
      </c>
      <c r="AI12">
        <v>22</v>
      </c>
      <c r="AL12">
        <f t="shared" si="3"/>
        <v>47</v>
      </c>
      <c r="AM12" t="s">
        <v>220</v>
      </c>
      <c r="AN12" t="s">
        <v>196</v>
      </c>
      <c r="AU12">
        <f t="shared" si="4"/>
        <v>0</v>
      </c>
      <c r="BD12">
        <f t="shared" si="5"/>
        <v>0</v>
      </c>
      <c r="BM12">
        <f t="shared" si="6"/>
        <v>0</v>
      </c>
      <c r="BV12">
        <f t="shared" si="7"/>
        <v>0</v>
      </c>
      <c r="CE12">
        <f t="shared" si="8"/>
        <v>0</v>
      </c>
      <c r="CN12">
        <v>99999</v>
      </c>
    </row>
    <row r="13" spans="1:94" x14ac:dyDescent="0.3">
      <c r="A13" t="s">
        <v>29</v>
      </c>
      <c r="B13" t="s">
        <v>19</v>
      </c>
      <c r="C13" t="s">
        <v>17</v>
      </c>
      <c r="D13" t="s">
        <v>213</v>
      </c>
      <c r="E13" t="s">
        <v>91</v>
      </c>
      <c r="F13" t="s">
        <v>91</v>
      </c>
      <c r="G13" t="s">
        <v>91</v>
      </c>
      <c r="H13" t="s">
        <v>91</v>
      </c>
      <c r="I13" t="s">
        <v>91</v>
      </c>
      <c r="J13" t="s">
        <v>91</v>
      </c>
      <c r="K13">
        <f t="shared" si="0"/>
        <v>0</v>
      </c>
      <c r="L13" t="s">
        <v>222</v>
      </c>
      <c r="M13" t="s">
        <v>91</v>
      </c>
      <c r="N13">
        <v>0</v>
      </c>
      <c r="Q13" t="s">
        <v>223</v>
      </c>
      <c r="S13">
        <v>0</v>
      </c>
      <c r="T13">
        <f t="shared" si="1"/>
        <v>0</v>
      </c>
      <c r="U13" t="s">
        <v>224</v>
      </c>
      <c r="V13" t="s">
        <v>196</v>
      </c>
      <c r="Y13">
        <v>0</v>
      </c>
      <c r="Z13">
        <v>22</v>
      </c>
      <c r="AA13">
        <v>10</v>
      </c>
      <c r="AC13">
        <f t="shared" si="2"/>
        <v>32</v>
      </c>
      <c r="AD13" t="s">
        <v>225</v>
      </c>
      <c r="AE13" t="s">
        <v>196</v>
      </c>
      <c r="AF13">
        <v>10</v>
      </c>
      <c r="AH13">
        <v>0</v>
      </c>
      <c r="AI13">
        <v>22</v>
      </c>
      <c r="AK13">
        <v>6</v>
      </c>
      <c r="AL13">
        <f t="shared" si="3"/>
        <v>38</v>
      </c>
      <c r="AM13" t="s">
        <v>226</v>
      </c>
      <c r="AN13" t="s">
        <v>196</v>
      </c>
      <c r="AU13">
        <f t="shared" si="4"/>
        <v>0</v>
      </c>
      <c r="BD13">
        <f t="shared" si="5"/>
        <v>0</v>
      </c>
      <c r="BM13">
        <f t="shared" si="6"/>
        <v>0</v>
      </c>
      <c r="BV13">
        <f t="shared" si="7"/>
        <v>0</v>
      </c>
      <c r="CE13">
        <f t="shared" si="8"/>
        <v>0</v>
      </c>
      <c r="CN13">
        <v>99999</v>
      </c>
    </row>
    <row r="14" spans="1:94" x14ac:dyDescent="0.3">
      <c r="A14" t="s">
        <v>30</v>
      </c>
      <c r="B14" t="s">
        <v>19</v>
      </c>
      <c r="C14" t="s">
        <v>17</v>
      </c>
      <c r="D14" t="s">
        <v>213</v>
      </c>
      <c r="E14">
        <v>10</v>
      </c>
      <c r="F14">
        <v>10</v>
      </c>
      <c r="G14">
        <v>0</v>
      </c>
      <c r="H14">
        <v>22</v>
      </c>
      <c r="I14">
        <f>90/120*34</f>
        <v>25.5</v>
      </c>
      <c r="J14">
        <v>18</v>
      </c>
      <c r="K14">
        <f t="shared" si="0"/>
        <v>85.5</v>
      </c>
      <c r="M14" t="s">
        <v>196</v>
      </c>
      <c r="N14">
        <v>10</v>
      </c>
      <c r="O14">
        <v>10</v>
      </c>
      <c r="P14">
        <v>3</v>
      </c>
      <c r="Q14">
        <v>22</v>
      </c>
      <c r="S14">
        <v>15</v>
      </c>
      <c r="T14">
        <f t="shared" si="1"/>
        <v>60</v>
      </c>
      <c r="U14" t="s">
        <v>227</v>
      </c>
      <c r="V14" t="s">
        <v>196</v>
      </c>
      <c r="X14">
        <v>0</v>
      </c>
      <c r="Y14">
        <v>0</v>
      </c>
      <c r="Z14">
        <v>8</v>
      </c>
      <c r="AA14">
        <v>13</v>
      </c>
      <c r="AC14">
        <f t="shared" si="2"/>
        <v>21</v>
      </c>
      <c r="AF14">
        <v>0</v>
      </c>
      <c r="AG14">
        <v>0</v>
      </c>
      <c r="AH14">
        <v>0</v>
      </c>
      <c r="AI14">
        <v>0</v>
      </c>
      <c r="AL14">
        <f t="shared" si="3"/>
        <v>0</v>
      </c>
      <c r="AM14" t="s">
        <v>228</v>
      </c>
      <c r="AN14" t="s">
        <v>196</v>
      </c>
      <c r="AU14">
        <f t="shared" si="4"/>
        <v>0</v>
      </c>
      <c r="BD14">
        <f t="shared" si="5"/>
        <v>0</v>
      </c>
      <c r="BM14">
        <f t="shared" si="6"/>
        <v>0</v>
      </c>
      <c r="BV14">
        <f t="shared" si="7"/>
        <v>0</v>
      </c>
      <c r="CE14">
        <f t="shared" si="8"/>
        <v>0</v>
      </c>
      <c r="CN14">
        <v>99999</v>
      </c>
    </row>
    <row r="15" spans="1:94" x14ac:dyDescent="0.3">
      <c r="A15" t="s">
        <v>31</v>
      </c>
      <c r="B15" t="s">
        <v>19</v>
      </c>
      <c r="C15" t="s">
        <v>17</v>
      </c>
      <c r="D15" t="s">
        <v>213</v>
      </c>
      <c r="E15">
        <v>10</v>
      </c>
      <c r="G15">
        <v>0</v>
      </c>
      <c r="H15">
        <v>22</v>
      </c>
      <c r="I15">
        <f>120/120*34</f>
        <v>34</v>
      </c>
      <c r="J15">
        <v>18</v>
      </c>
      <c r="K15">
        <f t="shared" si="0"/>
        <v>84</v>
      </c>
      <c r="L15" t="s">
        <v>229</v>
      </c>
      <c r="M15" t="s">
        <v>196</v>
      </c>
      <c r="N15">
        <v>10</v>
      </c>
      <c r="P15">
        <v>6</v>
      </c>
      <c r="Q15">
        <v>11</v>
      </c>
      <c r="S15">
        <v>8</v>
      </c>
      <c r="T15">
        <f t="shared" si="1"/>
        <v>35</v>
      </c>
      <c r="U15" t="s">
        <v>230</v>
      </c>
      <c r="V15" t="s">
        <v>196</v>
      </c>
      <c r="X15">
        <v>0</v>
      </c>
      <c r="Y15">
        <v>3</v>
      </c>
      <c r="Z15">
        <v>22</v>
      </c>
      <c r="AA15">
        <v>26</v>
      </c>
      <c r="AC15">
        <f t="shared" si="2"/>
        <v>51</v>
      </c>
      <c r="AD15" t="s">
        <v>231</v>
      </c>
      <c r="AE15" t="s">
        <v>196</v>
      </c>
      <c r="AF15">
        <v>5</v>
      </c>
      <c r="AG15">
        <v>10</v>
      </c>
      <c r="AH15">
        <v>2</v>
      </c>
      <c r="AI15">
        <v>11</v>
      </c>
      <c r="AK15">
        <v>1</v>
      </c>
      <c r="AL15">
        <f t="shared" si="3"/>
        <v>29</v>
      </c>
      <c r="AN15" t="s">
        <v>196</v>
      </c>
      <c r="AU15">
        <f t="shared" si="4"/>
        <v>0</v>
      </c>
      <c r="BD15">
        <f t="shared" si="5"/>
        <v>0</v>
      </c>
      <c r="BM15">
        <f t="shared" si="6"/>
        <v>0</v>
      </c>
      <c r="BV15">
        <f t="shared" si="7"/>
        <v>0</v>
      </c>
      <c r="CE15">
        <f t="shared" si="8"/>
        <v>0</v>
      </c>
      <c r="CN15">
        <v>99999</v>
      </c>
    </row>
    <row r="16" spans="1:94" x14ac:dyDescent="0.3">
      <c r="A16" t="s">
        <v>32</v>
      </c>
      <c r="B16" t="s">
        <v>16</v>
      </c>
      <c r="C16" t="s">
        <v>17</v>
      </c>
      <c r="D16" t="s">
        <v>213</v>
      </c>
      <c r="E16">
        <v>10</v>
      </c>
      <c r="F16">
        <v>10</v>
      </c>
      <c r="G16">
        <v>6</v>
      </c>
      <c r="H16">
        <v>22</v>
      </c>
      <c r="I16" s="23">
        <f>80/120*34</f>
        <v>22.666666666666664</v>
      </c>
      <c r="J16">
        <v>18</v>
      </c>
      <c r="K16" s="23">
        <f t="shared" si="0"/>
        <v>88.666666666666657</v>
      </c>
      <c r="L16" t="s">
        <v>221</v>
      </c>
      <c r="M16" t="s">
        <v>196</v>
      </c>
      <c r="N16">
        <v>10</v>
      </c>
      <c r="O16">
        <v>10</v>
      </c>
      <c r="P16">
        <v>6</v>
      </c>
      <c r="Q16">
        <v>22</v>
      </c>
      <c r="S16">
        <v>15</v>
      </c>
      <c r="T16">
        <f t="shared" si="1"/>
        <v>63</v>
      </c>
      <c r="U16" s="20" t="s">
        <v>219</v>
      </c>
      <c r="V16" t="s">
        <v>196</v>
      </c>
      <c r="Y16">
        <v>6</v>
      </c>
      <c r="Z16">
        <v>22</v>
      </c>
      <c r="AA16">
        <v>29</v>
      </c>
      <c r="AC16">
        <f t="shared" si="2"/>
        <v>57</v>
      </c>
      <c r="AD16" t="s">
        <v>232</v>
      </c>
      <c r="AE16" t="s">
        <v>196</v>
      </c>
      <c r="AF16">
        <v>10</v>
      </c>
      <c r="AG16">
        <v>10</v>
      </c>
      <c r="AH16">
        <v>6</v>
      </c>
      <c r="AI16">
        <v>22</v>
      </c>
      <c r="AK16">
        <v>5</v>
      </c>
      <c r="AL16">
        <f t="shared" si="3"/>
        <v>53</v>
      </c>
      <c r="AM16" t="s">
        <v>220</v>
      </c>
      <c r="AN16" t="s">
        <v>196</v>
      </c>
      <c r="AU16">
        <f t="shared" si="4"/>
        <v>0</v>
      </c>
      <c r="BD16">
        <f t="shared" si="5"/>
        <v>0</v>
      </c>
      <c r="BM16">
        <f t="shared" si="6"/>
        <v>0</v>
      </c>
      <c r="BV16">
        <f t="shared" si="7"/>
        <v>0</v>
      </c>
      <c r="CE16">
        <f t="shared" si="8"/>
        <v>0</v>
      </c>
      <c r="CN16">
        <v>99999</v>
      </c>
    </row>
    <row r="17" spans="1:92" x14ac:dyDescent="0.3">
      <c r="A17" t="s">
        <v>33</v>
      </c>
      <c r="B17" t="s">
        <v>19</v>
      </c>
      <c r="C17" t="s">
        <v>17</v>
      </c>
      <c r="D17" t="s">
        <v>213</v>
      </c>
      <c r="E17">
        <v>10</v>
      </c>
      <c r="F17">
        <v>10</v>
      </c>
      <c r="G17">
        <v>6</v>
      </c>
      <c r="H17">
        <v>22</v>
      </c>
      <c r="I17">
        <f>90/120*34</f>
        <v>25.5</v>
      </c>
      <c r="J17">
        <v>18</v>
      </c>
      <c r="K17">
        <f t="shared" si="0"/>
        <v>91.5</v>
      </c>
      <c r="L17" t="s">
        <v>221</v>
      </c>
      <c r="M17" t="s">
        <v>196</v>
      </c>
      <c r="N17">
        <v>10</v>
      </c>
      <c r="O17">
        <v>10</v>
      </c>
      <c r="P17">
        <v>6</v>
      </c>
      <c r="Q17">
        <v>22</v>
      </c>
      <c r="S17">
        <v>18</v>
      </c>
      <c r="T17">
        <f t="shared" si="1"/>
        <v>66</v>
      </c>
      <c r="U17" s="20" t="s">
        <v>219</v>
      </c>
      <c r="V17" t="s">
        <v>196</v>
      </c>
      <c r="X17">
        <v>10</v>
      </c>
      <c r="Y17">
        <v>6</v>
      </c>
      <c r="Z17">
        <v>22</v>
      </c>
      <c r="AA17">
        <v>28</v>
      </c>
      <c r="AC17">
        <f t="shared" si="2"/>
        <v>66</v>
      </c>
      <c r="AD17" t="s">
        <v>232</v>
      </c>
      <c r="AE17" t="s">
        <v>196</v>
      </c>
      <c r="AF17">
        <v>10</v>
      </c>
      <c r="AG17">
        <v>10</v>
      </c>
      <c r="AH17">
        <v>6</v>
      </c>
      <c r="AI17">
        <v>22</v>
      </c>
      <c r="AL17">
        <f t="shared" si="3"/>
        <v>48</v>
      </c>
      <c r="AM17" t="s">
        <v>220</v>
      </c>
      <c r="AN17" t="s">
        <v>196</v>
      </c>
      <c r="AU17">
        <f t="shared" si="4"/>
        <v>0</v>
      </c>
      <c r="BD17">
        <f t="shared" si="5"/>
        <v>0</v>
      </c>
      <c r="BM17">
        <f t="shared" si="6"/>
        <v>0</v>
      </c>
      <c r="BV17">
        <f t="shared" si="7"/>
        <v>0</v>
      </c>
      <c r="CE17">
        <f t="shared" si="8"/>
        <v>0</v>
      </c>
      <c r="CN17">
        <v>99999</v>
      </c>
    </row>
    <row r="18" spans="1:92" x14ac:dyDescent="0.3">
      <c r="A18" t="s">
        <v>34</v>
      </c>
      <c r="B18" t="s">
        <v>16</v>
      </c>
      <c r="C18" t="s">
        <v>17</v>
      </c>
      <c r="D18" t="s">
        <v>213</v>
      </c>
      <c r="E18">
        <v>10</v>
      </c>
      <c r="F18">
        <v>10</v>
      </c>
      <c r="G18">
        <v>6</v>
      </c>
      <c r="H18">
        <v>22</v>
      </c>
      <c r="I18">
        <f>120/120*34</f>
        <v>34</v>
      </c>
      <c r="J18">
        <v>18</v>
      </c>
      <c r="K18">
        <f t="shared" si="0"/>
        <v>100</v>
      </c>
      <c r="L18" t="s">
        <v>221</v>
      </c>
      <c r="M18" t="s">
        <v>196</v>
      </c>
      <c r="N18">
        <v>10</v>
      </c>
      <c r="O18">
        <v>10</v>
      </c>
      <c r="P18">
        <v>6</v>
      </c>
      <c r="Q18">
        <v>22</v>
      </c>
      <c r="S18">
        <v>18</v>
      </c>
      <c r="T18">
        <f t="shared" si="1"/>
        <v>66</v>
      </c>
      <c r="U18" t="s">
        <v>219</v>
      </c>
      <c r="V18" t="s">
        <v>196</v>
      </c>
      <c r="X18">
        <v>10</v>
      </c>
      <c r="Y18">
        <v>6</v>
      </c>
      <c r="Z18">
        <v>21</v>
      </c>
      <c r="AA18">
        <v>26</v>
      </c>
      <c r="AC18">
        <f t="shared" si="2"/>
        <v>63</v>
      </c>
      <c r="AD18" t="s">
        <v>232</v>
      </c>
      <c r="AE18" t="s">
        <v>196</v>
      </c>
      <c r="AF18">
        <v>10</v>
      </c>
      <c r="AG18">
        <v>10</v>
      </c>
      <c r="AH18">
        <v>6</v>
      </c>
      <c r="AI18">
        <v>22</v>
      </c>
      <c r="AL18">
        <f t="shared" si="3"/>
        <v>48</v>
      </c>
      <c r="AM18" t="s">
        <v>220</v>
      </c>
      <c r="AN18" t="s">
        <v>196</v>
      </c>
      <c r="AU18">
        <f t="shared" si="4"/>
        <v>0</v>
      </c>
      <c r="BD18">
        <f t="shared" si="5"/>
        <v>0</v>
      </c>
      <c r="BM18">
        <f t="shared" si="6"/>
        <v>0</v>
      </c>
      <c r="BV18">
        <f t="shared" si="7"/>
        <v>0</v>
      </c>
      <c r="CE18">
        <f t="shared" si="8"/>
        <v>0</v>
      </c>
      <c r="CN18">
        <v>99999</v>
      </c>
    </row>
    <row r="19" spans="1:92" x14ac:dyDescent="0.3">
      <c r="A19" t="s">
        <v>35</v>
      </c>
      <c r="B19" t="s">
        <v>19</v>
      </c>
      <c r="C19" t="s">
        <v>17</v>
      </c>
      <c r="D19" t="s">
        <v>233</v>
      </c>
      <c r="E19">
        <v>10</v>
      </c>
      <c r="F19">
        <v>10</v>
      </c>
      <c r="G19">
        <v>6</v>
      </c>
      <c r="H19">
        <v>22</v>
      </c>
      <c r="I19">
        <v>22.8</v>
      </c>
      <c r="J19">
        <v>15</v>
      </c>
      <c r="K19">
        <f t="shared" si="0"/>
        <v>85.8</v>
      </c>
      <c r="L19" t="s">
        <v>234</v>
      </c>
      <c r="M19" t="s">
        <v>196</v>
      </c>
      <c r="N19">
        <v>10</v>
      </c>
      <c r="O19">
        <v>7</v>
      </c>
      <c r="P19">
        <v>5</v>
      </c>
      <c r="Q19">
        <v>11</v>
      </c>
      <c r="R19">
        <v>27</v>
      </c>
      <c r="S19">
        <v>17</v>
      </c>
      <c r="T19">
        <f t="shared" si="1"/>
        <v>77</v>
      </c>
      <c r="U19" t="s">
        <v>235</v>
      </c>
      <c r="V19" t="s">
        <v>196</v>
      </c>
      <c r="W19">
        <v>10</v>
      </c>
      <c r="X19">
        <v>0</v>
      </c>
      <c r="Y19">
        <v>0</v>
      </c>
      <c r="Z19">
        <v>22</v>
      </c>
      <c r="AA19">
        <v>26</v>
      </c>
      <c r="AB19">
        <v>14</v>
      </c>
      <c r="AC19">
        <f t="shared" si="2"/>
        <v>72</v>
      </c>
      <c r="AD19" t="s">
        <v>236</v>
      </c>
      <c r="AE19" t="s">
        <v>196</v>
      </c>
      <c r="AF19">
        <v>10</v>
      </c>
      <c r="AG19">
        <v>0</v>
      </c>
      <c r="AH19">
        <v>0</v>
      </c>
      <c r="AI19">
        <v>0</v>
      </c>
      <c r="AJ19">
        <v>1</v>
      </c>
      <c r="AK19">
        <v>0</v>
      </c>
      <c r="AL19">
        <f t="shared" si="3"/>
        <v>11</v>
      </c>
      <c r="AM19" t="s">
        <v>237</v>
      </c>
      <c r="AN19" t="s">
        <v>238</v>
      </c>
      <c r="AP19">
        <v>0</v>
      </c>
      <c r="AQ19">
        <v>0</v>
      </c>
      <c r="AU19">
        <f t="shared" si="4"/>
        <v>0</v>
      </c>
      <c r="AV19" t="s">
        <v>239</v>
      </c>
      <c r="BD19">
        <f t="shared" si="5"/>
        <v>0</v>
      </c>
      <c r="BM19">
        <f t="shared" si="6"/>
        <v>0</v>
      </c>
      <c r="BV19">
        <f t="shared" si="7"/>
        <v>0</v>
      </c>
      <c r="CE19">
        <f t="shared" si="8"/>
        <v>0</v>
      </c>
      <c r="CN19">
        <v>99999</v>
      </c>
    </row>
    <row r="20" spans="1:92" x14ac:dyDescent="0.3">
      <c r="A20" s="13" t="s">
        <v>36</v>
      </c>
      <c r="B20" t="s">
        <v>19</v>
      </c>
      <c r="C20" t="s">
        <v>17</v>
      </c>
      <c r="D20" t="s">
        <v>233</v>
      </c>
      <c r="E20">
        <v>10</v>
      </c>
      <c r="F20">
        <v>10</v>
      </c>
      <c r="G20">
        <v>6</v>
      </c>
      <c r="H20">
        <v>22</v>
      </c>
      <c r="I20">
        <v>31.3</v>
      </c>
      <c r="J20">
        <v>18</v>
      </c>
      <c r="K20">
        <f t="shared" si="0"/>
        <v>97.3</v>
      </c>
      <c r="L20" t="s">
        <v>240</v>
      </c>
      <c r="M20" t="s">
        <v>196</v>
      </c>
      <c r="N20">
        <v>10</v>
      </c>
      <c r="O20">
        <v>10</v>
      </c>
      <c r="P20">
        <v>6</v>
      </c>
      <c r="Q20">
        <v>22</v>
      </c>
      <c r="R20">
        <v>32</v>
      </c>
      <c r="S20">
        <v>17</v>
      </c>
      <c r="T20">
        <f t="shared" si="1"/>
        <v>97</v>
      </c>
      <c r="U20" t="s">
        <v>241</v>
      </c>
      <c r="V20" t="s">
        <v>196</v>
      </c>
      <c r="W20">
        <v>10</v>
      </c>
      <c r="X20">
        <v>10</v>
      </c>
      <c r="Y20">
        <v>3</v>
      </c>
      <c r="Z20">
        <v>22</v>
      </c>
      <c r="AA20">
        <v>27</v>
      </c>
      <c r="AB20">
        <v>15</v>
      </c>
      <c r="AC20">
        <f t="shared" si="2"/>
        <v>87</v>
      </c>
      <c r="AD20" t="s">
        <v>242</v>
      </c>
      <c r="AE20" t="s">
        <v>196</v>
      </c>
      <c r="AF20">
        <v>10</v>
      </c>
      <c r="AG20">
        <v>10</v>
      </c>
      <c r="AH20">
        <v>6</v>
      </c>
      <c r="AI20">
        <v>22</v>
      </c>
      <c r="AJ20">
        <v>31</v>
      </c>
      <c r="AK20">
        <v>18</v>
      </c>
      <c r="AL20">
        <f t="shared" si="3"/>
        <v>97</v>
      </c>
      <c r="AM20" t="s">
        <v>243</v>
      </c>
      <c r="AN20" t="s">
        <v>196</v>
      </c>
      <c r="AP20">
        <v>8</v>
      </c>
      <c r="AQ20">
        <v>3</v>
      </c>
      <c r="AU20">
        <f t="shared" si="4"/>
        <v>11</v>
      </c>
      <c r="BD20">
        <f t="shared" si="5"/>
        <v>0</v>
      </c>
      <c r="BM20">
        <f t="shared" si="6"/>
        <v>0</v>
      </c>
      <c r="BV20">
        <f t="shared" si="7"/>
        <v>0</v>
      </c>
      <c r="CE20">
        <f t="shared" si="8"/>
        <v>0</v>
      </c>
      <c r="CN20">
        <v>99999</v>
      </c>
    </row>
    <row r="21" spans="1:92" ht="16.8" x14ac:dyDescent="0.4">
      <c r="A21" t="s">
        <v>37</v>
      </c>
      <c r="B21" t="s">
        <v>16</v>
      </c>
      <c r="C21" t="s">
        <v>17</v>
      </c>
      <c r="D21" t="s">
        <v>233</v>
      </c>
      <c r="E21">
        <v>10</v>
      </c>
      <c r="F21">
        <v>10</v>
      </c>
      <c r="G21">
        <v>6</v>
      </c>
      <c r="H21">
        <v>22</v>
      </c>
      <c r="I21">
        <v>31.3</v>
      </c>
      <c r="J21">
        <v>18</v>
      </c>
      <c r="K21">
        <f t="shared" si="0"/>
        <v>97.3</v>
      </c>
      <c r="L21" t="s">
        <v>244</v>
      </c>
      <c r="M21" t="s">
        <v>196</v>
      </c>
      <c r="N21">
        <v>10</v>
      </c>
      <c r="O21">
        <v>10</v>
      </c>
      <c r="P21">
        <v>6</v>
      </c>
      <c r="Q21">
        <v>22</v>
      </c>
      <c r="R21">
        <v>30</v>
      </c>
      <c r="S21">
        <v>18</v>
      </c>
      <c r="T21">
        <f t="shared" si="1"/>
        <v>96</v>
      </c>
      <c r="U21" s="25" t="s">
        <v>245</v>
      </c>
      <c r="V21" t="s">
        <v>196</v>
      </c>
      <c r="W21">
        <v>10</v>
      </c>
      <c r="X21">
        <v>10</v>
      </c>
      <c r="Y21">
        <v>6</v>
      </c>
      <c r="Z21">
        <v>22</v>
      </c>
      <c r="AA21">
        <v>28</v>
      </c>
      <c r="AB21">
        <v>16</v>
      </c>
      <c r="AC21">
        <f t="shared" si="2"/>
        <v>92</v>
      </c>
      <c r="AD21" t="s">
        <v>246</v>
      </c>
      <c r="AE21" t="s">
        <v>196</v>
      </c>
      <c r="AF21">
        <v>10</v>
      </c>
      <c r="AG21">
        <v>10</v>
      </c>
      <c r="AH21">
        <v>6</v>
      </c>
      <c r="AI21">
        <v>11</v>
      </c>
      <c r="AJ21">
        <v>29</v>
      </c>
      <c r="AK21">
        <v>18</v>
      </c>
      <c r="AL21">
        <f t="shared" si="3"/>
        <v>84</v>
      </c>
      <c r="AM21" t="s">
        <v>247</v>
      </c>
      <c r="AN21" t="s">
        <v>196</v>
      </c>
      <c r="AP21">
        <v>10</v>
      </c>
      <c r="AQ21">
        <v>3</v>
      </c>
      <c r="AU21">
        <f t="shared" si="4"/>
        <v>13</v>
      </c>
      <c r="BD21">
        <f t="shared" si="5"/>
        <v>0</v>
      </c>
      <c r="BM21">
        <f t="shared" si="6"/>
        <v>0</v>
      </c>
      <c r="BV21">
        <f t="shared" si="7"/>
        <v>0</v>
      </c>
      <c r="CE21">
        <f t="shared" si="8"/>
        <v>0</v>
      </c>
      <c r="CN21">
        <v>99999</v>
      </c>
    </row>
    <row r="22" spans="1:92" x14ac:dyDescent="0.3">
      <c r="A22" t="s">
        <v>38</v>
      </c>
      <c r="B22" t="s">
        <v>19</v>
      </c>
      <c r="C22" t="s">
        <v>17</v>
      </c>
      <c r="D22" t="s">
        <v>233</v>
      </c>
      <c r="E22">
        <v>10</v>
      </c>
      <c r="F22">
        <v>10</v>
      </c>
      <c r="G22">
        <v>4</v>
      </c>
      <c r="H22">
        <v>22</v>
      </c>
      <c r="I22">
        <v>22.8</v>
      </c>
      <c r="J22">
        <v>15</v>
      </c>
      <c r="K22">
        <f t="shared" si="0"/>
        <v>83.8</v>
      </c>
      <c r="L22" t="s">
        <v>248</v>
      </c>
      <c r="M22" t="s">
        <v>196</v>
      </c>
      <c r="N22">
        <v>10</v>
      </c>
      <c r="O22">
        <v>10</v>
      </c>
      <c r="P22">
        <v>5</v>
      </c>
      <c r="Q22">
        <v>11</v>
      </c>
      <c r="R22">
        <v>31</v>
      </c>
      <c r="S22">
        <v>16</v>
      </c>
      <c r="T22">
        <f t="shared" si="1"/>
        <v>83</v>
      </c>
      <c r="U22" t="s">
        <v>249</v>
      </c>
      <c r="V22" t="s">
        <v>196</v>
      </c>
      <c r="W22">
        <v>10</v>
      </c>
      <c r="X22">
        <v>10</v>
      </c>
      <c r="Y22">
        <v>0</v>
      </c>
      <c r="Z22">
        <v>22</v>
      </c>
      <c r="AA22">
        <v>23</v>
      </c>
      <c r="AB22">
        <v>13</v>
      </c>
      <c r="AC22">
        <f t="shared" si="2"/>
        <v>78</v>
      </c>
      <c r="AD22" t="s">
        <v>250</v>
      </c>
      <c r="AE22" t="s">
        <v>196</v>
      </c>
      <c r="AF22">
        <v>10</v>
      </c>
      <c r="AG22">
        <v>0</v>
      </c>
      <c r="AH22">
        <v>3</v>
      </c>
      <c r="AI22">
        <v>0</v>
      </c>
      <c r="AJ22">
        <v>27</v>
      </c>
      <c r="AK22">
        <v>15</v>
      </c>
      <c r="AL22">
        <f t="shared" si="3"/>
        <v>55</v>
      </c>
      <c r="AM22" t="s">
        <v>251</v>
      </c>
      <c r="AN22" t="s">
        <v>196</v>
      </c>
      <c r="AP22">
        <v>0</v>
      </c>
      <c r="AQ22">
        <v>0</v>
      </c>
      <c r="AU22">
        <f t="shared" si="4"/>
        <v>0</v>
      </c>
      <c r="AV22" t="s">
        <v>252</v>
      </c>
      <c r="BD22">
        <f t="shared" si="5"/>
        <v>0</v>
      </c>
      <c r="BM22">
        <f t="shared" si="6"/>
        <v>0</v>
      </c>
      <c r="BV22">
        <f t="shared" si="7"/>
        <v>0</v>
      </c>
      <c r="CE22">
        <f t="shared" si="8"/>
        <v>0</v>
      </c>
      <c r="CN22">
        <v>99999</v>
      </c>
    </row>
    <row r="23" spans="1:92" ht="16.8" x14ac:dyDescent="0.4">
      <c r="A23" t="s">
        <v>39</v>
      </c>
      <c r="B23" t="s">
        <v>16</v>
      </c>
      <c r="C23" t="s">
        <v>17</v>
      </c>
      <c r="D23" t="s">
        <v>233</v>
      </c>
      <c r="E23">
        <v>10</v>
      </c>
      <c r="F23">
        <v>10</v>
      </c>
      <c r="G23">
        <v>6</v>
      </c>
      <c r="H23">
        <v>22</v>
      </c>
      <c r="I23">
        <v>34</v>
      </c>
      <c r="J23">
        <v>18</v>
      </c>
      <c r="K23">
        <f t="shared" si="0"/>
        <v>100</v>
      </c>
      <c r="L23" t="s">
        <v>253</v>
      </c>
      <c r="M23" t="s">
        <v>196</v>
      </c>
      <c r="N23">
        <v>10</v>
      </c>
      <c r="O23">
        <v>10</v>
      </c>
      <c r="P23">
        <v>6</v>
      </c>
      <c r="Q23">
        <v>22</v>
      </c>
      <c r="R23">
        <v>30</v>
      </c>
      <c r="S23">
        <v>18</v>
      </c>
      <c r="T23">
        <f t="shared" si="1"/>
        <v>96</v>
      </c>
      <c r="U23" s="25" t="s">
        <v>254</v>
      </c>
      <c r="V23" t="s">
        <v>196</v>
      </c>
      <c r="W23">
        <v>10</v>
      </c>
      <c r="X23">
        <v>10</v>
      </c>
      <c r="Y23">
        <v>5</v>
      </c>
      <c r="Z23">
        <v>22</v>
      </c>
      <c r="AA23">
        <v>30</v>
      </c>
      <c r="AB23">
        <v>18</v>
      </c>
      <c r="AC23">
        <f t="shared" si="2"/>
        <v>95</v>
      </c>
      <c r="AD23" t="s">
        <v>255</v>
      </c>
      <c r="AE23" t="s">
        <v>196</v>
      </c>
      <c r="AF23">
        <v>5</v>
      </c>
      <c r="AG23">
        <v>10</v>
      </c>
      <c r="AH23">
        <v>6</v>
      </c>
      <c r="AI23">
        <v>22</v>
      </c>
      <c r="AJ23">
        <v>31</v>
      </c>
      <c r="AK23">
        <v>18</v>
      </c>
      <c r="AL23">
        <f t="shared" si="3"/>
        <v>92</v>
      </c>
      <c r="AM23" t="s">
        <v>256</v>
      </c>
      <c r="AN23" t="s">
        <v>196</v>
      </c>
      <c r="AP23">
        <v>10</v>
      </c>
      <c r="AQ23">
        <v>3</v>
      </c>
      <c r="AU23">
        <f t="shared" si="4"/>
        <v>13</v>
      </c>
      <c r="BD23">
        <f t="shared" si="5"/>
        <v>0</v>
      </c>
      <c r="BM23">
        <f t="shared" si="6"/>
        <v>0</v>
      </c>
      <c r="BV23">
        <f t="shared" si="7"/>
        <v>0</v>
      </c>
      <c r="CE23">
        <f t="shared" si="8"/>
        <v>0</v>
      </c>
      <c r="CN23">
        <v>99999</v>
      </c>
    </row>
    <row r="24" spans="1:92" x14ac:dyDescent="0.3">
      <c r="A24" t="s">
        <v>40</v>
      </c>
      <c r="B24" t="s">
        <v>19</v>
      </c>
      <c r="C24" t="s">
        <v>17</v>
      </c>
      <c r="D24" t="s">
        <v>233</v>
      </c>
      <c r="E24">
        <v>10</v>
      </c>
      <c r="F24">
        <v>10</v>
      </c>
      <c r="G24">
        <v>6</v>
      </c>
      <c r="H24">
        <v>0</v>
      </c>
      <c r="I24">
        <v>31.2</v>
      </c>
      <c r="J24">
        <v>0</v>
      </c>
      <c r="K24">
        <f t="shared" si="0"/>
        <v>57.2</v>
      </c>
      <c r="L24" t="s">
        <v>257</v>
      </c>
      <c r="M24" t="s">
        <v>238</v>
      </c>
      <c r="N24">
        <v>10</v>
      </c>
      <c r="O24">
        <v>0</v>
      </c>
      <c r="P24">
        <v>5</v>
      </c>
      <c r="Q24">
        <v>0</v>
      </c>
      <c r="R24">
        <v>27</v>
      </c>
      <c r="S24">
        <v>12</v>
      </c>
      <c r="T24">
        <f t="shared" si="1"/>
        <v>54</v>
      </c>
      <c r="U24" t="s">
        <v>258</v>
      </c>
      <c r="V24" t="s">
        <v>196</v>
      </c>
      <c r="W24">
        <v>10</v>
      </c>
      <c r="X24">
        <v>10</v>
      </c>
      <c r="Y24">
        <v>6</v>
      </c>
      <c r="Z24">
        <v>20</v>
      </c>
      <c r="AA24">
        <v>28</v>
      </c>
      <c r="AB24">
        <v>16</v>
      </c>
      <c r="AC24">
        <f t="shared" si="2"/>
        <v>90</v>
      </c>
      <c r="AD24" t="s">
        <v>259</v>
      </c>
      <c r="AE24" t="s">
        <v>196</v>
      </c>
      <c r="AF24">
        <v>10</v>
      </c>
      <c r="AG24">
        <v>10</v>
      </c>
      <c r="AH24">
        <v>6</v>
      </c>
      <c r="AI24">
        <v>0</v>
      </c>
      <c r="AJ24">
        <v>19</v>
      </c>
      <c r="AK24">
        <v>17</v>
      </c>
      <c r="AL24">
        <f t="shared" si="3"/>
        <v>62</v>
      </c>
      <c r="AM24" t="s">
        <v>260</v>
      </c>
      <c r="AN24" t="s">
        <v>196</v>
      </c>
      <c r="AP24">
        <v>0</v>
      </c>
      <c r="AQ24">
        <v>3</v>
      </c>
      <c r="AU24">
        <f t="shared" si="4"/>
        <v>3</v>
      </c>
      <c r="AV24" t="s">
        <v>261</v>
      </c>
      <c r="BD24">
        <f t="shared" si="5"/>
        <v>0</v>
      </c>
      <c r="BM24">
        <f t="shared" si="6"/>
        <v>0</v>
      </c>
      <c r="BV24">
        <f t="shared" si="7"/>
        <v>0</v>
      </c>
      <c r="CE24">
        <f t="shared" si="8"/>
        <v>0</v>
      </c>
      <c r="CN24">
        <v>99999</v>
      </c>
    </row>
    <row r="25" spans="1:92" x14ac:dyDescent="0.3">
      <c r="A25" t="s">
        <v>41</v>
      </c>
      <c r="B25" t="s">
        <v>19</v>
      </c>
      <c r="C25" t="s">
        <v>17</v>
      </c>
      <c r="D25" t="s">
        <v>233</v>
      </c>
      <c r="E25">
        <v>10</v>
      </c>
      <c r="F25">
        <v>10</v>
      </c>
      <c r="G25">
        <v>6</v>
      </c>
      <c r="H25">
        <v>22</v>
      </c>
      <c r="I25">
        <v>25.5</v>
      </c>
      <c r="J25">
        <v>16</v>
      </c>
      <c r="K25">
        <f t="shared" si="0"/>
        <v>89.5</v>
      </c>
      <c r="L25" t="s">
        <v>262</v>
      </c>
      <c r="M25" t="s">
        <v>196</v>
      </c>
      <c r="N25">
        <v>10</v>
      </c>
      <c r="O25">
        <v>10</v>
      </c>
      <c r="P25">
        <v>6</v>
      </c>
      <c r="Q25">
        <v>22</v>
      </c>
      <c r="R25">
        <v>28</v>
      </c>
      <c r="S25">
        <v>18</v>
      </c>
      <c r="T25">
        <f t="shared" si="1"/>
        <v>94</v>
      </c>
      <c r="U25" t="s">
        <v>263</v>
      </c>
      <c r="V25" t="s">
        <v>196</v>
      </c>
      <c r="W25">
        <v>10</v>
      </c>
      <c r="X25">
        <v>10</v>
      </c>
      <c r="Y25">
        <v>6</v>
      </c>
      <c r="Z25">
        <v>22</v>
      </c>
      <c r="AA25">
        <v>30</v>
      </c>
      <c r="AB25">
        <v>18</v>
      </c>
      <c r="AC25">
        <f t="shared" si="2"/>
        <v>96</v>
      </c>
      <c r="AD25" t="s">
        <v>264</v>
      </c>
      <c r="AE25" t="s">
        <v>196</v>
      </c>
      <c r="AF25">
        <v>10</v>
      </c>
      <c r="AG25">
        <v>10</v>
      </c>
      <c r="AH25">
        <v>6</v>
      </c>
      <c r="AI25">
        <v>22</v>
      </c>
      <c r="AJ25">
        <v>34</v>
      </c>
      <c r="AK25">
        <v>18</v>
      </c>
      <c r="AL25">
        <f t="shared" si="3"/>
        <v>100</v>
      </c>
      <c r="AM25" t="s">
        <v>265</v>
      </c>
      <c r="AN25" t="s">
        <v>196</v>
      </c>
      <c r="AP25">
        <v>0</v>
      </c>
      <c r="AQ25">
        <v>3</v>
      </c>
      <c r="AU25">
        <f t="shared" si="4"/>
        <v>3</v>
      </c>
      <c r="BD25">
        <f t="shared" si="5"/>
        <v>0</v>
      </c>
      <c r="BM25">
        <f t="shared" si="6"/>
        <v>0</v>
      </c>
      <c r="BV25">
        <f t="shared" si="7"/>
        <v>0</v>
      </c>
      <c r="CE25">
        <f t="shared" si="8"/>
        <v>0</v>
      </c>
      <c r="CN25">
        <v>99999</v>
      </c>
    </row>
    <row r="26" spans="1:92" x14ac:dyDescent="0.3">
      <c r="A26" t="s">
        <v>42</v>
      </c>
      <c r="B26" t="s">
        <v>16</v>
      </c>
      <c r="C26" t="s">
        <v>17</v>
      </c>
      <c r="D26" t="s">
        <v>233</v>
      </c>
      <c r="E26">
        <v>10</v>
      </c>
      <c r="F26">
        <v>10</v>
      </c>
      <c r="G26">
        <v>4</v>
      </c>
      <c r="H26">
        <v>22</v>
      </c>
      <c r="I26">
        <v>34</v>
      </c>
      <c r="J26">
        <v>18</v>
      </c>
      <c r="K26">
        <f t="shared" si="0"/>
        <v>98</v>
      </c>
      <c r="L26" t="s">
        <v>266</v>
      </c>
      <c r="M26" t="s">
        <v>196</v>
      </c>
      <c r="N26">
        <v>0</v>
      </c>
      <c r="O26">
        <v>10</v>
      </c>
      <c r="P26">
        <v>5</v>
      </c>
      <c r="Q26">
        <v>0</v>
      </c>
      <c r="R26">
        <v>0</v>
      </c>
      <c r="S26">
        <v>8</v>
      </c>
      <c r="T26">
        <f t="shared" si="1"/>
        <v>23</v>
      </c>
      <c r="U26" t="s">
        <v>267</v>
      </c>
      <c r="V26" t="s">
        <v>238</v>
      </c>
      <c r="W26">
        <v>10</v>
      </c>
      <c r="X26">
        <v>0</v>
      </c>
      <c r="Y26">
        <v>5</v>
      </c>
      <c r="Z26">
        <v>22</v>
      </c>
      <c r="AA26">
        <v>29</v>
      </c>
      <c r="AB26">
        <v>17</v>
      </c>
      <c r="AC26">
        <f t="shared" si="2"/>
        <v>83</v>
      </c>
      <c r="AD26" t="s">
        <v>268</v>
      </c>
      <c r="AE26" t="s">
        <v>196</v>
      </c>
      <c r="AF26">
        <v>10</v>
      </c>
      <c r="AG26">
        <v>10</v>
      </c>
      <c r="AH26">
        <v>6</v>
      </c>
      <c r="AI26">
        <v>22</v>
      </c>
      <c r="AJ26">
        <v>29</v>
      </c>
      <c r="AK26">
        <v>15</v>
      </c>
      <c r="AL26">
        <f t="shared" si="3"/>
        <v>92</v>
      </c>
      <c r="AM26" t="s">
        <v>269</v>
      </c>
      <c r="AN26" t="s">
        <v>196</v>
      </c>
      <c r="AP26">
        <v>10</v>
      </c>
      <c r="AQ26">
        <v>3</v>
      </c>
      <c r="AU26">
        <f t="shared" si="4"/>
        <v>13</v>
      </c>
      <c r="BD26">
        <f t="shared" si="5"/>
        <v>0</v>
      </c>
      <c r="BM26">
        <f t="shared" si="6"/>
        <v>0</v>
      </c>
      <c r="BV26">
        <f t="shared" si="7"/>
        <v>0</v>
      </c>
      <c r="CE26">
        <f t="shared" si="8"/>
        <v>0</v>
      </c>
      <c r="CN26">
        <v>99999</v>
      </c>
    </row>
    <row r="27" spans="1:92" x14ac:dyDescent="0.3">
      <c r="A27" t="s">
        <v>43</v>
      </c>
      <c r="B27" t="s">
        <v>16</v>
      </c>
      <c r="C27" t="s">
        <v>44</v>
      </c>
      <c r="D27" t="s">
        <v>270</v>
      </c>
      <c r="E27">
        <v>10</v>
      </c>
      <c r="F27">
        <v>10</v>
      </c>
      <c r="G27">
        <v>3</v>
      </c>
      <c r="H27">
        <v>22</v>
      </c>
      <c r="I27">
        <v>30.6</v>
      </c>
      <c r="J27">
        <v>10</v>
      </c>
      <c r="K27">
        <f t="shared" si="0"/>
        <v>85.6</v>
      </c>
      <c r="L27" t="s">
        <v>271</v>
      </c>
      <c r="M27" t="s">
        <v>196</v>
      </c>
      <c r="N27">
        <v>10</v>
      </c>
      <c r="O27">
        <v>10</v>
      </c>
      <c r="P27">
        <v>6</v>
      </c>
      <c r="Q27">
        <v>22</v>
      </c>
      <c r="R27">
        <v>26.7</v>
      </c>
      <c r="S27">
        <v>10</v>
      </c>
      <c r="T27">
        <f t="shared" si="1"/>
        <v>84.7</v>
      </c>
      <c r="U27" t="s">
        <v>272</v>
      </c>
      <c r="V27" t="s">
        <v>196</v>
      </c>
      <c r="W27">
        <v>10</v>
      </c>
      <c r="X27">
        <v>10</v>
      </c>
      <c r="Y27">
        <v>6</v>
      </c>
      <c r="Z27">
        <v>22</v>
      </c>
      <c r="AA27">
        <v>13.6</v>
      </c>
      <c r="AB27">
        <v>16</v>
      </c>
      <c r="AC27">
        <f t="shared" si="2"/>
        <v>77.599999999999994</v>
      </c>
      <c r="AE27" t="s">
        <v>196</v>
      </c>
      <c r="AF27">
        <v>10</v>
      </c>
      <c r="AG27">
        <v>10</v>
      </c>
      <c r="AH27">
        <v>6</v>
      </c>
      <c r="AI27">
        <v>22</v>
      </c>
      <c r="AK27">
        <v>17</v>
      </c>
      <c r="AL27">
        <f t="shared" si="3"/>
        <v>65</v>
      </c>
      <c r="AM27" t="s">
        <v>273</v>
      </c>
      <c r="AU27">
        <f t="shared" si="4"/>
        <v>0</v>
      </c>
      <c r="BD27">
        <f t="shared" si="5"/>
        <v>0</v>
      </c>
      <c r="BM27">
        <f t="shared" si="6"/>
        <v>0</v>
      </c>
      <c r="BV27">
        <f t="shared" si="7"/>
        <v>0</v>
      </c>
      <c r="CE27">
        <f t="shared" si="8"/>
        <v>0</v>
      </c>
      <c r="CN27">
        <v>99999</v>
      </c>
    </row>
    <row r="28" spans="1:92" x14ac:dyDescent="0.3">
      <c r="A28" t="s">
        <v>45</v>
      </c>
      <c r="B28" t="s">
        <v>19</v>
      </c>
      <c r="C28" t="s">
        <v>44</v>
      </c>
      <c r="D28" t="s">
        <v>270</v>
      </c>
      <c r="E28">
        <v>10</v>
      </c>
      <c r="F28">
        <v>10</v>
      </c>
      <c r="G28">
        <v>6</v>
      </c>
      <c r="H28">
        <v>22</v>
      </c>
      <c r="I28">
        <v>0</v>
      </c>
      <c r="J28">
        <v>15</v>
      </c>
      <c r="K28">
        <f t="shared" si="0"/>
        <v>63</v>
      </c>
      <c r="L28" t="s">
        <v>274</v>
      </c>
      <c r="M28" t="s">
        <v>196</v>
      </c>
      <c r="N28">
        <v>10</v>
      </c>
      <c r="O28">
        <v>10</v>
      </c>
      <c r="P28">
        <v>6</v>
      </c>
      <c r="Q28">
        <v>22</v>
      </c>
      <c r="R28">
        <v>22.8</v>
      </c>
      <c r="S28">
        <v>17</v>
      </c>
      <c r="T28">
        <f t="shared" si="1"/>
        <v>87.8</v>
      </c>
      <c r="U28" t="s">
        <v>275</v>
      </c>
      <c r="V28" t="s">
        <v>196</v>
      </c>
      <c r="W28">
        <v>10</v>
      </c>
      <c r="X28">
        <v>10</v>
      </c>
      <c r="Y28">
        <v>6</v>
      </c>
      <c r="Z28">
        <v>22</v>
      </c>
      <c r="AA28">
        <v>30.6</v>
      </c>
      <c r="AB28">
        <v>13.5</v>
      </c>
      <c r="AC28">
        <f t="shared" si="2"/>
        <v>92.1</v>
      </c>
      <c r="AE28" t="s">
        <v>196</v>
      </c>
      <c r="AF28">
        <v>10</v>
      </c>
      <c r="AG28">
        <v>10</v>
      </c>
      <c r="AH28">
        <v>6</v>
      </c>
      <c r="AI28">
        <v>0</v>
      </c>
      <c r="AK28">
        <v>0</v>
      </c>
      <c r="AL28">
        <f t="shared" si="3"/>
        <v>26</v>
      </c>
      <c r="AM28" t="s">
        <v>276</v>
      </c>
      <c r="AU28">
        <f t="shared" si="4"/>
        <v>0</v>
      </c>
      <c r="BD28">
        <f t="shared" si="5"/>
        <v>0</v>
      </c>
      <c r="BM28">
        <f t="shared" si="6"/>
        <v>0</v>
      </c>
      <c r="BV28">
        <f t="shared" si="7"/>
        <v>0</v>
      </c>
      <c r="CE28">
        <f t="shared" si="8"/>
        <v>0</v>
      </c>
      <c r="CN28">
        <v>99999</v>
      </c>
    </row>
    <row r="29" spans="1:92" x14ac:dyDescent="0.3">
      <c r="A29" t="s">
        <v>46</v>
      </c>
      <c r="B29" t="s">
        <v>16</v>
      </c>
      <c r="C29" t="s">
        <v>44</v>
      </c>
      <c r="D29" t="s">
        <v>270</v>
      </c>
      <c r="E29">
        <v>10</v>
      </c>
      <c r="F29">
        <v>10</v>
      </c>
      <c r="G29">
        <v>6</v>
      </c>
      <c r="H29">
        <v>22</v>
      </c>
      <c r="I29">
        <v>27.2</v>
      </c>
      <c r="J29">
        <v>0</v>
      </c>
      <c r="K29">
        <f t="shared" si="0"/>
        <v>75.2</v>
      </c>
      <c r="L29" t="s">
        <v>277</v>
      </c>
      <c r="M29" t="s">
        <v>196</v>
      </c>
      <c r="N29">
        <v>10</v>
      </c>
      <c r="O29">
        <v>10</v>
      </c>
      <c r="P29">
        <v>6</v>
      </c>
      <c r="Q29">
        <v>22</v>
      </c>
      <c r="R29">
        <v>25.1</v>
      </c>
      <c r="S29">
        <v>15</v>
      </c>
      <c r="T29">
        <f t="shared" si="1"/>
        <v>88.1</v>
      </c>
      <c r="U29" t="s">
        <v>278</v>
      </c>
      <c r="V29" t="s">
        <v>196</v>
      </c>
      <c r="W29">
        <v>10</v>
      </c>
      <c r="X29">
        <v>10</v>
      </c>
      <c r="Y29">
        <v>6</v>
      </c>
      <c r="Z29">
        <v>22</v>
      </c>
      <c r="AA29">
        <v>15.3</v>
      </c>
      <c r="AB29">
        <v>15</v>
      </c>
      <c r="AC29">
        <f t="shared" si="2"/>
        <v>78.3</v>
      </c>
      <c r="AE29" t="s">
        <v>196</v>
      </c>
      <c r="AF29">
        <v>10</v>
      </c>
      <c r="AG29">
        <v>10</v>
      </c>
      <c r="AH29">
        <v>6</v>
      </c>
      <c r="AI29">
        <v>22</v>
      </c>
      <c r="AK29">
        <v>15</v>
      </c>
      <c r="AL29">
        <f t="shared" si="3"/>
        <v>63</v>
      </c>
      <c r="AM29" t="s">
        <v>273</v>
      </c>
      <c r="AU29">
        <f t="shared" si="4"/>
        <v>0</v>
      </c>
      <c r="BD29">
        <f t="shared" si="5"/>
        <v>0</v>
      </c>
      <c r="BM29">
        <f t="shared" si="6"/>
        <v>0</v>
      </c>
      <c r="BV29">
        <f t="shared" si="7"/>
        <v>0</v>
      </c>
      <c r="CE29">
        <f t="shared" si="8"/>
        <v>0</v>
      </c>
      <c r="CN29">
        <v>99999</v>
      </c>
    </row>
    <row r="30" spans="1:92" x14ac:dyDescent="0.3">
      <c r="A30" t="s">
        <v>48</v>
      </c>
      <c r="B30" t="s">
        <v>19</v>
      </c>
      <c r="C30" t="s">
        <v>44</v>
      </c>
      <c r="D30" t="s">
        <v>270</v>
      </c>
      <c r="E30">
        <v>10</v>
      </c>
      <c r="F30">
        <v>10</v>
      </c>
      <c r="G30">
        <v>6</v>
      </c>
      <c r="H30">
        <v>0</v>
      </c>
      <c r="I30">
        <v>0</v>
      </c>
      <c r="J30">
        <v>13</v>
      </c>
      <c r="K30">
        <f t="shared" si="0"/>
        <v>39</v>
      </c>
      <c r="L30" t="s">
        <v>279</v>
      </c>
      <c r="M30" t="s">
        <v>196</v>
      </c>
      <c r="N30">
        <v>10</v>
      </c>
      <c r="O30">
        <v>10</v>
      </c>
      <c r="P30">
        <v>0</v>
      </c>
      <c r="Q30">
        <v>22</v>
      </c>
      <c r="R30">
        <v>20.399999999999999</v>
      </c>
      <c r="S30">
        <v>17</v>
      </c>
      <c r="T30">
        <f t="shared" si="1"/>
        <v>79.400000000000006</v>
      </c>
      <c r="U30" t="s">
        <v>280</v>
      </c>
      <c r="V30" t="s">
        <v>196</v>
      </c>
      <c r="W30">
        <v>7</v>
      </c>
      <c r="X30">
        <v>10</v>
      </c>
      <c r="Y30">
        <v>6</v>
      </c>
      <c r="Z30">
        <v>22</v>
      </c>
      <c r="AA30">
        <v>28.9</v>
      </c>
      <c r="AB30">
        <v>15</v>
      </c>
      <c r="AC30">
        <f t="shared" si="2"/>
        <v>88.9</v>
      </c>
      <c r="AE30" t="s">
        <v>196</v>
      </c>
      <c r="AF30">
        <v>10</v>
      </c>
      <c r="AG30">
        <v>10</v>
      </c>
      <c r="AH30">
        <v>6</v>
      </c>
      <c r="AI30">
        <v>22</v>
      </c>
      <c r="AK30">
        <v>12</v>
      </c>
      <c r="AL30">
        <f t="shared" si="3"/>
        <v>60</v>
      </c>
      <c r="AM30" t="s">
        <v>281</v>
      </c>
      <c r="AU30">
        <f t="shared" si="4"/>
        <v>0</v>
      </c>
      <c r="BD30">
        <f t="shared" si="5"/>
        <v>0</v>
      </c>
      <c r="BM30">
        <f t="shared" si="6"/>
        <v>0</v>
      </c>
      <c r="BV30">
        <f t="shared" si="7"/>
        <v>0</v>
      </c>
      <c r="CE30">
        <f t="shared" si="8"/>
        <v>0</v>
      </c>
      <c r="CN30">
        <v>99999</v>
      </c>
    </row>
    <row r="31" spans="1:92" x14ac:dyDescent="0.3">
      <c r="A31" t="s">
        <v>49</v>
      </c>
      <c r="B31" t="s">
        <v>19</v>
      </c>
      <c r="C31" t="s">
        <v>44</v>
      </c>
      <c r="D31" t="s">
        <v>270</v>
      </c>
      <c r="E31">
        <v>10</v>
      </c>
      <c r="F31">
        <v>10</v>
      </c>
      <c r="G31">
        <v>0</v>
      </c>
      <c r="H31">
        <v>22</v>
      </c>
      <c r="I31">
        <v>13.6</v>
      </c>
      <c r="J31">
        <v>5</v>
      </c>
      <c r="K31">
        <f t="shared" si="0"/>
        <v>60.6</v>
      </c>
      <c r="L31" t="s">
        <v>282</v>
      </c>
      <c r="M31" t="s">
        <v>196</v>
      </c>
      <c r="N31">
        <v>10</v>
      </c>
      <c r="O31">
        <v>10</v>
      </c>
      <c r="P31">
        <v>0</v>
      </c>
      <c r="Q31">
        <v>22</v>
      </c>
      <c r="R31">
        <v>17.5</v>
      </c>
      <c r="S31">
        <v>10</v>
      </c>
      <c r="T31">
        <f t="shared" si="1"/>
        <v>69.5</v>
      </c>
      <c r="U31" t="s">
        <v>283</v>
      </c>
      <c r="V31" t="s">
        <v>196</v>
      </c>
      <c r="W31">
        <v>10</v>
      </c>
      <c r="X31">
        <v>8</v>
      </c>
      <c r="Y31">
        <v>0</v>
      </c>
      <c r="Z31">
        <v>22</v>
      </c>
      <c r="AA31">
        <v>25.5</v>
      </c>
      <c r="AB31">
        <v>15</v>
      </c>
      <c r="AC31">
        <f t="shared" si="2"/>
        <v>80.5</v>
      </c>
      <c r="AE31" t="s">
        <v>196</v>
      </c>
      <c r="AF31">
        <v>10</v>
      </c>
      <c r="AG31">
        <v>10</v>
      </c>
      <c r="AH31">
        <v>6</v>
      </c>
      <c r="AI31">
        <v>22</v>
      </c>
      <c r="AK31">
        <v>15</v>
      </c>
      <c r="AL31">
        <f t="shared" si="3"/>
        <v>63</v>
      </c>
      <c r="AM31" t="s">
        <v>281</v>
      </c>
      <c r="AU31">
        <f t="shared" si="4"/>
        <v>0</v>
      </c>
      <c r="BD31">
        <f t="shared" si="5"/>
        <v>0</v>
      </c>
      <c r="BM31">
        <f t="shared" si="6"/>
        <v>0</v>
      </c>
      <c r="BV31">
        <f t="shared" si="7"/>
        <v>0</v>
      </c>
      <c r="CE31">
        <f t="shared" si="8"/>
        <v>0</v>
      </c>
      <c r="CN31">
        <v>99999</v>
      </c>
    </row>
    <row r="32" spans="1:92" x14ac:dyDescent="0.3">
      <c r="A32" t="s">
        <v>51</v>
      </c>
      <c r="B32" t="s">
        <v>19</v>
      </c>
      <c r="C32" t="s">
        <v>44</v>
      </c>
      <c r="D32" t="s">
        <v>270</v>
      </c>
      <c r="E32">
        <v>10</v>
      </c>
      <c r="F32">
        <v>10</v>
      </c>
      <c r="G32">
        <v>0</v>
      </c>
      <c r="H32">
        <v>22</v>
      </c>
      <c r="I32">
        <v>32.299999999999997</v>
      </c>
      <c r="J32">
        <v>18</v>
      </c>
      <c r="K32">
        <f t="shared" si="0"/>
        <v>92.3</v>
      </c>
      <c r="L32" t="s">
        <v>284</v>
      </c>
      <c r="M32" t="s">
        <v>196</v>
      </c>
      <c r="N32">
        <v>10</v>
      </c>
      <c r="O32">
        <v>10</v>
      </c>
      <c r="P32">
        <v>3</v>
      </c>
      <c r="Q32">
        <v>22</v>
      </c>
      <c r="R32">
        <v>28.7</v>
      </c>
      <c r="S32">
        <v>10</v>
      </c>
      <c r="T32">
        <f t="shared" si="1"/>
        <v>83.7</v>
      </c>
      <c r="U32" t="s">
        <v>285</v>
      </c>
      <c r="V32" t="s">
        <v>196</v>
      </c>
      <c r="W32">
        <v>7</v>
      </c>
      <c r="X32">
        <v>5</v>
      </c>
      <c r="Y32">
        <v>6</v>
      </c>
      <c r="Z32">
        <v>22</v>
      </c>
      <c r="AA32">
        <v>17</v>
      </c>
      <c r="AB32">
        <v>15</v>
      </c>
      <c r="AC32">
        <f t="shared" si="2"/>
        <v>72</v>
      </c>
      <c r="AE32" t="s">
        <v>196</v>
      </c>
      <c r="AF32">
        <v>10</v>
      </c>
      <c r="AG32">
        <v>10</v>
      </c>
      <c r="AH32">
        <v>6</v>
      </c>
      <c r="AI32">
        <v>22</v>
      </c>
      <c r="AK32">
        <v>15</v>
      </c>
      <c r="AL32">
        <f t="shared" si="3"/>
        <v>63</v>
      </c>
      <c r="AM32" t="s">
        <v>281</v>
      </c>
      <c r="AU32">
        <f t="shared" si="4"/>
        <v>0</v>
      </c>
      <c r="BD32">
        <f t="shared" si="5"/>
        <v>0</v>
      </c>
      <c r="BM32">
        <f t="shared" si="6"/>
        <v>0</v>
      </c>
      <c r="BV32">
        <f t="shared" si="7"/>
        <v>0</v>
      </c>
      <c r="CE32">
        <f t="shared" si="8"/>
        <v>0</v>
      </c>
      <c r="CN32">
        <v>99999</v>
      </c>
    </row>
    <row r="33" spans="1:92" x14ac:dyDescent="0.3">
      <c r="A33" t="s">
        <v>52</v>
      </c>
      <c r="B33" t="s">
        <v>19</v>
      </c>
      <c r="C33" t="s">
        <v>44</v>
      </c>
      <c r="D33" t="s">
        <v>270</v>
      </c>
      <c r="E33">
        <v>10</v>
      </c>
      <c r="F33">
        <v>10</v>
      </c>
      <c r="G33">
        <v>6</v>
      </c>
      <c r="H33">
        <v>22</v>
      </c>
      <c r="I33">
        <v>0</v>
      </c>
      <c r="J33">
        <v>15</v>
      </c>
      <c r="K33">
        <f t="shared" si="0"/>
        <v>63</v>
      </c>
      <c r="L33" t="s">
        <v>279</v>
      </c>
      <c r="M33" t="s">
        <v>196</v>
      </c>
      <c r="N33">
        <v>10</v>
      </c>
      <c r="O33">
        <v>10</v>
      </c>
      <c r="P33">
        <v>6</v>
      </c>
      <c r="Q33">
        <v>22</v>
      </c>
      <c r="R33">
        <v>27.2</v>
      </c>
      <c r="S33">
        <v>17</v>
      </c>
      <c r="T33">
        <f t="shared" si="1"/>
        <v>92.2</v>
      </c>
      <c r="U33" t="s">
        <v>275</v>
      </c>
      <c r="V33" t="s">
        <v>196</v>
      </c>
      <c r="W33">
        <v>10</v>
      </c>
      <c r="X33">
        <v>10</v>
      </c>
      <c r="Y33">
        <v>6</v>
      </c>
      <c r="Z33">
        <v>22</v>
      </c>
      <c r="AA33">
        <v>15.3</v>
      </c>
      <c r="AB33">
        <v>17</v>
      </c>
      <c r="AC33">
        <f t="shared" si="2"/>
        <v>80.3</v>
      </c>
      <c r="AE33" t="s">
        <v>196</v>
      </c>
      <c r="AF33">
        <v>10</v>
      </c>
      <c r="AG33">
        <v>10</v>
      </c>
      <c r="AH33">
        <v>6</v>
      </c>
      <c r="AI33">
        <v>22</v>
      </c>
      <c r="AK33">
        <v>16</v>
      </c>
      <c r="AL33">
        <f t="shared" si="3"/>
        <v>64</v>
      </c>
      <c r="AM33" t="s">
        <v>273</v>
      </c>
      <c r="AU33">
        <f t="shared" si="4"/>
        <v>0</v>
      </c>
      <c r="BD33">
        <f t="shared" si="5"/>
        <v>0</v>
      </c>
      <c r="BM33">
        <f t="shared" si="6"/>
        <v>0</v>
      </c>
      <c r="BV33">
        <f t="shared" si="7"/>
        <v>0</v>
      </c>
      <c r="CE33">
        <f t="shared" si="8"/>
        <v>0</v>
      </c>
      <c r="CN33">
        <v>99999</v>
      </c>
    </row>
    <row r="34" spans="1:92" x14ac:dyDescent="0.3">
      <c r="A34" t="s">
        <v>62</v>
      </c>
      <c r="B34" t="s">
        <v>19</v>
      </c>
      <c r="C34" t="s">
        <v>44</v>
      </c>
      <c r="D34" t="s">
        <v>270</v>
      </c>
      <c r="E34">
        <v>10</v>
      </c>
      <c r="F34">
        <v>10</v>
      </c>
      <c r="G34">
        <v>6</v>
      </c>
      <c r="H34">
        <v>22</v>
      </c>
      <c r="I34">
        <v>32.299999999999997</v>
      </c>
      <c r="J34">
        <v>16</v>
      </c>
      <c r="K34">
        <f t="shared" si="0"/>
        <v>96.3</v>
      </c>
      <c r="L34" t="s">
        <v>279</v>
      </c>
      <c r="M34" t="s">
        <v>196</v>
      </c>
      <c r="N34">
        <v>10</v>
      </c>
      <c r="O34">
        <v>10</v>
      </c>
      <c r="P34">
        <v>6</v>
      </c>
      <c r="Q34">
        <v>22</v>
      </c>
      <c r="R34">
        <v>30.1</v>
      </c>
      <c r="S34">
        <v>17</v>
      </c>
      <c r="T34">
        <f t="shared" si="1"/>
        <v>95.1</v>
      </c>
      <c r="U34" t="s">
        <v>275</v>
      </c>
      <c r="V34" t="s">
        <v>196</v>
      </c>
      <c r="W34">
        <v>8</v>
      </c>
      <c r="X34">
        <v>10</v>
      </c>
      <c r="Y34">
        <v>6</v>
      </c>
      <c r="Z34">
        <v>22</v>
      </c>
      <c r="AA34">
        <v>30.6</v>
      </c>
      <c r="AB34">
        <v>17</v>
      </c>
      <c r="AC34">
        <f t="shared" si="2"/>
        <v>93.6</v>
      </c>
      <c r="AE34" t="s">
        <v>196</v>
      </c>
      <c r="AF34">
        <v>10</v>
      </c>
      <c r="AG34">
        <v>10</v>
      </c>
      <c r="AH34">
        <v>6</v>
      </c>
      <c r="AI34">
        <v>22</v>
      </c>
      <c r="AK34">
        <v>16</v>
      </c>
      <c r="AL34">
        <f t="shared" si="3"/>
        <v>64</v>
      </c>
      <c r="AM34" t="s">
        <v>273</v>
      </c>
      <c r="AU34">
        <f t="shared" si="4"/>
        <v>0</v>
      </c>
      <c r="BD34">
        <f t="shared" si="5"/>
        <v>0</v>
      </c>
      <c r="BM34">
        <f t="shared" si="6"/>
        <v>0</v>
      </c>
      <c r="BV34">
        <f t="shared" si="7"/>
        <v>0</v>
      </c>
      <c r="CE34">
        <f t="shared" si="8"/>
        <v>0</v>
      </c>
      <c r="CN34">
        <v>99999</v>
      </c>
    </row>
    <row r="35" spans="1:92" x14ac:dyDescent="0.3">
      <c r="A35" t="s">
        <v>71</v>
      </c>
      <c r="B35" t="s">
        <v>19</v>
      </c>
      <c r="C35" t="s">
        <v>44</v>
      </c>
      <c r="D35" t="s">
        <v>270</v>
      </c>
      <c r="E35">
        <v>10</v>
      </c>
      <c r="F35">
        <v>10</v>
      </c>
      <c r="G35">
        <v>6</v>
      </c>
      <c r="H35">
        <v>22</v>
      </c>
      <c r="I35">
        <v>0</v>
      </c>
      <c r="J35">
        <v>17</v>
      </c>
      <c r="K35">
        <f t="shared" ref="K35:K55" si="9">SUM(E35:J35)</f>
        <v>65</v>
      </c>
      <c r="L35" t="s">
        <v>279</v>
      </c>
      <c r="M35" t="s">
        <v>196</v>
      </c>
      <c r="N35">
        <v>10</v>
      </c>
      <c r="O35">
        <v>10</v>
      </c>
      <c r="P35">
        <v>6</v>
      </c>
      <c r="Q35">
        <v>22</v>
      </c>
      <c r="R35">
        <v>20.9</v>
      </c>
      <c r="S35">
        <v>17</v>
      </c>
      <c r="T35">
        <f t="shared" si="1"/>
        <v>85.9</v>
      </c>
      <c r="U35" t="s">
        <v>286</v>
      </c>
      <c r="V35" t="s">
        <v>196</v>
      </c>
      <c r="W35">
        <v>10</v>
      </c>
      <c r="X35">
        <v>10</v>
      </c>
      <c r="Y35">
        <v>6</v>
      </c>
      <c r="Z35">
        <v>22</v>
      </c>
      <c r="AA35">
        <v>25.5</v>
      </c>
      <c r="AB35">
        <v>16</v>
      </c>
      <c r="AC35">
        <f t="shared" ref="AC35:AC55" si="10">(W35+X35+Y35+Z35+AA35+AB35)</f>
        <v>89.5</v>
      </c>
      <c r="AE35" t="s">
        <v>196</v>
      </c>
      <c r="AF35">
        <v>10</v>
      </c>
      <c r="AG35">
        <v>10</v>
      </c>
      <c r="AH35">
        <v>6</v>
      </c>
      <c r="AI35">
        <v>22</v>
      </c>
      <c r="AK35">
        <v>18</v>
      </c>
      <c r="AL35">
        <f t="shared" ref="AL35:AL55" si="11">SUM(AF35:AK35)</f>
        <v>66</v>
      </c>
      <c r="AM35" t="s">
        <v>273</v>
      </c>
      <c r="AU35">
        <f t="shared" ref="AU35:AU55" si="12">SUM(AO35:AT35)</f>
        <v>0</v>
      </c>
      <c r="BD35">
        <f t="shared" ref="BD35:BD55" si="13">SUM(AX35:BC35)</f>
        <v>0</v>
      </c>
      <c r="BM35">
        <f t="shared" ref="BM35:BM55" si="14">SUM(BG35:BL35)</f>
        <v>0</v>
      </c>
      <c r="BV35">
        <f t="shared" ref="BV35:BV55" si="15">SUM(BP35:BU35)</f>
        <v>0</v>
      </c>
      <c r="CE35">
        <f t="shared" ref="CE35:CE55" si="16">SUM(BY35:CD35)</f>
        <v>0</v>
      </c>
      <c r="CN35">
        <v>99999</v>
      </c>
    </row>
    <row r="36" spans="1:92" x14ac:dyDescent="0.3">
      <c r="A36" s="13" t="s">
        <v>72</v>
      </c>
      <c r="B36" t="s">
        <v>19</v>
      </c>
      <c r="C36" t="s">
        <v>44</v>
      </c>
      <c r="D36" t="s">
        <v>270</v>
      </c>
      <c r="E36">
        <v>10</v>
      </c>
      <c r="F36">
        <v>10</v>
      </c>
      <c r="G36">
        <v>6</v>
      </c>
      <c r="H36">
        <v>22</v>
      </c>
      <c r="I36">
        <v>32.299999999999997</v>
      </c>
      <c r="J36">
        <v>13</v>
      </c>
      <c r="K36">
        <f t="shared" si="9"/>
        <v>93.3</v>
      </c>
      <c r="L36" t="s">
        <v>287</v>
      </c>
      <c r="M36" t="s">
        <v>196</v>
      </c>
      <c r="N36">
        <v>10</v>
      </c>
      <c r="O36">
        <v>10</v>
      </c>
      <c r="P36">
        <v>6</v>
      </c>
      <c r="Q36">
        <v>22</v>
      </c>
      <c r="R36">
        <v>7.3</v>
      </c>
      <c r="S36">
        <v>16</v>
      </c>
      <c r="T36">
        <f t="shared" si="1"/>
        <v>71.3</v>
      </c>
      <c r="U36" t="s">
        <v>288</v>
      </c>
      <c r="V36" t="s">
        <v>196</v>
      </c>
      <c r="W36">
        <v>0</v>
      </c>
      <c r="Y36">
        <v>0</v>
      </c>
      <c r="Z36">
        <v>0</v>
      </c>
      <c r="AA36">
        <v>0</v>
      </c>
      <c r="AB36">
        <v>0</v>
      </c>
      <c r="AC36">
        <f t="shared" si="10"/>
        <v>0</v>
      </c>
      <c r="AE36" t="s">
        <v>289</v>
      </c>
      <c r="AF36">
        <v>0</v>
      </c>
      <c r="AG36">
        <v>0</v>
      </c>
      <c r="AH36">
        <v>0</v>
      </c>
      <c r="AI36">
        <v>0</v>
      </c>
      <c r="AK36">
        <v>0</v>
      </c>
      <c r="AL36">
        <f t="shared" si="11"/>
        <v>0</v>
      </c>
      <c r="AM36" t="s">
        <v>290</v>
      </c>
      <c r="AU36">
        <f t="shared" si="12"/>
        <v>0</v>
      </c>
      <c r="BD36">
        <f t="shared" si="13"/>
        <v>0</v>
      </c>
      <c r="BM36">
        <f t="shared" si="14"/>
        <v>0</v>
      </c>
      <c r="BV36">
        <f t="shared" si="15"/>
        <v>0</v>
      </c>
      <c r="CE36">
        <f t="shared" si="16"/>
        <v>0</v>
      </c>
      <c r="CN36">
        <v>99999</v>
      </c>
    </row>
    <row r="37" spans="1:92" x14ac:dyDescent="0.3">
      <c r="A37" t="s">
        <v>53</v>
      </c>
      <c r="B37" t="s">
        <v>19</v>
      </c>
      <c r="C37" t="s">
        <v>44</v>
      </c>
      <c r="D37" t="s">
        <v>291</v>
      </c>
      <c r="E37">
        <v>10</v>
      </c>
      <c r="F37">
        <v>10</v>
      </c>
      <c r="G37">
        <v>6</v>
      </c>
      <c r="H37">
        <v>22</v>
      </c>
      <c r="I37">
        <v>30.6</v>
      </c>
      <c r="J37">
        <v>15</v>
      </c>
      <c r="K37">
        <f t="shared" si="9"/>
        <v>93.6</v>
      </c>
      <c r="L37" t="s">
        <v>292</v>
      </c>
      <c r="M37" t="s">
        <v>196</v>
      </c>
      <c r="N37">
        <v>10</v>
      </c>
      <c r="O37">
        <v>10</v>
      </c>
      <c r="P37">
        <v>6</v>
      </c>
      <c r="Q37">
        <v>22</v>
      </c>
      <c r="R37">
        <v>27.7</v>
      </c>
      <c r="S37">
        <v>18</v>
      </c>
      <c r="T37">
        <f t="shared" si="1"/>
        <v>93.7</v>
      </c>
      <c r="U37" t="s">
        <v>293</v>
      </c>
      <c r="V37" t="s">
        <v>196</v>
      </c>
      <c r="W37">
        <v>10</v>
      </c>
      <c r="X37">
        <v>10</v>
      </c>
      <c r="Y37">
        <v>6</v>
      </c>
      <c r="Z37">
        <v>22</v>
      </c>
      <c r="AA37">
        <v>18.7</v>
      </c>
      <c r="AB37">
        <v>18</v>
      </c>
      <c r="AC37">
        <f t="shared" si="10"/>
        <v>84.7</v>
      </c>
      <c r="AD37" t="s">
        <v>294</v>
      </c>
      <c r="AE37" t="s">
        <v>196</v>
      </c>
      <c r="AF37">
        <v>10</v>
      </c>
      <c r="AG37">
        <v>10</v>
      </c>
      <c r="AH37">
        <v>6</v>
      </c>
      <c r="AI37">
        <v>22</v>
      </c>
      <c r="AK37">
        <v>11</v>
      </c>
      <c r="AL37">
        <f t="shared" si="11"/>
        <v>59</v>
      </c>
      <c r="AU37">
        <f t="shared" si="12"/>
        <v>0</v>
      </c>
      <c r="BD37">
        <f t="shared" si="13"/>
        <v>0</v>
      </c>
      <c r="BM37">
        <f t="shared" si="14"/>
        <v>0</v>
      </c>
      <c r="BV37">
        <f t="shared" si="15"/>
        <v>0</v>
      </c>
      <c r="CE37">
        <f t="shared" si="16"/>
        <v>0</v>
      </c>
      <c r="CN37">
        <v>99999</v>
      </c>
    </row>
    <row r="38" spans="1:92" x14ac:dyDescent="0.3">
      <c r="A38" t="s">
        <v>54</v>
      </c>
      <c r="B38" t="s">
        <v>19</v>
      </c>
      <c r="C38" t="s">
        <v>44</v>
      </c>
      <c r="D38" t="s">
        <v>291</v>
      </c>
      <c r="E38">
        <v>10</v>
      </c>
      <c r="F38">
        <v>0</v>
      </c>
      <c r="G38">
        <v>6</v>
      </c>
      <c r="H38">
        <v>22</v>
      </c>
      <c r="I38">
        <v>34</v>
      </c>
      <c r="J38">
        <v>17</v>
      </c>
      <c r="K38">
        <f t="shared" si="9"/>
        <v>89</v>
      </c>
      <c r="L38" t="s">
        <v>295</v>
      </c>
      <c r="M38" t="s">
        <v>196</v>
      </c>
      <c r="N38">
        <v>10</v>
      </c>
      <c r="O38">
        <v>10</v>
      </c>
      <c r="P38">
        <v>6</v>
      </c>
      <c r="Q38">
        <v>0</v>
      </c>
      <c r="R38">
        <v>20.399999999999999</v>
      </c>
      <c r="S38">
        <v>15</v>
      </c>
      <c r="T38">
        <f t="shared" si="1"/>
        <v>61.4</v>
      </c>
      <c r="U38" t="s">
        <v>296</v>
      </c>
      <c r="V38" t="s">
        <v>196</v>
      </c>
      <c r="W38">
        <v>10</v>
      </c>
      <c r="X38">
        <v>10</v>
      </c>
      <c r="Y38">
        <v>6</v>
      </c>
      <c r="Z38">
        <v>22</v>
      </c>
      <c r="AA38">
        <v>32.299999999999997</v>
      </c>
      <c r="AB38">
        <v>17</v>
      </c>
      <c r="AC38">
        <f t="shared" si="10"/>
        <v>97.3</v>
      </c>
      <c r="AD38" t="s">
        <v>294</v>
      </c>
      <c r="AE38" t="s">
        <v>196</v>
      </c>
      <c r="AF38">
        <v>10</v>
      </c>
      <c r="AG38">
        <v>0</v>
      </c>
      <c r="AH38">
        <v>6</v>
      </c>
      <c r="AI38">
        <v>22</v>
      </c>
      <c r="AK38">
        <v>12</v>
      </c>
      <c r="AL38">
        <f t="shared" si="11"/>
        <v>50</v>
      </c>
      <c r="AU38">
        <f t="shared" si="12"/>
        <v>0</v>
      </c>
      <c r="BD38">
        <f t="shared" si="13"/>
        <v>0</v>
      </c>
      <c r="BM38">
        <f t="shared" si="14"/>
        <v>0</v>
      </c>
      <c r="BV38">
        <f t="shared" si="15"/>
        <v>0</v>
      </c>
      <c r="CE38">
        <f t="shared" si="16"/>
        <v>0</v>
      </c>
      <c r="CN38">
        <v>99999</v>
      </c>
    </row>
    <row r="39" spans="1:92" x14ac:dyDescent="0.3">
      <c r="A39" t="s">
        <v>55</v>
      </c>
      <c r="B39" t="s">
        <v>19</v>
      </c>
      <c r="C39" t="s">
        <v>44</v>
      </c>
      <c r="D39" t="s">
        <v>291</v>
      </c>
      <c r="E39">
        <v>10</v>
      </c>
      <c r="F39">
        <v>10</v>
      </c>
      <c r="G39">
        <v>6</v>
      </c>
      <c r="H39">
        <v>22</v>
      </c>
      <c r="I39">
        <v>34</v>
      </c>
      <c r="J39">
        <v>15</v>
      </c>
      <c r="K39">
        <f t="shared" si="9"/>
        <v>97</v>
      </c>
      <c r="L39" t="s">
        <v>297</v>
      </c>
      <c r="M39" t="s">
        <v>196</v>
      </c>
      <c r="N39">
        <v>10</v>
      </c>
      <c r="O39">
        <v>10</v>
      </c>
      <c r="P39">
        <v>6</v>
      </c>
      <c r="Q39">
        <v>22</v>
      </c>
      <c r="R39">
        <v>19.899999999999999</v>
      </c>
      <c r="S39">
        <v>14</v>
      </c>
      <c r="T39">
        <f t="shared" si="1"/>
        <v>81.900000000000006</v>
      </c>
      <c r="U39" t="s">
        <v>298</v>
      </c>
      <c r="V39" t="s">
        <v>196</v>
      </c>
      <c r="W39">
        <v>10</v>
      </c>
      <c r="X39">
        <v>10</v>
      </c>
      <c r="Y39">
        <v>6</v>
      </c>
      <c r="Z39">
        <v>22</v>
      </c>
      <c r="AA39">
        <v>34</v>
      </c>
      <c r="AB39">
        <v>15</v>
      </c>
      <c r="AC39">
        <f t="shared" si="10"/>
        <v>97</v>
      </c>
      <c r="AD39" t="s">
        <v>294</v>
      </c>
      <c r="AE39" t="s">
        <v>196</v>
      </c>
      <c r="AF39">
        <v>10</v>
      </c>
      <c r="AG39">
        <v>10</v>
      </c>
      <c r="AH39">
        <v>0</v>
      </c>
      <c r="AI39">
        <v>22</v>
      </c>
      <c r="AK39">
        <v>12</v>
      </c>
      <c r="AL39">
        <f t="shared" si="11"/>
        <v>54</v>
      </c>
      <c r="AU39">
        <f t="shared" si="12"/>
        <v>0</v>
      </c>
      <c r="BD39">
        <f t="shared" si="13"/>
        <v>0</v>
      </c>
      <c r="BM39">
        <f t="shared" si="14"/>
        <v>0</v>
      </c>
      <c r="BV39">
        <f t="shared" si="15"/>
        <v>0</v>
      </c>
      <c r="CE39">
        <f t="shared" si="16"/>
        <v>0</v>
      </c>
      <c r="CN39">
        <v>99999</v>
      </c>
    </row>
    <row r="40" spans="1:92" x14ac:dyDescent="0.3">
      <c r="A40" t="s">
        <v>56</v>
      </c>
      <c r="B40" t="s">
        <v>19</v>
      </c>
      <c r="C40" t="s">
        <v>44</v>
      </c>
      <c r="D40" t="s">
        <v>291</v>
      </c>
      <c r="E40">
        <v>10</v>
      </c>
      <c r="F40">
        <v>10</v>
      </c>
      <c r="G40">
        <v>6</v>
      </c>
      <c r="H40">
        <v>22</v>
      </c>
      <c r="I40">
        <v>27.2</v>
      </c>
      <c r="J40">
        <v>16</v>
      </c>
      <c r="K40">
        <f t="shared" si="9"/>
        <v>91.2</v>
      </c>
      <c r="L40" t="s">
        <v>292</v>
      </c>
      <c r="M40" t="s">
        <v>196</v>
      </c>
      <c r="N40">
        <v>10</v>
      </c>
      <c r="O40">
        <v>10</v>
      </c>
      <c r="P40">
        <v>6</v>
      </c>
      <c r="Q40">
        <v>22</v>
      </c>
      <c r="R40">
        <v>29.6</v>
      </c>
      <c r="S40">
        <v>14</v>
      </c>
      <c r="T40">
        <f t="shared" si="1"/>
        <v>91.6</v>
      </c>
      <c r="U40" t="s">
        <v>293</v>
      </c>
      <c r="V40" t="s">
        <v>196</v>
      </c>
      <c r="W40">
        <v>10</v>
      </c>
      <c r="X40">
        <v>10</v>
      </c>
      <c r="Y40">
        <v>0</v>
      </c>
      <c r="Z40">
        <v>22</v>
      </c>
      <c r="AA40">
        <v>18.7</v>
      </c>
      <c r="AB40">
        <v>10</v>
      </c>
      <c r="AC40">
        <f t="shared" si="10"/>
        <v>70.7</v>
      </c>
      <c r="AD40" t="s">
        <v>299</v>
      </c>
      <c r="AE40" t="s">
        <v>196</v>
      </c>
      <c r="AF40">
        <v>10</v>
      </c>
      <c r="AG40">
        <v>10</v>
      </c>
      <c r="AH40">
        <v>3</v>
      </c>
      <c r="AI40">
        <v>0</v>
      </c>
      <c r="AK40">
        <v>8</v>
      </c>
      <c r="AL40">
        <f t="shared" si="11"/>
        <v>31</v>
      </c>
      <c r="AU40">
        <f t="shared" si="12"/>
        <v>0</v>
      </c>
      <c r="BD40">
        <f t="shared" si="13"/>
        <v>0</v>
      </c>
      <c r="BM40">
        <f t="shared" si="14"/>
        <v>0</v>
      </c>
      <c r="BV40">
        <f t="shared" si="15"/>
        <v>0</v>
      </c>
      <c r="CE40">
        <f t="shared" si="16"/>
        <v>0</v>
      </c>
      <c r="CN40">
        <v>99999</v>
      </c>
    </row>
    <row r="41" spans="1:92" x14ac:dyDescent="0.3">
      <c r="A41" t="s">
        <v>57</v>
      </c>
      <c r="B41" t="s">
        <v>16</v>
      </c>
      <c r="C41" t="s">
        <v>44</v>
      </c>
      <c r="D41" t="s">
        <v>291</v>
      </c>
      <c r="E41">
        <v>10</v>
      </c>
      <c r="F41">
        <v>10</v>
      </c>
      <c r="G41">
        <v>0</v>
      </c>
      <c r="H41">
        <v>22</v>
      </c>
      <c r="I41">
        <v>32.6</v>
      </c>
      <c r="J41">
        <v>18</v>
      </c>
      <c r="K41">
        <f t="shared" si="9"/>
        <v>92.6</v>
      </c>
      <c r="L41" t="s">
        <v>300</v>
      </c>
      <c r="M41" t="s">
        <v>196</v>
      </c>
      <c r="N41">
        <v>10</v>
      </c>
      <c r="O41">
        <v>10</v>
      </c>
      <c r="P41">
        <v>6</v>
      </c>
      <c r="Q41">
        <v>22</v>
      </c>
      <c r="R41">
        <v>18.899999999999999</v>
      </c>
      <c r="S41">
        <v>16</v>
      </c>
      <c r="T41">
        <f t="shared" si="1"/>
        <v>82.9</v>
      </c>
      <c r="U41" t="s">
        <v>301</v>
      </c>
      <c r="V41" t="s">
        <v>196</v>
      </c>
      <c r="W41">
        <v>10</v>
      </c>
      <c r="X41">
        <v>10</v>
      </c>
      <c r="Y41">
        <v>6</v>
      </c>
      <c r="Z41">
        <v>22</v>
      </c>
      <c r="AA41">
        <v>22.1</v>
      </c>
      <c r="AB41">
        <v>16</v>
      </c>
      <c r="AC41">
        <f t="shared" si="10"/>
        <v>86.1</v>
      </c>
      <c r="AD41" t="s">
        <v>294</v>
      </c>
      <c r="AE41" t="s">
        <v>196</v>
      </c>
      <c r="AF41">
        <v>10</v>
      </c>
      <c r="AG41">
        <v>10</v>
      </c>
      <c r="AH41">
        <v>6</v>
      </c>
      <c r="AI41">
        <v>22</v>
      </c>
      <c r="AK41">
        <v>15</v>
      </c>
      <c r="AL41">
        <f t="shared" si="11"/>
        <v>63</v>
      </c>
      <c r="AU41">
        <f t="shared" si="12"/>
        <v>0</v>
      </c>
      <c r="BD41">
        <f t="shared" si="13"/>
        <v>0</v>
      </c>
      <c r="BM41">
        <f t="shared" si="14"/>
        <v>0</v>
      </c>
      <c r="BV41">
        <f t="shared" si="15"/>
        <v>0</v>
      </c>
      <c r="CE41">
        <f t="shared" si="16"/>
        <v>0</v>
      </c>
      <c r="CN41">
        <v>99999</v>
      </c>
    </row>
    <row r="42" spans="1:92" x14ac:dyDescent="0.3">
      <c r="A42" t="s">
        <v>302</v>
      </c>
      <c r="B42" t="s">
        <v>16</v>
      </c>
      <c r="C42" t="s">
        <v>44</v>
      </c>
      <c r="D42" t="s">
        <v>291</v>
      </c>
      <c r="E42">
        <v>10</v>
      </c>
      <c r="F42">
        <v>0</v>
      </c>
      <c r="G42">
        <v>6</v>
      </c>
      <c r="H42">
        <v>22</v>
      </c>
      <c r="I42">
        <v>0</v>
      </c>
      <c r="J42">
        <v>17</v>
      </c>
      <c r="K42">
        <f t="shared" si="9"/>
        <v>55</v>
      </c>
      <c r="L42" t="s">
        <v>303</v>
      </c>
      <c r="M42" t="s">
        <v>196</v>
      </c>
      <c r="N42">
        <v>10</v>
      </c>
      <c r="O42">
        <v>10</v>
      </c>
      <c r="P42">
        <v>6</v>
      </c>
      <c r="Q42">
        <v>22</v>
      </c>
      <c r="R42">
        <v>12.6</v>
      </c>
      <c r="S42">
        <v>16</v>
      </c>
      <c r="T42">
        <f t="shared" si="1"/>
        <v>76.599999999999994</v>
      </c>
      <c r="U42" t="s">
        <v>304</v>
      </c>
      <c r="V42" t="s">
        <v>196</v>
      </c>
      <c r="W42">
        <v>10</v>
      </c>
      <c r="X42">
        <v>10</v>
      </c>
      <c r="Y42">
        <v>3</v>
      </c>
      <c r="Z42">
        <v>11</v>
      </c>
      <c r="AA42">
        <v>23.8</v>
      </c>
      <c r="AB42">
        <v>14</v>
      </c>
      <c r="AC42">
        <f t="shared" si="10"/>
        <v>71.8</v>
      </c>
      <c r="AD42" t="s">
        <v>305</v>
      </c>
      <c r="AE42" t="s">
        <v>196</v>
      </c>
      <c r="AF42">
        <v>10</v>
      </c>
      <c r="AG42">
        <v>10</v>
      </c>
      <c r="AH42">
        <v>0</v>
      </c>
      <c r="AI42">
        <v>7</v>
      </c>
      <c r="AK42">
        <v>12</v>
      </c>
      <c r="AL42">
        <f t="shared" si="11"/>
        <v>39</v>
      </c>
      <c r="AU42">
        <f t="shared" si="12"/>
        <v>0</v>
      </c>
      <c r="BD42">
        <f t="shared" si="13"/>
        <v>0</v>
      </c>
      <c r="BM42">
        <f t="shared" si="14"/>
        <v>0</v>
      </c>
      <c r="BV42">
        <f t="shared" si="15"/>
        <v>0</v>
      </c>
      <c r="CE42">
        <f t="shared" si="16"/>
        <v>0</v>
      </c>
      <c r="CN42">
        <v>99999</v>
      </c>
    </row>
    <row r="43" spans="1:92" x14ac:dyDescent="0.3">
      <c r="A43" t="s">
        <v>59</v>
      </c>
      <c r="B43" t="s">
        <v>19</v>
      </c>
      <c r="C43" t="s">
        <v>44</v>
      </c>
      <c r="D43" t="s">
        <v>291</v>
      </c>
      <c r="E43">
        <v>10</v>
      </c>
      <c r="F43">
        <v>10</v>
      </c>
      <c r="G43">
        <v>6</v>
      </c>
      <c r="H43">
        <v>22</v>
      </c>
      <c r="I43">
        <v>27.2</v>
      </c>
      <c r="J43">
        <v>16</v>
      </c>
      <c r="K43">
        <f t="shared" si="9"/>
        <v>91.2</v>
      </c>
      <c r="L43" t="s">
        <v>306</v>
      </c>
      <c r="M43" t="s">
        <v>196</v>
      </c>
      <c r="N43">
        <v>10</v>
      </c>
      <c r="O43">
        <v>10</v>
      </c>
      <c r="P43">
        <v>6</v>
      </c>
      <c r="Q43">
        <v>22</v>
      </c>
      <c r="R43">
        <v>20.399999999999999</v>
      </c>
      <c r="S43">
        <v>17</v>
      </c>
      <c r="T43">
        <f t="shared" si="1"/>
        <v>85.4</v>
      </c>
      <c r="U43" t="s">
        <v>307</v>
      </c>
      <c r="V43" t="s">
        <v>196</v>
      </c>
      <c r="W43">
        <v>10</v>
      </c>
      <c r="X43">
        <v>10</v>
      </c>
      <c r="Y43">
        <v>6</v>
      </c>
      <c r="Z43">
        <v>22</v>
      </c>
      <c r="AA43">
        <v>30.6</v>
      </c>
      <c r="AB43">
        <v>18</v>
      </c>
      <c r="AC43">
        <f t="shared" si="10"/>
        <v>96.6</v>
      </c>
      <c r="AD43" t="s">
        <v>294</v>
      </c>
      <c r="AE43" t="s">
        <v>196</v>
      </c>
      <c r="AF43">
        <v>10</v>
      </c>
      <c r="AG43">
        <v>10</v>
      </c>
      <c r="AH43">
        <v>6</v>
      </c>
      <c r="AI43">
        <v>22</v>
      </c>
      <c r="AK43">
        <v>12</v>
      </c>
      <c r="AL43">
        <f t="shared" si="11"/>
        <v>60</v>
      </c>
      <c r="AU43">
        <f t="shared" si="12"/>
        <v>0</v>
      </c>
      <c r="BD43">
        <f t="shared" si="13"/>
        <v>0</v>
      </c>
      <c r="BM43">
        <f t="shared" si="14"/>
        <v>0</v>
      </c>
      <c r="BV43">
        <f t="shared" si="15"/>
        <v>0</v>
      </c>
      <c r="CE43">
        <f t="shared" si="16"/>
        <v>0</v>
      </c>
      <c r="CN43">
        <v>99999</v>
      </c>
    </row>
    <row r="44" spans="1:92" x14ac:dyDescent="0.3">
      <c r="A44" t="s">
        <v>60</v>
      </c>
      <c r="B44" t="s">
        <v>19</v>
      </c>
      <c r="C44" t="s">
        <v>44</v>
      </c>
      <c r="D44" t="s">
        <v>291</v>
      </c>
      <c r="E44">
        <v>10</v>
      </c>
      <c r="F44">
        <v>5</v>
      </c>
      <c r="G44">
        <v>0</v>
      </c>
      <c r="H44">
        <v>22</v>
      </c>
      <c r="I44">
        <v>28.9</v>
      </c>
      <c r="J44">
        <v>16</v>
      </c>
      <c r="K44">
        <f t="shared" si="9"/>
        <v>81.900000000000006</v>
      </c>
      <c r="L44" t="s">
        <v>308</v>
      </c>
      <c r="M44" t="s">
        <v>196</v>
      </c>
      <c r="N44">
        <v>10</v>
      </c>
      <c r="O44">
        <v>10</v>
      </c>
      <c r="P44">
        <v>0</v>
      </c>
      <c r="Q44">
        <v>22</v>
      </c>
      <c r="R44">
        <v>18.3</v>
      </c>
      <c r="S44">
        <v>13</v>
      </c>
      <c r="T44">
        <f t="shared" si="1"/>
        <v>73.3</v>
      </c>
      <c r="U44" t="s">
        <v>309</v>
      </c>
      <c r="V44" t="s">
        <v>196</v>
      </c>
      <c r="W44">
        <v>10</v>
      </c>
      <c r="X44">
        <v>10</v>
      </c>
      <c r="Y44">
        <v>0</v>
      </c>
      <c r="Z44">
        <v>22</v>
      </c>
      <c r="AA44">
        <v>27.2</v>
      </c>
      <c r="AB44">
        <v>10</v>
      </c>
      <c r="AC44">
        <f t="shared" si="10"/>
        <v>79.2</v>
      </c>
      <c r="AD44" t="s">
        <v>299</v>
      </c>
      <c r="AE44" t="s">
        <v>196</v>
      </c>
      <c r="AF44">
        <v>10</v>
      </c>
      <c r="AG44">
        <v>10</v>
      </c>
      <c r="AH44">
        <v>6</v>
      </c>
      <c r="AI44">
        <v>22</v>
      </c>
      <c r="AK44">
        <v>14</v>
      </c>
      <c r="AL44">
        <f t="shared" si="11"/>
        <v>62</v>
      </c>
      <c r="AU44">
        <f t="shared" si="12"/>
        <v>0</v>
      </c>
      <c r="BD44">
        <f t="shared" si="13"/>
        <v>0</v>
      </c>
      <c r="BM44">
        <f t="shared" si="14"/>
        <v>0</v>
      </c>
      <c r="BV44">
        <f t="shared" si="15"/>
        <v>0</v>
      </c>
      <c r="CE44">
        <f t="shared" si="16"/>
        <v>0</v>
      </c>
      <c r="CN44">
        <v>99999</v>
      </c>
    </row>
    <row r="45" spans="1:92" x14ac:dyDescent="0.3">
      <c r="A45" t="s">
        <v>61</v>
      </c>
      <c r="B45" t="s">
        <v>19</v>
      </c>
      <c r="C45" t="s">
        <v>44</v>
      </c>
      <c r="D45" t="s">
        <v>291</v>
      </c>
      <c r="E45">
        <v>0</v>
      </c>
      <c r="F45">
        <v>0</v>
      </c>
      <c r="G45">
        <v>6</v>
      </c>
      <c r="H45">
        <v>22</v>
      </c>
      <c r="I45">
        <v>30.6</v>
      </c>
      <c r="J45">
        <v>15</v>
      </c>
      <c r="K45">
        <f t="shared" si="9"/>
        <v>73.599999999999994</v>
      </c>
      <c r="L45" t="s">
        <v>310</v>
      </c>
      <c r="M45" t="s">
        <v>196</v>
      </c>
      <c r="N45">
        <v>10</v>
      </c>
      <c r="O45">
        <v>10</v>
      </c>
      <c r="P45">
        <v>0</v>
      </c>
      <c r="Q45">
        <v>22</v>
      </c>
      <c r="R45">
        <v>28.7</v>
      </c>
      <c r="S45">
        <v>13</v>
      </c>
      <c r="T45">
        <f t="shared" si="1"/>
        <v>83.7</v>
      </c>
      <c r="U45" t="s">
        <v>311</v>
      </c>
      <c r="V45" t="s">
        <v>196</v>
      </c>
      <c r="W45">
        <v>10</v>
      </c>
      <c r="X45">
        <v>10</v>
      </c>
      <c r="Y45">
        <v>0</v>
      </c>
      <c r="Z45">
        <v>0</v>
      </c>
      <c r="AA45">
        <v>15.3</v>
      </c>
      <c r="AB45">
        <v>8</v>
      </c>
      <c r="AC45">
        <f t="shared" si="10"/>
        <v>43.3</v>
      </c>
      <c r="AD45" t="s">
        <v>312</v>
      </c>
      <c r="AE45" t="s">
        <v>289</v>
      </c>
      <c r="AF45">
        <v>10</v>
      </c>
      <c r="AG45">
        <v>0</v>
      </c>
      <c r="AH45">
        <v>0</v>
      </c>
      <c r="AI45">
        <v>0</v>
      </c>
      <c r="AK45">
        <v>0</v>
      </c>
      <c r="AL45">
        <f t="shared" si="11"/>
        <v>10</v>
      </c>
      <c r="AU45">
        <f t="shared" si="12"/>
        <v>0</v>
      </c>
      <c r="BD45">
        <f t="shared" si="13"/>
        <v>0</v>
      </c>
      <c r="BM45">
        <f t="shared" si="14"/>
        <v>0</v>
      </c>
      <c r="BV45">
        <f t="shared" si="15"/>
        <v>0</v>
      </c>
      <c r="CE45">
        <f t="shared" si="16"/>
        <v>0</v>
      </c>
      <c r="CN45">
        <v>99999</v>
      </c>
    </row>
    <row r="46" spans="1:92" x14ac:dyDescent="0.3">
      <c r="A46" t="s">
        <v>66</v>
      </c>
      <c r="B46" t="s">
        <v>19</v>
      </c>
      <c r="C46" t="s">
        <v>44</v>
      </c>
      <c r="D46" s="14" t="s">
        <v>291</v>
      </c>
      <c r="E46">
        <v>10</v>
      </c>
      <c r="F46">
        <v>10</v>
      </c>
      <c r="G46">
        <v>6</v>
      </c>
      <c r="H46">
        <v>22</v>
      </c>
      <c r="I46">
        <v>34</v>
      </c>
      <c r="J46">
        <v>17</v>
      </c>
      <c r="K46">
        <f t="shared" si="9"/>
        <v>99</v>
      </c>
      <c r="L46" t="s">
        <v>313</v>
      </c>
      <c r="M46" t="s">
        <v>196</v>
      </c>
      <c r="N46">
        <v>10</v>
      </c>
      <c r="O46">
        <v>10</v>
      </c>
      <c r="P46">
        <v>6</v>
      </c>
      <c r="Q46">
        <v>22</v>
      </c>
      <c r="R46">
        <v>26.6</v>
      </c>
      <c r="S46">
        <v>18</v>
      </c>
      <c r="T46">
        <f t="shared" si="1"/>
        <v>92.6</v>
      </c>
      <c r="U46" t="s">
        <v>314</v>
      </c>
      <c r="V46" t="s">
        <v>196</v>
      </c>
      <c r="W46">
        <v>10</v>
      </c>
      <c r="X46">
        <v>10</v>
      </c>
      <c r="Y46">
        <v>10</v>
      </c>
      <c r="Z46">
        <v>22</v>
      </c>
      <c r="AA46">
        <v>17</v>
      </c>
      <c r="AB46">
        <v>18</v>
      </c>
      <c r="AC46">
        <f t="shared" si="10"/>
        <v>87</v>
      </c>
      <c r="AD46" t="s">
        <v>294</v>
      </c>
      <c r="AE46" t="s">
        <v>196</v>
      </c>
      <c r="AF46">
        <v>10</v>
      </c>
      <c r="AG46">
        <v>10</v>
      </c>
      <c r="AH46">
        <v>6</v>
      </c>
      <c r="AI46">
        <v>22</v>
      </c>
      <c r="AK46">
        <v>12</v>
      </c>
      <c r="AL46">
        <f t="shared" si="11"/>
        <v>60</v>
      </c>
      <c r="AU46">
        <f t="shared" si="12"/>
        <v>0</v>
      </c>
      <c r="BD46">
        <f t="shared" si="13"/>
        <v>0</v>
      </c>
      <c r="BM46">
        <f t="shared" si="14"/>
        <v>0</v>
      </c>
      <c r="BV46">
        <f t="shared" si="15"/>
        <v>0</v>
      </c>
      <c r="CE46">
        <f t="shared" si="16"/>
        <v>0</v>
      </c>
      <c r="CN46">
        <v>99999</v>
      </c>
    </row>
    <row r="47" spans="1:92" x14ac:dyDescent="0.3">
      <c r="A47" t="s">
        <v>47</v>
      </c>
      <c r="B47" t="s">
        <v>16</v>
      </c>
      <c r="C47" t="s">
        <v>44</v>
      </c>
      <c r="D47" t="s">
        <v>315</v>
      </c>
      <c r="E47">
        <v>0</v>
      </c>
      <c r="F47">
        <v>0</v>
      </c>
      <c r="G47">
        <v>0</v>
      </c>
      <c r="H47">
        <v>0</v>
      </c>
      <c r="I47">
        <v>0</v>
      </c>
      <c r="J47">
        <v>0</v>
      </c>
      <c r="K47">
        <f t="shared" si="9"/>
        <v>0</v>
      </c>
      <c r="L47" t="s">
        <v>316</v>
      </c>
      <c r="M47" t="s">
        <v>317</v>
      </c>
      <c r="N47">
        <v>0</v>
      </c>
      <c r="O47">
        <v>0</v>
      </c>
      <c r="P47">
        <v>0</v>
      </c>
      <c r="Q47">
        <v>0</v>
      </c>
      <c r="R47">
        <v>0</v>
      </c>
      <c r="S47">
        <v>0</v>
      </c>
      <c r="T47">
        <f t="shared" si="1"/>
        <v>0</v>
      </c>
      <c r="U47" t="s">
        <v>318</v>
      </c>
      <c r="V47" t="s">
        <v>317</v>
      </c>
      <c r="W47">
        <v>0</v>
      </c>
      <c r="X47">
        <v>0</v>
      </c>
      <c r="Y47">
        <v>0</v>
      </c>
      <c r="Z47">
        <v>0</v>
      </c>
      <c r="AA47">
        <v>0</v>
      </c>
      <c r="AB47">
        <v>0</v>
      </c>
      <c r="AC47">
        <f t="shared" si="10"/>
        <v>0</v>
      </c>
      <c r="AD47" t="s">
        <v>319</v>
      </c>
      <c r="AE47" t="s">
        <v>317</v>
      </c>
      <c r="AF47">
        <v>0</v>
      </c>
      <c r="AG47">
        <v>0</v>
      </c>
      <c r="AH47">
        <v>0</v>
      </c>
      <c r="AI47">
        <v>0</v>
      </c>
      <c r="AK47">
        <v>0</v>
      </c>
      <c r="AL47">
        <f t="shared" si="11"/>
        <v>0</v>
      </c>
      <c r="AU47">
        <f t="shared" si="12"/>
        <v>0</v>
      </c>
      <c r="BD47">
        <f t="shared" si="13"/>
        <v>0</v>
      </c>
      <c r="BM47">
        <f t="shared" si="14"/>
        <v>0</v>
      </c>
      <c r="BV47">
        <f t="shared" si="15"/>
        <v>0</v>
      </c>
      <c r="CE47">
        <f t="shared" si="16"/>
        <v>0</v>
      </c>
      <c r="CN47">
        <v>99999</v>
      </c>
    </row>
    <row r="48" spans="1:92" x14ac:dyDescent="0.3">
      <c r="A48" t="s">
        <v>50</v>
      </c>
      <c r="B48" t="s">
        <v>16</v>
      </c>
      <c r="C48" t="s">
        <v>44</v>
      </c>
      <c r="D48" t="s">
        <v>315</v>
      </c>
      <c r="E48">
        <v>10</v>
      </c>
      <c r="G48">
        <v>6</v>
      </c>
      <c r="H48">
        <v>22</v>
      </c>
      <c r="I48">
        <v>34</v>
      </c>
      <c r="J48">
        <v>16</v>
      </c>
      <c r="K48">
        <f t="shared" si="9"/>
        <v>88</v>
      </c>
      <c r="L48" t="s">
        <v>320</v>
      </c>
      <c r="M48" t="s">
        <v>196</v>
      </c>
      <c r="N48">
        <v>10</v>
      </c>
      <c r="O48">
        <v>8</v>
      </c>
      <c r="P48">
        <v>6</v>
      </c>
      <c r="Q48">
        <v>11</v>
      </c>
      <c r="R48">
        <v>20.9</v>
      </c>
      <c r="S48">
        <v>10.5</v>
      </c>
      <c r="T48">
        <f>(N48+O48+P48+Q48+R48+S48)</f>
        <v>66.400000000000006</v>
      </c>
      <c r="U48" t="s">
        <v>321</v>
      </c>
      <c r="V48" t="s">
        <v>196</v>
      </c>
      <c r="W48">
        <v>10</v>
      </c>
      <c r="X48">
        <v>10</v>
      </c>
      <c r="Y48">
        <v>6</v>
      </c>
      <c r="Z48">
        <v>22</v>
      </c>
      <c r="AA48">
        <v>27.2</v>
      </c>
      <c r="AB48">
        <v>16</v>
      </c>
      <c r="AC48">
        <f t="shared" si="10"/>
        <v>91.2</v>
      </c>
      <c r="AD48" t="s">
        <v>322</v>
      </c>
      <c r="AE48" t="s">
        <v>196</v>
      </c>
      <c r="AF48">
        <v>10</v>
      </c>
      <c r="AG48">
        <v>10</v>
      </c>
      <c r="AH48">
        <v>6</v>
      </c>
      <c r="AI48">
        <v>22</v>
      </c>
      <c r="AK48">
        <v>4</v>
      </c>
      <c r="AL48">
        <f t="shared" si="11"/>
        <v>52</v>
      </c>
      <c r="AU48">
        <f t="shared" si="12"/>
        <v>0</v>
      </c>
      <c r="BD48">
        <f t="shared" si="13"/>
        <v>0</v>
      </c>
      <c r="BM48">
        <f t="shared" si="14"/>
        <v>0</v>
      </c>
      <c r="BV48">
        <f t="shared" si="15"/>
        <v>0</v>
      </c>
      <c r="CE48">
        <f t="shared" si="16"/>
        <v>0</v>
      </c>
      <c r="CN48">
        <v>99999</v>
      </c>
    </row>
    <row r="49" spans="1:92" x14ac:dyDescent="0.3">
      <c r="A49" s="20" t="s">
        <v>70</v>
      </c>
      <c r="B49" t="s">
        <v>19</v>
      </c>
      <c r="C49" t="s">
        <v>44</v>
      </c>
      <c r="D49" t="s">
        <v>315</v>
      </c>
      <c r="E49">
        <v>10</v>
      </c>
      <c r="G49">
        <v>2</v>
      </c>
      <c r="H49">
        <v>22</v>
      </c>
      <c r="I49" t="s">
        <v>91</v>
      </c>
      <c r="J49">
        <v>0</v>
      </c>
      <c r="K49">
        <f t="shared" si="9"/>
        <v>34</v>
      </c>
      <c r="L49" t="s">
        <v>323</v>
      </c>
      <c r="M49" t="s">
        <v>196</v>
      </c>
      <c r="N49">
        <v>0</v>
      </c>
      <c r="O49">
        <v>10</v>
      </c>
      <c r="P49">
        <v>6</v>
      </c>
      <c r="Q49">
        <v>22</v>
      </c>
      <c r="R49">
        <v>0</v>
      </c>
      <c r="S49">
        <v>12.5</v>
      </c>
      <c r="T49">
        <f>SUM(N49:S49)</f>
        <v>50.5</v>
      </c>
      <c r="U49" t="s">
        <v>324</v>
      </c>
      <c r="V49" t="s">
        <v>196</v>
      </c>
      <c r="W49">
        <v>8</v>
      </c>
      <c r="X49">
        <v>10</v>
      </c>
      <c r="Y49">
        <v>6</v>
      </c>
      <c r="Z49">
        <v>22</v>
      </c>
      <c r="AA49">
        <v>13.6</v>
      </c>
      <c r="AB49">
        <v>16</v>
      </c>
      <c r="AC49">
        <f t="shared" si="10"/>
        <v>75.599999999999994</v>
      </c>
      <c r="AD49" t="s">
        <v>325</v>
      </c>
      <c r="AE49" t="s">
        <v>196</v>
      </c>
      <c r="AF49">
        <v>10</v>
      </c>
      <c r="AG49">
        <v>10</v>
      </c>
      <c r="AH49">
        <v>6</v>
      </c>
      <c r="AI49">
        <v>22</v>
      </c>
      <c r="AK49">
        <v>7</v>
      </c>
      <c r="AL49">
        <f t="shared" si="11"/>
        <v>55</v>
      </c>
      <c r="AU49">
        <f t="shared" si="12"/>
        <v>0</v>
      </c>
      <c r="BD49">
        <f t="shared" si="13"/>
        <v>0</v>
      </c>
      <c r="BM49">
        <f t="shared" si="14"/>
        <v>0</v>
      </c>
      <c r="BV49">
        <f t="shared" si="15"/>
        <v>0</v>
      </c>
      <c r="CE49">
        <f t="shared" si="16"/>
        <v>0</v>
      </c>
      <c r="CN49">
        <v>99999</v>
      </c>
    </row>
    <row r="50" spans="1:92" x14ac:dyDescent="0.3">
      <c r="A50" t="s">
        <v>63</v>
      </c>
      <c r="B50" t="s">
        <v>19</v>
      </c>
      <c r="C50" t="s">
        <v>44</v>
      </c>
      <c r="D50" t="s">
        <v>315</v>
      </c>
      <c r="E50">
        <v>10</v>
      </c>
      <c r="F50">
        <v>7</v>
      </c>
      <c r="G50">
        <v>6</v>
      </c>
      <c r="H50">
        <v>22</v>
      </c>
      <c r="I50" t="s">
        <v>91</v>
      </c>
      <c r="J50">
        <v>14</v>
      </c>
      <c r="K50">
        <f t="shared" si="9"/>
        <v>59</v>
      </c>
      <c r="L50" t="s">
        <v>326</v>
      </c>
      <c r="M50" t="s">
        <v>196</v>
      </c>
      <c r="N50">
        <v>10</v>
      </c>
      <c r="O50">
        <v>10</v>
      </c>
      <c r="P50">
        <v>3</v>
      </c>
      <c r="Q50">
        <v>22</v>
      </c>
      <c r="R50">
        <v>29</v>
      </c>
      <c r="S50">
        <v>15.5</v>
      </c>
      <c r="T50">
        <f t="shared" ref="T50:T55" si="17">(N50+O50+P50+Q50+R50+S50)</f>
        <v>89.5</v>
      </c>
      <c r="U50" t="s">
        <v>327</v>
      </c>
      <c r="V50" t="s">
        <v>196</v>
      </c>
      <c r="W50">
        <v>10</v>
      </c>
      <c r="X50">
        <v>10</v>
      </c>
      <c r="Y50">
        <v>3</v>
      </c>
      <c r="Z50">
        <v>0</v>
      </c>
      <c r="AA50">
        <v>30.6</v>
      </c>
      <c r="AB50">
        <f>2.5+6</f>
        <v>8.5</v>
      </c>
      <c r="AC50">
        <f t="shared" si="10"/>
        <v>62.1</v>
      </c>
      <c r="AD50" t="s">
        <v>328</v>
      </c>
      <c r="AE50" t="s">
        <v>196</v>
      </c>
      <c r="AF50">
        <v>10</v>
      </c>
      <c r="AG50">
        <v>8</v>
      </c>
      <c r="AH50">
        <v>6</v>
      </c>
      <c r="AI50">
        <v>22</v>
      </c>
      <c r="AK50">
        <v>4</v>
      </c>
      <c r="AL50">
        <f t="shared" si="11"/>
        <v>50</v>
      </c>
      <c r="AU50">
        <f t="shared" si="12"/>
        <v>0</v>
      </c>
      <c r="BD50">
        <f t="shared" si="13"/>
        <v>0</v>
      </c>
      <c r="BM50">
        <f t="shared" si="14"/>
        <v>0</v>
      </c>
      <c r="BV50">
        <f t="shared" si="15"/>
        <v>0</v>
      </c>
      <c r="CE50">
        <f t="shared" si="16"/>
        <v>0</v>
      </c>
      <c r="CN50">
        <v>99999</v>
      </c>
    </row>
    <row r="51" spans="1:92" x14ac:dyDescent="0.3">
      <c r="A51" t="s">
        <v>64</v>
      </c>
      <c r="B51" t="s">
        <v>19</v>
      </c>
      <c r="C51" t="s">
        <v>44</v>
      </c>
      <c r="D51" t="s">
        <v>315</v>
      </c>
      <c r="E51">
        <v>10</v>
      </c>
      <c r="F51">
        <v>10</v>
      </c>
      <c r="G51">
        <v>6</v>
      </c>
      <c r="H51">
        <v>22</v>
      </c>
      <c r="I51">
        <v>34</v>
      </c>
      <c r="J51">
        <v>18</v>
      </c>
      <c r="K51">
        <f t="shared" si="9"/>
        <v>100</v>
      </c>
      <c r="L51" t="s">
        <v>329</v>
      </c>
      <c r="M51" t="s">
        <v>196</v>
      </c>
      <c r="N51">
        <v>10</v>
      </c>
      <c r="O51">
        <v>10</v>
      </c>
      <c r="P51">
        <v>6</v>
      </c>
      <c r="Q51">
        <v>22</v>
      </c>
      <c r="R51">
        <v>27.6</v>
      </c>
      <c r="S51">
        <v>18</v>
      </c>
      <c r="T51">
        <f t="shared" si="17"/>
        <v>93.6</v>
      </c>
      <c r="U51" t="s">
        <v>330</v>
      </c>
      <c r="V51" t="s">
        <v>196</v>
      </c>
      <c r="W51">
        <v>9</v>
      </c>
      <c r="X51">
        <v>10</v>
      </c>
      <c r="Y51">
        <v>6</v>
      </c>
      <c r="Z51">
        <v>22</v>
      </c>
      <c r="AA51">
        <v>18.7</v>
      </c>
      <c r="AB51">
        <v>16</v>
      </c>
      <c r="AC51">
        <f t="shared" si="10"/>
        <v>81.7</v>
      </c>
      <c r="AD51" t="s">
        <v>331</v>
      </c>
      <c r="AE51" t="s">
        <v>196</v>
      </c>
      <c r="AF51">
        <v>10</v>
      </c>
      <c r="AG51">
        <v>10</v>
      </c>
      <c r="AH51">
        <v>6</v>
      </c>
      <c r="AI51">
        <v>22</v>
      </c>
      <c r="AK51">
        <v>6</v>
      </c>
      <c r="AL51">
        <f t="shared" si="11"/>
        <v>54</v>
      </c>
      <c r="AU51">
        <f t="shared" si="12"/>
        <v>0</v>
      </c>
      <c r="BD51">
        <f t="shared" si="13"/>
        <v>0</v>
      </c>
      <c r="BM51">
        <f t="shared" si="14"/>
        <v>0</v>
      </c>
      <c r="BV51">
        <f t="shared" si="15"/>
        <v>0</v>
      </c>
      <c r="CE51">
        <f t="shared" si="16"/>
        <v>0</v>
      </c>
      <c r="CN51">
        <v>99999</v>
      </c>
    </row>
    <row r="52" spans="1:92" x14ac:dyDescent="0.3">
      <c r="A52" t="s">
        <v>65</v>
      </c>
      <c r="B52" t="s">
        <v>19</v>
      </c>
      <c r="C52" t="s">
        <v>44</v>
      </c>
      <c r="D52" t="s">
        <v>315</v>
      </c>
      <c r="E52">
        <v>10</v>
      </c>
      <c r="F52">
        <v>4</v>
      </c>
      <c r="G52">
        <v>3</v>
      </c>
      <c r="H52">
        <v>22</v>
      </c>
      <c r="I52">
        <v>20.399999999999999</v>
      </c>
      <c r="J52">
        <v>9</v>
      </c>
      <c r="K52">
        <f t="shared" si="9"/>
        <v>68.400000000000006</v>
      </c>
      <c r="L52" t="s">
        <v>332</v>
      </c>
      <c r="M52" t="s">
        <v>196</v>
      </c>
      <c r="N52">
        <v>10</v>
      </c>
      <c r="O52">
        <v>10</v>
      </c>
      <c r="P52">
        <v>3</v>
      </c>
      <c r="Q52">
        <v>22</v>
      </c>
      <c r="R52">
        <v>25.3</v>
      </c>
      <c r="S52">
        <v>14.5</v>
      </c>
      <c r="T52">
        <f t="shared" si="17"/>
        <v>84.8</v>
      </c>
      <c r="U52" t="s">
        <v>333</v>
      </c>
      <c r="V52" t="s">
        <v>196</v>
      </c>
      <c r="W52">
        <v>10</v>
      </c>
      <c r="X52">
        <v>10</v>
      </c>
      <c r="Y52">
        <v>3</v>
      </c>
      <c r="Z52">
        <v>22</v>
      </c>
      <c r="AA52">
        <v>22.1</v>
      </c>
      <c r="AB52">
        <v>13.5</v>
      </c>
      <c r="AC52">
        <f t="shared" si="10"/>
        <v>80.599999999999994</v>
      </c>
      <c r="AD52" t="s">
        <v>334</v>
      </c>
      <c r="AE52" t="s">
        <v>196</v>
      </c>
      <c r="AF52">
        <v>10</v>
      </c>
      <c r="AG52">
        <v>10</v>
      </c>
      <c r="AH52">
        <v>6</v>
      </c>
      <c r="AI52">
        <v>22</v>
      </c>
      <c r="AK52">
        <v>4</v>
      </c>
      <c r="AL52">
        <f t="shared" si="11"/>
        <v>52</v>
      </c>
      <c r="AU52">
        <f t="shared" si="12"/>
        <v>0</v>
      </c>
      <c r="BD52">
        <f t="shared" si="13"/>
        <v>0</v>
      </c>
      <c r="BM52">
        <f t="shared" si="14"/>
        <v>0</v>
      </c>
      <c r="BV52">
        <f t="shared" si="15"/>
        <v>0</v>
      </c>
      <c r="CE52">
        <f t="shared" si="16"/>
        <v>0</v>
      </c>
      <c r="CN52">
        <v>99999</v>
      </c>
    </row>
    <row r="53" spans="1:92" x14ac:dyDescent="0.3">
      <c r="A53" t="s">
        <v>67</v>
      </c>
      <c r="B53" t="s">
        <v>19</v>
      </c>
      <c r="C53" t="s">
        <v>44</v>
      </c>
      <c r="D53" t="s">
        <v>315</v>
      </c>
      <c r="E53">
        <v>10</v>
      </c>
      <c r="F53">
        <v>4</v>
      </c>
      <c r="G53">
        <v>3</v>
      </c>
      <c r="H53">
        <v>0</v>
      </c>
      <c r="I53">
        <v>30.6</v>
      </c>
      <c r="J53">
        <v>0</v>
      </c>
      <c r="K53">
        <f t="shared" si="9"/>
        <v>47.6</v>
      </c>
      <c r="L53" t="s">
        <v>335</v>
      </c>
      <c r="M53" t="s">
        <v>196</v>
      </c>
      <c r="N53">
        <v>10</v>
      </c>
      <c r="O53">
        <v>9</v>
      </c>
      <c r="P53">
        <v>3</v>
      </c>
      <c r="Q53">
        <v>0</v>
      </c>
      <c r="R53">
        <v>27.7</v>
      </c>
      <c r="S53">
        <v>12</v>
      </c>
      <c r="T53">
        <f t="shared" si="17"/>
        <v>61.7</v>
      </c>
      <c r="U53" t="s">
        <v>336</v>
      </c>
      <c r="V53" t="s">
        <v>196</v>
      </c>
      <c r="W53">
        <v>0</v>
      </c>
      <c r="X53">
        <v>10</v>
      </c>
      <c r="Y53">
        <v>0</v>
      </c>
      <c r="Z53">
        <v>0</v>
      </c>
      <c r="AA53">
        <v>27.7</v>
      </c>
      <c r="AB53">
        <v>8</v>
      </c>
      <c r="AC53">
        <f t="shared" si="10"/>
        <v>45.7</v>
      </c>
      <c r="AD53" t="s">
        <v>337</v>
      </c>
      <c r="AE53" t="s">
        <v>289</v>
      </c>
      <c r="AF53">
        <v>10</v>
      </c>
      <c r="AG53">
        <v>10</v>
      </c>
      <c r="AH53">
        <v>6</v>
      </c>
      <c r="AI53">
        <v>11</v>
      </c>
      <c r="AK53">
        <v>2</v>
      </c>
      <c r="AL53">
        <f t="shared" si="11"/>
        <v>39</v>
      </c>
      <c r="AU53">
        <f t="shared" si="12"/>
        <v>0</v>
      </c>
      <c r="BD53">
        <f t="shared" si="13"/>
        <v>0</v>
      </c>
      <c r="BM53">
        <f t="shared" si="14"/>
        <v>0</v>
      </c>
      <c r="BV53">
        <f t="shared" si="15"/>
        <v>0</v>
      </c>
      <c r="CE53">
        <f t="shared" si="16"/>
        <v>0</v>
      </c>
      <c r="CN53">
        <v>99999</v>
      </c>
    </row>
    <row r="54" spans="1:92" x14ac:dyDescent="0.3">
      <c r="A54" s="13" t="s">
        <v>68</v>
      </c>
      <c r="B54" t="s">
        <v>19</v>
      </c>
      <c r="C54" t="s">
        <v>44</v>
      </c>
      <c r="D54" t="s">
        <v>315</v>
      </c>
      <c r="E54">
        <v>10</v>
      </c>
      <c r="F54">
        <v>6</v>
      </c>
      <c r="H54">
        <v>22</v>
      </c>
      <c r="I54">
        <v>34</v>
      </c>
      <c r="J54">
        <v>0</v>
      </c>
      <c r="K54">
        <f t="shared" si="9"/>
        <v>72</v>
      </c>
      <c r="L54" t="s">
        <v>338</v>
      </c>
      <c r="M54" t="s">
        <v>196</v>
      </c>
      <c r="N54">
        <v>10</v>
      </c>
      <c r="O54">
        <v>9</v>
      </c>
      <c r="P54">
        <v>6</v>
      </c>
      <c r="Q54">
        <v>22</v>
      </c>
      <c r="R54">
        <v>18.899999999999999</v>
      </c>
      <c r="S54">
        <v>16</v>
      </c>
      <c r="T54">
        <f t="shared" si="17"/>
        <v>81.900000000000006</v>
      </c>
      <c r="U54" t="s">
        <v>339</v>
      </c>
      <c r="V54" t="s">
        <v>196</v>
      </c>
      <c r="W54">
        <v>10</v>
      </c>
      <c r="X54">
        <v>10</v>
      </c>
      <c r="Y54">
        <v>6</v>
      </c>
      <c r="Z54">
        <v>22</v>
      </c>
      <c r="AA54">
        <v>20.399999999999999</v>
      </c>
      <c r="AB54">
        <v>18</v>
      </c>
      <c r="AC54">
        <f t="shared" si="10"/>
        <v>86.4</v>
      </c>
      <c r="AD54" t="s">
        <v>340</v>
      </c>
      <c r="AE54" t="s">
        <v>196</v>
      </c>
      <c r="AF54">
        <v>10</v>
      </c>
      <c r="AG54">
        <v>10</v>
      </c>
      <c r="AH54">
        <v>6</v>
      </c>
      <c r="AI54">
        <v>22</v>
      </c>
      <c r="AK54">
        <v>4</v>
      </c>
      <c r="AL54">
        <f t="shared" si="11"/>
        <v>52</v>
      </c>
      <c r="AU54">
        <f t="shared" si="12"/>
        <v>0</v>
      </c>
      <c r="BD54">
        <f t="shared" si="13"/>
        <v>0</v>
      </c>
      <c r="BM54">
        <f t="shared" si="14"/>
        <v>0</v>
      </c>
      <c r="BV54">
        <f t="shared" si="15"/>
        <v>0</v>
      </c>
      <c r="CE54">
        <f t="shared" si="16"/>
        <v>0</v>
      </c>
      <c r="CN54">
        <v>99999</v>
      </c>
    </row>
    <row r="55" spans="1:92" x14ac:dyDescent="0.3">
      <c r="A55" t="s">
        <v>69</v>
      </c>
      <c r="B55" t="s">
        <v>19</v>
      </c>
      <c r="C55" t="s">
        <v>44</v>
      </c>
      <c r="D55" t="s">
        <v>315</v>
      </c>
      <c r="E55">
        <v>10</v>
      </c>
      <c r="F55">
        <v>10</v>
      </c>
      <c r="G55">
        <v>6</v>
      </c>
      <c r="H55">
        <v>22</v>
      </c>
      <c r="I55">
        <v>34</v>
      </c>
      <c r="J55">
        <v>18</v>
      </c>
      <c r="K55">
        <f t="shared" si="9"/>
        <v>100</v>
      </c>
      <c r="L55" t="s">
        <v>329</v>
      </c>
      <c r="M55" t="s">
        <v>196</v>
      </c>
      <c r="N55">
        <v>10</v>
      </c>
      <c r="O55">
        <v>10</v>
      </c>
      <c r="P55">
        <v>6</v>
      </c>
      <c r="Q55">
        <v>22</v>
      </c>
      <c r="R55">
        <v>31.6</v>
      </c>
      <c r="S55">
        <v>18</v>
      </c>
      <c r="T55">
        <f t="shared" si="17"/>
        <v>97.6</v>
      </c>
      <c r="U55" t="s">
        <v>341</v>
      </c>
      <c r="V55" t="s">
        <v>196</v>
      </c>
      <c r="W55">
        <v>8</v>
      </c>
      <c r="X55">
        <v>10</v>
      </c>
      <c r="Y55">
        <v>6</v>
      </c>
      <c r="Z55">
        <v>22</v>
      </c>
      <c r="AA55">
        <v>30.6</v>
      </c>
      <c r="AB55">
        <v>16</v>
      </c>
      <c r="AC55">
        <f t="shared" si="10"/>
        <v>92.6</v>
      </c>
      <c r="AD55" t="s">
        <v>342</v>
      </c>
      <c r="AE55" t="s">
        <v>196</v>
      </c>
      <c r="AF55">
        <v>10</v>
      </c>
      <c r="AG55">
        <v>10</v>
      </c>
      <c r="AH55">
        <v>6</v>
      </c>
      <c r="AI55">
        <v>22</v>
      </c>
      <c r="AK55">
        <v>7</v>
      </c>
      <c r="AL55">
        <f t="shared" si="11"/>
        <v>55</v>
      </c>
      <c r="AU55">
        <f t="shared" si="12"/>
        <v>0</v>
      </c>
      <c r="BD55">
        <f t="shared" si="13"/>
        <v>0</v>
      </c>
      <c r="BM55">
        <f t="shared" si="14"/>
        <v>0</v>
      </c>
      <c r="BV55">
        <f t="shared" si="15"/>
        <v>0</v>
      </c>
      <c r="CE55">
        <f t="shared" si="16"/>
        <v>0</v>
      </c>
      <c r="CN55">
        <v>99999</v>
      </c>
    </row>
  </sheetData>
  <mergeCells count="10">
    <mergeCell ref="BG1:BO1"/>
    <mergeCell ref="BP1:BX1"/>
    <mergeCell ref="BY1:CG1"/>
    <mergeCell ref="CH1:CP1"/>
    <mergeCell ref="E1:M1"/>
    <mergeCell ref="N1:V1"/>
    <mergeCell ref="W1:AE1"/>
    <mergeCell ref="AF1:AN1"/>
    <mergeCell ref="AO1:AW1"/>
    <mergeCell ref="AX1:BF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Summary</vt:lpstr>
      <vt:lpstr>Assignment</vt:lpstr>
      <vt:lpstr>Attendance</vt:lpstr>
      <vt:lpstr>Feedback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Marvin Lomo</cp:lastModifiedBy>
  <cp:revision/>
  <dcterms:created xsi:type="dcterms:W3CDTF">2022-01-18T14:38:43Z</dcterms:created>
  <dcterms:modified xsi:type="dcterms:W3CDTF">2022-02-20T07:17:25Z</dcterms:modified>
  <cp:category/>
  <cp:contentStatus/>
</cp:coreProperties>
</file>