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ttu\Desktop\Kittu\My home corona\Swaran Stats\"/>
    </mc:Choice>
  </mc:AlternateContent>
  <bookViews>
    <workbookView xWindow="0" yWindow="0" windowWidth="20490" windowHeight="7755" firstSheet="1" activeTab="6"/>
  </bookViews>
  <sheets>
    <sheet name="T one sample test" sheetId="2" r:id="rId1"/>
    <sheet name="T two sample test" sheetId="1" r:id="rId2"/>
    <sheet name="T paired test" sheetId="3" r:id="rId3"/>
    <sheet name="F Test" sheetId="4" r:id="rId4"/>
    <sheet name="ANOVA TEST" sheetId="5" r:id="rId5"/>
    <sheet name="Z test" sheetId="6" r:id="rId6"/>
    <sheet name="Chi square test"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8" i="7" l="1"/>
  <c r="K70" i="7"/>
  <c r="L70" i="7" s="1"/>
  <c r="J70" i="7"/>
  <c r="K69" i="7"/>
  <c r="J69" i="7"/>
  <c r="K68" i="7"/>
  <c r="J68" i="7"/>
  <c r="L69" i="7"/>
  <c r="L68" i="7"/>
  <c r="F70" i="7"/>
  <c r="F69" i="7"/>
  <c r="F68" i="7"/>
  <c r="Q59" i="7"/>
  <c r="P61" i="7"/>
  <c r="Q60" i="7"/>
  <c r="M60" i="7"/>
  <c r="L60" i="7"/>
  <c r="M62" i="7"/>
  <c r="M61" i="7"/>
  <c r="L62" i="7"/>
  <c r="L61" i="7"/>
  <c r="F63" i="7"/>
  <c r="F61" i="7"/>
  <c r="F62" i="7"/>
  <c r="F60" i="7"/>
  <c r="E63" i="7"/>
  <c r="D63" i="7"/>
  <c r="E29" i="7" l="1"/>
  <c r="E30" i="7"/>
  <c r="E31" i="7"/>
  <c r="E32" i="7"/>
  <c r="E33" i="7"/>
  <c r="E34" i="7"/>
  <c r="E35" i="7"/>
  <c r="E36" i="7"/>
  <c r="E37" i="7"/>
  <c r="E28" i="7"/>
  <c r="D29" i="7"/>
  <c r="D30" i="7"/>
  <c r="D31" i="7"/>
  <c r="D32" i="7"/>
  <c r="D33" i="7"/>
  <c r="D34" i="7"/>
  <c r="D35" i="7"/>
  <c r="D36" i="7"/>
  <c r="D37" i="7"/>
  <c r="D28" i="7"/>
  <c r="H28" i="7"/>
  <c r="B38" i="7"/>
  <c r="E38" i="7" l="1"/>
  <c r="AL15" i="6"/>
  <c r="G30" i="2" l="1"/>
  <c r="C40" i="2"/>
  <c r="C39" i="2"/>
  <c r="C38" i="2"/>
</calcChain>
</file>

<file path=xl/sharedStrings.xml><?xml version="1.0" encoding="utf-8"?>
<sst xmlns="http://schemas.openxmlformats.org/spreadsheetml/2006/main" count="611" uniqueCount="311">
  <si>
    <t>X</t>
  </si>
  <si>
    <t>Y</t>
  </si>
  <si>
    <t>Mean</t>
  </si>
  <si>
    <t>t-Test: Two-Sample Assuming Unequal Variances</t>
  </si>
  <si>
    <t>Variance</t>
  </si>
  <si>
    <t>Observations</t>
  </si>
  <si>
    <t>Hypothesized Mean Difference</t>
  </si>
  <si>
    <t>df</t>
  </si>
  <si>
    <t>t Stat</t>
  </si>
  <si>
    <t>P(T&lt;=t) one-tail</t>
  </si>
  <si>
    <t>t Critical one-tail</t>
  </si>
  <si>
    <t>P(T&lt;=t) two-tail</t>
  </si>
  <si>
    <t>t Critical two-tail</t>
  </si>
  <si>
    <t>t-Test: Two-Sample Assuming Equal Variances</t>
  </si>
  <si>
    <t>Pooled Variance</t>
  </si>
  <si>
    <t>Item</t>
  </si>
  <si>
    <t>Life in '000 hours</t>
  </si>
  <si>
    <t>H0: A and B do not differ significantly weight regard to their effect on increase in weight</t>
  </si>
  <si>
    <t>H1: A and B has a differ significantly weight regard to their effect on increase in weight</t>
  </si>
  <si>
    <t>For a random sample of 10 persons, fed on diet A the incresed weight in pounds in a certain period were X. For another random sample of 12 persons fed on diet B the increase in the same period were Y</t>
  </si>
  <si>
    <t>P &gt;=0.05</t>
  </si>
  <si>
    <t>so we accept Ho</t>
  </si>
  <si>
    <t>Two types of drugs were used 5 and 7 patients for reducing their weight. Drug X was imported and drug Y indigenous. The decrease in the weight after using the drugs for six months was as follows. Is there a significanct difference in the efficiency of the two drugs? if not, which drug should you buy?</t>
  </si>
  <si>
    <t>Ho: There is no significant difference in the efficancy of the two drugs</t>
  </si>
  <si>
    <t>H1: There is  significant difference in the efficancy of the two drugs</t>
  </si>
  <si>
    <t>0.22009&gt;=0.05 (P value)</t>
  </si>
  <si>
    <t>we accept Ho and drug Y is indigenous and there is no difference in the effiancy of imported and indigenous drug we should buy indigenous drug i.e. drug Y</t>
  </si>
  <si>
    <t>3. two laboratoies A and B carry out independent estimates of fat content in ice-cream made by a firm. A sample is taken from each batch, halved and the separated halves sent to the two laboratories. The fat content obtained by the laboratories is recorded below. is there a significant difference between the mean fat content obtained by the two laboratories A and B?</t>
  </si>
  <si>
    <t>Batch No</t>
  </si>
  <si>
    <t>Lab A</t>
  </si>
  <si>
    <t>Lab B</t>
  </si>
  <si>
    <t>Ho: There is no significant differene between the mean fat content obtained by two laboratories</t>
  </si>
  <si>
    <t>H1: There is significant differene between the mean fat content obtained by two laboratories</t>
  </si>
  <si>
    <t>0.0351669&gt;=0.05 (P Value)</t>
  </si>
  <si>
    <t>(This is calculated value)</t>
  </si>
  <si>
    <t>(This is table value)</t>
  </si>
  <si>
    <t>4. Two horses A and B were tested according to the time (in seconds) to run a particular track with the following results. Test whether the two horses have the same running capacity.</t>
  </si>
  <si>
    <t>Horse A</t>
  </si>
  <si>
    <t>Horse B</t>
  </si>
  <si>
    <t>Ho: The two horses have the same running capacity</t>
  </si>
  <si>
    <t>0.016528&lt;=0.05 (P value)</t>
  </si>
  <si>
    <t>so we reject the Ho</t>
  </si>
  <si>
    <t>H1: The two horses do not have the same running capacity</t>
  </si>
  <si>
    <t>testing difference between means of two samples (dependent samples or matched paired observations)</t>
  </si>
  <si>
    <t>before course marks</t>
  </si>
  <si>
    <t>after the course marks</t>
  </si>
  <si>
    <t>1. To verify whether a course in accounting improved performance a similar test was given to 12 participants both before and after the course. Was the course useful?</t>
  </si>
  <si>
    <t>t-Test: Paired Two Sample for Means</t>
  </si>
  <si>
    <t>Pearson Correlation</t>
  </si>
  <si>
    <t>Ho: There is no difference in the marks obtained before and after the courese i.e. the course has not been useful</t>
  </si>
  <si>
    <t xml:space="preserve">H1: There is  difference in the marks obtained before and after the courese </t>
  </si>
  <si>
    <t>0.00273&lt;=0.05 (P value)</t>
  </si>
  <si>
    <t>so we reject Ho</t>
  </si>
  <si>
    <t>The course has been useful</t>
  </si>
  <si>
    <t>2. scores obtained in a shooting competition by 10 soldiers before and after intensive training are given below. Test whether the intensive training is useful at 0.05 level of significance</t>
  </si>
  <si>
    <t>Before</t>
  </si>
  <si>
    <t>After</t>
  </si>
  <si>
    <t>H0: The intensive training is useful</t>
  </si>
  <si>
    <t>H0: The intensive training is not useful</t>
  </si>
  <si>
    <t>0.029506486&lt;=0.05 (P value)</t>
  </si>
  <si>
    <t>The intensive training is useful</t>
  </si>
  <si>
    <t>STUDENT T - TEST</t>
  </si>
  <si>
    <t>To test variation or difference between sample and population in respect of mean or average where the population standard deviation is not known</t>
  </si>
  <si>
    <t>sample size is small (i.e. &lt;30)</t>
  </si>
  <si>
    <t>Types: t one sample test, t two sample test and t paired test</t>
  </si>
  <si>
    <t>STUDENT T-TEST ONE SAMPLE</t>
  </si>
  <si>
    <r>
      <t xml:space="preserve">the significant differene between the sample mean and population mean will be studied at </t>
    </r>
    <r>
      <rPr>
        <sz val="11"/>
        <color theme="1"/>
        <rFont val="Calibri"/>
        <family val="2"/>
      </rPr>
      <t>α% level of significane with n-1 degrees of freedom, where n is sample size (one sample and one population)</t>
    </r>
  </si>
  <si>
    <t>Procedure</t>
  </si>
  <si>
    <t>1. Ho: there is no significant difference between the sample mean and population mean</t>
  </si>
  <si>
    <t>2. H1: there is significant difference between the sample mean and population mean</t>
  </si>
  <si>
    <r>
      <t>3. Level of significance (</t>
    </r>
    <r>
      <rPr>
        <sz val="11"/>
        <color theme="1"/>
        <rFont val="Calibri"/>
        <family val="2"/>
      </rPr>
      <t>α)  - 5%, 10%, 1%</t>
    </r>
  </si>
  <si>
    <t>4. T test one sample: (the mean of the sample  -  the actual or hypothetical mean of population)*sqrt(the sample size n )/S (the standard deviation of the sample)</t>
  </si>
  <si>
    <t>5. Decision: if P value &lt;=0.05 then there is significant change otherwise there is no significant at 5% level of significant with n-1 degrees of freedom</t>
  </si>
  <si>
    <t>Example</t>
  </si>
  <si>
    <t>1. The systolic blood pressure of 15 patients under treatment for hypertension is given below test is there any evidence to show that this sample represents a population of patients having a normally distributed B.P. with mean 150</t>
  </si>
  <si>
    <t>S.No.</t>
  </si>
  <si>
    <t>Blood Pressure</t>
  </si>
  <si>
    <t>2. The life time of electric bulbs for a random sample of 10 from a large consignment gave the following data</t>
  </si>
  <si>
    <t>n</t>
  </si>
  <si>
    <t>Population mean</t>
  </si>
  <si>
    <t>Total</t>
  </si>
  <si>
    <t>SD</t>
  </si>
  <si>
    <t>Test statistic (t)</t>
  </si>
  <si>
    <t>No of Degree of freedom</t>
  </si>
  <si>
    <t>Table value (t) 2.9768</t>
  </si>
  <si>
    <t>Average=</t>
  </si>
  <si>
    <t>Sum=</t>
  </si>
  <si>
    <t>SD=</t>
  </si>
  <si>
    <t>test stat &lt; table value , so we accept our Ho</t>
  </si>
  <si>
    <t>Ho: There is no significant difference between sample mean and population mean of BP for 15 patients</t>
  </si>
  <si>
    <t>Ho: There is significant difference between sample mean and population mean of BP for 15 patients</t>
  </si>
  <si>
    <t>F Test</t>
  </si>
  <si>
    <t>1. The significance of the difference of the variances of the two samples</t>
  </si>
  <si>
    <t>2. sample size is small</t>
  </si>
  <si>
    <t>A</t>
  </si>
  <si>
    <t>B</t>
  </si>
  <si>
    <t>F-Test Two-Sample for Variances</t>
  </si>
  <si>
    <t>F</t>
  </si>
  <si>
    <t>P(F&lt;=f) one-tail</t>
  </si>
  <si>
    <t>F Critical one-tail</t>
  </si>
  <si>
    <t xml:space="preserve">Ho: The two populations have the same variance </t>
  </si>
  <si>
    <t xml:space="preserve">H1: The two populations do not have the same variance </t>
  </si>
  <si>
    <t>0.317957 &gt;=0.05</t>
  </si>
  <si>
    <t>So we accept Ho</t>
  </si>
  <si>
    <t>Two  random samples were drawn from two normal populations and their values are A and B. Test whethere the two populations have the same variance at the 5% level of significance</t>
  </si>
  <si>
    <t>plot 1</t>
  </si>
  <si>
    <t>plot 2</t>
  </si>
  <si>
    <t>The following data present the yields in quintals of common ten subdivisions of equal area of two agricultural plots. Test whether two samples taken from two random populations have the same variance.</t>
  </si>
  <si>
    <t>Ho: The samples come from populations having the same variance</t>
  </si>
  <si>
    <t>H1: The samples come from populations do not having the same variance</t>
  </si>
  <si>
    <t>0.0800073&gt;0.05 (P value)</t>
  </si>
  <si>
    <t>we accept our Ho</t>
  </si>
  <si>
    <t>two samples are drawn from two normal population from the following data. Test whether the two samples have the same variance at 5% level of significance</t>
  </si>
  <si>
    <t>sample 1</t>
  </si>
  <si>
    <t>sample 2</t>
  </si>
  <si>
    <t>Ho: The two populations have the same variance</t>
  </si>
  <si>
    <t>H1: The two populations do not have the same variance</t>
  </si>
  <si>
    <t>0.31353&gt;=0.05 (P value)</t>
  </si>
  <si>
    <t>so we accept our Ho</t>
  </si>
  <si>
    <t>ANALYSIS OF VARIANCE (ANOVA)</t>
  </si>
  <si>
    <t>1. the variance of observation is the mean of the squares of the differences of the observations from their mean and it is used as a measure of variation</t>
  </si>
  <si>
    <t>2. student's t test is used to test whether there is any significant difference or variation in the meas of the two populations but it fails when we have theree or more populations</t>
  </si>
  <si>
    <t>3. The equality of several population means can be tested by comparing the sample variances using F distribution i.e. analysis of variance.</t>
  </si>
  <si>
    <t>Used for morethan two variables</t>
  </si>
  <si>
    <t>Linked with F distribution</t>
  </si>
  <si>
    <t>* The total varaince is splitted into two parts: variance between the samples and variance withing the samples</t>
  </si>
  <si>
    <t xml:space="preserve">* Types: </t>
  </si>
  <si>
    <t>one way ANOVA</t>
  </si>
  <si>
    <t>Two way ANOVA</t>
  </si>
  <si>
    <t>Three way ANOVA</t>
  </si>
  <si>
    <t>(It is not possible in excel calculated by manually)</t>
  </si>
  <si>
    <t>* In one way ANOVA the variation studied under one factor whereas two factors or three factors in two and three way ANOVA</t>
  </si>
  <si>
    <t>1. To assess the significance of possible variation in performance in a certain test between the convent schools of a city, a common test was given to a number of students taken ar random from the senior fifth class of each of the four schools concerned. the results are given below. make an analysis of variance of data</t>
  </si>
  <si>
    <t>Schools</t>
  </si>
  <si>
    <t>C</t>
  </si>
  <si>
    <t>D</t>
  </si>
  <si>
    <t>Anova: Single Factor</t>
  </si>
  <si>
    <t>SUMMARY</t>
  </si>
  <si>
    <t>Groups</t>
  </si>
  <si>
    <t>Count</t>
  </si>
  <si>
    <t>Sum</t>
  </si>
  <si>
    <t>Average</t>
  </si>
  <si>
    <t>ANOVA</t>
  </si>
  <si>
    <t>Source of Variation</t>
  </si>
  <si>
    <t>SS</t>
  </si>
  <si>
    <t>MS</t>
  </si>
  <si>
    <t>P-value</t>
  </si>
  <si>
    <t>F crit</t>
  </si>
  <si>
    <t>Between Groups</t>
  </si>
  <si>
    <t>Within Groups</t>
  </si>
  <si>
    <t>Ho: The difference in the mean values of the sample is not significant</t>
  </si>
  <si>
    <t>H1: The difference in the mean values of the sample is  significant</t>
  </si>
  <si>
    <t>0.314359&gt;=0.05 (P value)</t>
  </si>
  <si>
    <t>So, we accept our Ho</t>
  </si>
  <si>
    <t>2. The three samples below have been obtained from normal populations with equal variances. Test the hypothesis that the sample means are equal</t>
  </si>
  <si>
    <t>Samples</t>
  </si>
  <si>
    <t>H0: There is no significance difference in the sample means</t>
  </si>
  <si>
    <t>H1: There is significance difference in the sample means</t>
  </si>
  <si>
    <t>0.046656&lt;=0.05 (P value)</t>
  </si>
  <si>
    <t>so we reject our H0</t>
  </si>
  <si>
    <t>3. The following table gives the yields on 15 sample plots under three varieties of seeds</t>
  </si>
  <si>
    <t>Seeds</t>
  </si>
  <si>
    <t>Ho: The average of yields of land under different varieties of seed is not show differenes</t>
  </si>
  <si>
    <t>H1: The average of yields of land under different varieties of seed is show differenes</t>
  </si>
  <si>
    <t>0.0583&lt;=0.05 (P value)</t>
  </si>
  <si>
    <t>So, we reject our Ho</t>
  </si>
  <si>
    <t>TWO WAY ANOVA</t>
  </si>
  <si>
    <t>1. A tea company appoints four salesmen A, B, C and D and observes their sales in three seasons such as summer, winter and monsoon. The figures (in lakhs) are given in the following table</t>
  </si>
  <si>
    <t>sales</t>
  </si>
  <si>
    <t>salesmen</t>
  </si>
  <si>
    <t>summer</t>
  </si>
  <si>
    <t>winter</t>
  </si>
  <si>
    <t>monsoon</t>
  </si>
  <si>
    <t>a) Do the salesmen significantly differ in performance?</t>
  </si>
  <si>
    <t>b) Is there significant difference between the seasons?</t>
  </si>
  <si>
    <t>Anova: Two-Factor Without Replication</t>
  </si>
  <si>
    <t>Rows</t>
  </si>
  <si>
    <t>Columns</t>
  </si>
  <si>
    <t>Error</t>
  </si>
  <si>
    <t>Rows 0.530504 &gt;=0.05 (P value)</t>
  </si>
  <si>
    <t xml:space="preserve">Columns 0.628574 &gt;=0.05 (P value) </t>
  </si>
  <si>
    <t>H1: The sales of different salesmen differ in performance</t>
  </si>
  <si>
    <t>Ho: The sales of different salesmen do not differ in performance</t>
  </si>
  <si>
    <t>Ho: There is no significant difference between the seasons</t>
  </si>
  <si>
    <t>H1: There is significant difference between the seasons</t>
  </si>
  <si>
    <t>we conclude that we accept our Ho</t>
  </si>
  <si>
    <t>2. To study the performance of three detergents and three different water temperatures the following whiteness readings were obtained with specially designed equipment</t>
  </si>
  <si>
    <t>water temp</t>
  </si>
  <si>
    <t>Detergent A</t>
  </si>
  <si>
    <t>Detergent B</t>
  </si>
  <si>
    <t>Detergent C</t>
  </si>
  <si>
    <t>cold water</t>
  </si>
  <si>
    <t>warm water</t>
  </si>
  <si>
    <t>hot water</t>
  </si>
  <si>
    <t xml:space="preserve">perform a two way analysis of variance </t>
  </si>
  <si>
    <t xml:space="preserve">Columns 0.028491&lt;=0.05 (P value) </t>
  </si>
  <si>
    <t>so we reject our Ho</t>
  </si>
  <si>
    <t>Ho: There is no singnificanct difference in the three varieties of detergents</t>
  </si>
  <si>
    <t>H1: There is  singnificanct difference in the three varieties of detergents</t>
  </si>
  <si>
    <t xml:space="preserve">Rows0.20838&gt;=0.05 (P value) </t>
  </si>
  <si>
    <t>Ho: water temperatures do not make a significant difference</t>
  </si>
  <si>
    <t>H1: water temperatures make a significant difference</t>
  </si>
  <si>
    <t>observations</t>
  </si>
  <si>
    <t>A1</t>
  </si>
  <si>
    <t>A2</t>
  </si>
  <si>
    <t>A3</t>
  </si>
  <si>
    <t>4. a manufacturing company has purchased three new machines of different makes and wishes to determine whether one of them is faster than the others in producing a certain output. Five hourly production figures are observed at random from each machine and the results are given below use analysis of variance and determine whether the machines are significantly different in their mean speed.</t>
  </si>
  <si>
    <t>0.007707&lt;=0.05 (P value)</t>
  </si>
  <si>
    <t>so we regect our Ho</t>
  </si>
  <si>
    <t xml:space="preserve">H0: The machines are no significantly different in their mean speed </t>
  </si>
  <si>
    <t xml:space="preserve">H1: The machines are significantly different in their mean speed </t>
  </si>
  <si>
    <t>states</t>
  </si>
  <si>
    <t>Salesmen</t>
  </si>
  <si>
    <t>I</t>
  </si>
  <si>
    <t>II</t>
  </si>
  <si>
    <t>III</t>
  </si>
  <si>
    <t>IV</t>
  </si>
  <si>
    <t>3. The following table gives monthly sales (in thousands rupees) of a certain firm in three states by its four salesmen. Set up the analysis of variance table and test whether there is any significant difference (i) between sales by the firm salesmen (ii) sales in the three states</t>
  </si>
  <si>
    <t>columns 0.534616&gt;=0.05 (P value)</t>
  </si>
  <si>
    <t>Ho: sales of different salesmen do not differ significantly</t>
  </si>
  <si>
    <t>H1: sales of different salesmen has differ significantly</t>
  </si>
  <si>
    <t>Rows 0.238328&gt;=0.05 (P value)</t>
  </si>
  <si>
    <t>Ho: There is no significant difference in the states as far as sales are concerned</t>
  </si>
  <si>
    <t>H1: There is significant difference in the states as far as sales are concerned</t>
  </si>
  <si>
    <r>
      <t xml:space="preserve">1. Is there enough evidence (at </t>
    </r>
    <r>
      <rPr>
        <sz val="11"/>
        <color theme="1"/>
        <rFont val="Calibri"/>
        <family val="2"/>
      </rPr>
      <t>α=0.10) to conclude that the population mean age differs significantl from 23 based on the following sample</t>
    </r>
  </si>
  <si>
    <t>Sample1</t>
  </si>
  <si>
    <t>Known Variance</t>
  </si>
  <si>
    <t>z</t>
  </si>
  <si>
    <t>P(Z&lt;=z) one-tail</t>
  </si>
  <si>
    <t>z Critical one-tail</t>
  </si>
  <si>
    <t>P(Z&lt;=z) two-tail</t>
  </si>
  <si>
    <t>z Critical two-tail</t>
  </si>
  <si>
    <t>Standard Error</t>
  </si>
  <si>
    <t>Median</t>
  </si>
  <si>
    <t>Mode</t>
  </si>
  <si>
    <t>Standard Deviation</t>
  </si>
  <si>
    <t>Sample Variance</t>
  </si>
  <si>
    <t>Kurtosis</t>
  </si>
  <si>
    <t>Skewness</t>
  </si>
  <si>
    <t>Range</t>
  </si>
  <si>
    <t>Minimum</t>
  </si>
  <si>
    <t>Maximum</t>
  </si>
  <si>
    <t>Largest(1)</t>
  </si>
  <si>
    <t>Smallest(1)</t>
  </si>
  <si>
    <t>Confidence Level(95.0%)</t>
  </si>
  <si>
    <t>variance</t>
  </si>
  <si>
    <t>z-Test: one Sample for Means</t>
  </si>
  <si>
    <t>Z TEST</t>
  </si>
  <si>
    <t>Z TEST FOR TWO INDEPENDENT SAMPLES</t>
  </si>
  <si>
    <t>To test variation or difference between sample and population in respect of mean or average or propotions where the population standard deviation is not known</t>
  </si>
  <si>
    <t>sample size is large (&gt;=30)</t>
  </si>
  <si>
    <t xml:space="preserve">Types: </t>
  </si>
  <si>
    <t>Z-one sample test</t>
  </si>
  <si>
    <t>Z-two sample test</t>
  </si>
  <si>
    <t>Z-one sample propotion</t>
  </si>
  <si>
    <t>Z-two sample propotion</t>
  </si>
  <si>
    <t>and</t>
  </si>
  <si>
    <t xml:space="preserve">Z TEST FOR ONE SAMPLE </t>
  </si>
  <si>
    <t>CHI SQUARE TEST</t>
  </si>
  <si>
    <t>when a fair coin is tossed 100 times the theoretical considerations lead us to expect 50 heads  and 50 tails (as per probability of getting a head or tail is 0.5 i.e. 50% chance</t>
  </si>
  <si>
    <t>But in practice these results are rarely achieved i.e. the result obtained in an experiment do not agree exactly with the theoretical results.</t>
  </si>
  <si>
    <t>The magnitude of the discrepancy between the theory and observation is given by the quantity chi square test</t>
  </si>
  <si>
    <t>Note</t>
  </si>
  <si>
    <t>* If chi square =0 then the observed and expected frequencies completely coincide. As the value of chi square increases the discrepancy between the observerd and expected or theoritical frequenies increases</t>
  </si>
  <si>
    <t>* chi squares offered a measure of the correspondence between theory and observation. It is suitable for small and large samples</t>
  </si>
  <si>
    <t>* Average</t>
  </si>
  <si>
    <t>* Criteria</t>
  </si>
  <si>
    <t>* Distribution</t>
  </si>
  <si>
    <t>2. Independence of attributes</t>
  </si>
  <si>
    <t>Attribute: Literally on attribute means a quality or characteristic</t>
  </si>
  <si>
    <t>Ex: Drinking, smoking, blindness, honesty, beauty etc</t>
  </si>
  <si>
    <t>Sol:</t>
  </si>
  <si>
    <t>O</t>
  </si>
  <si>
    <t>E</t>
  </si>
  <si>
    <t>sum=</t>
  </si>
  <si>
    <t>Expected frequency of accidents each week = sum/n = 100/10 = 10</t>
  </si>
  <si>
    <t>O-E</t>
  </si>
  <si>
    <t>O-E/E</t>
  </si>
  <si>
    <t>p value=</t>
  </si>
  <si>
    <t>&lt;=0.05</t>
  </si>
  <si>
    <t>1. The number of car accidents per month in a certain town are as follows. Are these frequencies are in agreement with the belief that accident conditions were the same during  10 month period</t>
  </si>
  <si>
    <t>H0: The frequencies are in agreementwith the belief that the  accident conditions were  the same during 10 per month</t>
  </si>
  <si>
    <t>H1: The frequencies are not in agreementwith the belief that the  accident conditions were  the same during 10 per month</t>
  </si>
  <si>
    <t>1. from the following data find out whether there is any relationship between sex and performance of colour</t>
  </si>
  <si>
    <t>colour</t>
  </si>
  <si>
    <t>males</t>
  </si>
  <si>
    <t>females</t>
  </si>
  <si>
    <t>red</t>
  </si>
  <si>
    <t>white</t>
  </si>
  <si>
    <t>green</t>
  </si>
  <si>
    <t>observerd values</t>
  </si>
  <si>
    <t>estimated values</t>
  </si>
  <si>
    <t>pvalue=</t>
  </si>
  <si>
    <t>df=r-1*c-1</t>
  </si>
  <si>
    <t>chisquare value</t>
  </si>
  <si>
    <t>&gt;=0.05</t>
  </si>
  <si>
    <t>H0: No relationship between sex and performance of colour</t>
  </si>
  <si>
    <t>H1: There is a relationship between sex and performance of colour</t>
  </si>
  <si>
    <t>so we accept our H1</t>
  </si>
  <si>
    <t>2. the following contingency table shows the classification of 1,000 workers in a factory, according to the disciplinary action taken by the management and their promotional experience</t>
  </si>
  <si>
    <t>Disciplinary action</t>
  </si>
  <si>
    <t>offenders</t>
  </si>
  <si>
    <t>non offenders</t>
  </si>
  <si>
    <t>promoted</t>
  </si>
  <si>
    <t>not promoted</t>
  </si>
  <si>
    <t>total</t>
  </si>
  <si>
    <t>&gt;= 0.05</t>
  </si>
  <si>
    <t>Ho: The disciplinary action taken and promotional experienced are not associated</t>
  </si>
  <si>
    <t>H1: The disciplinary action taken and promotional experienced are  associated</t>
  </si>
  <si>
    <t>1. Goodness of fit</t>
  </si>
  <si>
    <t xml:space="preserve">1. Examples on goodness of fit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</si>
</sst>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sz val="11"/>
      <color rgb="FF000000"/>
      <name val="Courier New"/>
      <family val="3"/>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2" fillId="0" borderId="0" xfId="0" applyFont="1"/>
    <xf numFmtId="0" fontId="1" fillId="0" borderId="0" xfId="0" applyFont="1" applyFill="1" applyBorder="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Border="1"/>
    <xf numFmtId="0" fontId="1" fillId="0" borderId="2" xfId="0" applyFont="1" applyFill="1" applyBorder="1" applyAlignment="1">
      <alignment horizontal="centerContinuous"/>
    </xf>
    <xf numFmtId="0" fontId="1" fillId="0" borderId="2" xfId="0" applyFont="1" applyFill="1" applyBorder="1" applyAlignment="1"/>
    <xf numFmtId="0" fontId="4" fillId="0" borderId="0" xfId="0" applyFont="1" applyAlignment="1">
      <alignment horizontal="lef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55</xdr:row>
      <xdr:rowOff>19050</xdr:rowOff>
    </xdr:from>
    <xdr:to>
      <xdr:col>15</xdr:col>
      <xdr:colOff>590550</xdr:colOff>
      <xdr:row>79</xdr:row>
      <xdr:rowOff>9525</xdr:rowOff>
    </xdr:to>
    <xdr:pic>
      <xdr:nvPicPr>
        <xdr:cNvPr id="3" name="Picture 2" descr="Phineas Gage on Twitter: &quot;If an alpha of 0.05 is used as the cutoff for  significance then when the p-value is &lt;0.05, then reject the null (no  difference between the means) &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10496550"/>
          <a:ext cx="6076950"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B58" workbookViewId="0">
      <selection activeCell="R70" sqref="R70"/>
    </sheetView>
  </sheetViews>
  <sheetFormatPr defaultRowHeight="15" x14ac:dyDescent="0.25"/>
  <sheetData>
    <row r="1" spans="1:6" x14ac:dyDescent="0.25">
      <c r="D1" s="4" t="s">
        <v>61</v>
      </c>
    </row>
    <row r="2" spans="1:6" x14ac:dyDescent="0.25">
      <c r="A2" t="s">
        <v>62</v>
      </c>
    </row>
    <row r="3" spans="1:6" x14ac:dyDescent="0.25">
      <c r="A3" t="s">
        <v>63</v>
      </c>
    </row>
    <row r="4" spans="1:6" x14ac:dyDescent="0.25">
      <c r="A4" t="s">
        <v>64</v>
      </c>
    </row>
    <row r="7" spans="1:6" x14ac:dyDescent="0.25">
      <c r="D7" s="4" t="s">
        <v>65</v>
      </c>
      <c r="E7" s="4"/>
      <c r="F7" s="4"/>
    </row>
    <row r="8" spans="1:6" x14ac:dyDescent="0.25">
      <c r="A8" t="s">
        <v>66</v>
      </c>
    </row>
    <row r="10" spans="1:6" x14ac:dyDescent="0.25">
      <c r="E10" s="4" t="s">
        <v>67</v>
      </c>
    </row>
    <row r="11" spans="1:6" x14ac:dyDescent="0.25">
      <c r="D11" s="4" t="s">
        <v>65</v>
      </c>
    </row>
    <row r="12" spans="1:6" x14ac:dyDescent="0.25">
      <c r="A12" t="s">
        <v>68</v>
      </c>
    </row>
    <row r="13" spans="1:6" x14ac:dyDescent="0.25">
      <c r="A13" t="s">
        <v>69</v>
      </c>
    </row>
    <row r="14" spans="1:6" x14ac:dyDescent="0.25">
      <c r="A14" t="s">
        <v>70</v>
      </c>
    </row>
    <row r="15" spans="1:6" x14ac:dyDescent="0.25">
      <c r="A15" t="s">
        <v>71</v>
      </c>
    </row>
    <row r="16" spans="1:6" x14ac:dyDescent="0.25">
      <c r="A16" t="s">
        <v>72</v>
      </c>
    </row>
    <row r="20" spans="1:7" x14ac:dyDescent="0.25">
      <c r="A20" t="s">
        <v>73</v>
      </c>
    </row>
    <row r="21" spans="1:7" x14ac:dyDescent="0.25">
      <c r="A21" t="s">
        <v>74</v>
      </c>
    </row>
    <row r="22" spans="1:7" x14ac:dyDescent="0.25">
      <c r="B22" t="s">
        <v>75</v>
      </c>
      <c r="C22" t="s">
        <v>76</v>
      </c>
    </row>
    <row r="23" spans="1:7" x14ac:dyDescent="0.25">
      <c r="B23">
        <v>1</v>
      </c>
      <c r="C23">
        <v>150</v>
      </c>
    </row>
    <row r="24" spans="1:7" x14ac:dyDescent="0.25">
      <c r="B24">
        <v>2</v>
      </c>
      <c r="C24">
        <v>97</v>
      </c>
      <c r="F24" t="s">
        <v>78</v>
      </c>
      <c r="G24">
        <v>15</v>
      </c>
    </row>
    <row r="25" spans="1:7" x14ac:dyDescent="0.25">
      <c r="B25">
        <v>3</v>
      </c>
      <c r="C25">
        <v>107</v>
      </c>
      <c r="F25" t="s">
        <v>79</v>
      </c>
      <c r="G25">
        <v>150</v>
      </c>
    </row>
    <row r="26" spans="1:7" x14ac:dyDescent="0.25">
      <c r="B26">
        <v>4</v>
      </c>
      <c r="C26">
        <v>139</v>
      </c>
      <c r="F26" t="s">
        <v>80</v>
      </c>
      <c r="G26">
        <v>2118</v>
      </c>
    </row>
    <row r="27" spans="1:7" x14ac:dyDescent="0.25">
      <c r="B27">
        <v>5</v>
      </c>
      <c r="C27">
        <v>118</v>
      </c>
      <c r="F27" t="s">
        <v>2</v>
      </c>
      <c r="G27">
        <v>141.19999999999999</v>
      </c>
    </row>
    <row r="28" spans="1:7" x14ac:dyDescent="0.25">
      <c r="B28">
        <v>6</v>
      </c>
      <c r="C28">
        <v>157</v>
      </c>
      <c r="F28" t="s">
        <v>81</v>
      </c>
      <c r="G28">
        <v>23.272300000000001</v>
      </c>
    </row>
    <row r="29" spans="1:7" x14ac:dyDescent="0.25">
      <c r="B29">
        <v>7</v>
      </c>
      <c r="C29">
        <v>152</v>
      </c>
    </row>
    <row r="30" spans="1:7" x14ac:dyDescent="0.25">
      <c r="B30">
        <v>8</v>
      </c>
      <c r="C30">
        <v>138</v>
      </c>
      <c r="F30" t="s">
        <v>82</v>
      </c>
      <c r="G30">
        <f>ABS(G27-G25)*SQRT(G24)/G28</f>
        <v>1.4644987150657784</v>
      </c>
    </row>
    <row r="31" spans="1:7" x14ac:dyDescent="0.25">
      <c r="B31">
        <v>9</v>
      </c>
      <c r="C31">
        <v>151</v>
      </c>
      <c r="E31" t="s">
        <v>83</v>
      </c>
      <c r="G31">
        <v>14</v>
      </c>
    </row>
    <row r="32" spans="1:7" x14ac:dyDescent="0.25">
      <c r="B32">
        <v>10</v>
      </c>
      <c r="C32">
        <v>133</v>
      </c>
    </row>
    <row r="33" spans="1:6" x14ac:dyDescent="0.25">
      <c r="B33">
        <v>11</v>
      </c>
      <c r="C33">
        <v>165</v>
      </c>
      <c r="F33" t="s">
        <v>84</v>
      </c>
    </row>
    <row r="34" spans="1:6" x14ac:dyDescent="0.25">
      <c r="B34">
        <v>12</v>
      </c>
      <c r="C34">
        <v>150</v>
      </c>
    </row>
    <row r="35" spans="1:6" x14ac:dyDescent="0.25">
      <c r="B35">
        <v>13</v>
      </c>
      <c r="C35">
        <v>122</v>
      </c>
      <c r="F35" t="s">
        <v>88</v>
      </c>
    </row>
    <row r="36" spans="1:6" x14ac:dyDescent="0.25">
      <c r="B36">
        <v>14</v>
      </c>
      <c r="C36">
        <v>188</v>
      </c>
    </row>
    <row r="37" spans="1:6" x14ac:dyDescent="0.25">
      <c r="B37">
        <v>15</v>
      </c>
      <c r="C37">
        <v>151</v>
      </c>
      <c r="F37" t="s">
        <v>89</v>
      </c>
    </row>
    <row r="38" spans="1:6" x14ac:dyDescent="0.25">
      <c r="B38" t="s">
        <v>86</v>
      </c>
      <c r="C38" s="4">
        <f>SUM(C23:C37)</f>
        <v>2118</v>
      </c>
      <c r="F38" t="s">
        <v>90</v>
      </c>
    </row>
    <row r="39" spans="1:6" x14ac:dyDescent="0.25">
      <c r="B39" t="s">
        <v>85</v>
      </c>
      <c r="C39">
        <f>AVERAGE(C23:C37)</f>
        <v>141.19999999999999</v>
      </c>
    </row>
    <row r="40" spans="1:6" x14ac:dyDescent="0.25">
      <c r="B40" t="s">
        <v>87</v>
      </c>
      <c r="C40">
        <f>STDEVA(C23:C37)</f>
        <v>23.272301132462204</v>
      </c>
    </row>
    <row r="44" spans="1:6" x14ac:dyDescent="0.25">
      <c r="A44" t="s">
        <v>77</v>
      </c>
    </row>
    <row r="45" spans="1:6" x14ac:dyDescent="0.25">
      <c r="A45" t="s">
        <v>15</v>
      </c>
      <c r="B45" t="s">
        <v>16</v>
      </c>
    </row>
    <row r="46" spans="1:6" x14ac:dyDescent="0.25">
      <c r="A46">
        <v>1</v>
      </c>
      <c r="B46">
        <v>4.2</v>
      </c>
    </row>
    <row r="47" spans="1:6" x14ac:dyDescent="0.25">
      <c r="A47">
        <v>2</v>
      </c>
      <c r="B47">
        <v>4.5999999999999996</v>
      </c>
    </row>
    <row r="48" spans="1:6" x14ac:dyDescent="0.25">
      <c r="A48">
        <v>3</v>
      </c>
      <c r="B48">
        <v>3.9</v>
      </c>
    </row>
    <row r="49" spans="1:2" x14ac:dyDescent="0.25">
      <c r="A49">
        <v>4</v>
      </c>
      <c r="B49">
        <v>4.0999999999999996</v>
      </c>
    </row>
    <row r="50" spans="1:2" x14ac:dyDescent="0.25">
      <c r="A50">
        <v>5</v>
      </c>
      <c r="B50">
        <v>5.2</v>
      </c>
    </row>
    <row r="51" spans="1:2" x14ac:dyDescent="0.25">
      <c r="A51">
        <v>6</v>
      </c>
      <c r="B51">
        <v>3.8</v>
      </c>
    </row>
    <row r="52" spans="1:2" x14ac:dyDescent="0.25">
      <c r="A52">
        <v>7</v>
      </c>
      <c r="B52">
        <v>3.9</v>
      </c>
    </row>
    <row r="53" spans="1:2" x14ac:dyDescent="0.25">
      <c r="A53">
        <v>8</v>
      </c>
      <c r="B53">
        <v>4.3</v>
      </c>
    </row>
    <row r="54" spans="1:2" x14ac:dyDescent="0.25">
      <c r="A54">
        <v>9</v>
      </c>
      <c r="B54">
        <v>4.4000000000000004</v>
      </c>
    </row>
    <row r="55" spans="1:2" x14ac:dyDescent="0.25">
      <c r="A55">
        <v>10</v>
      </c>
      <c r="B55">
        <v>5.6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opLeftCell="A81" workbookViewId="0">
      <selection activeCell="A103" sqref="A103"/>
    </sheetView>
  </sheetViews>
  <sheetFormatPr defaultRowHeight="15" x14ac:dyDescent="0.25"/>
  <cols>
    <col min="5" max="5" width="30.28515625" customWidth="1"/>
    <col min="6" max="6" width="9.140625" customWidth="1"/>
  </cols>
  <sheetData>
    <row r="1" spans="1:11" x14ac:dyDescent="0.25">
      <c r="A1" t="s">
        <v>0</v>
      </c>
      <c r="B1" t="s">
        <v>1</v>
      </c>
      <c r="D1" t="s">
        <v>22</v>
      </c>
    </row>
    <row r="2" spans="1:11" x14ac:dyDescent="0.25">
      <c r="A2">
        <v>10</v>
      </c>
      <c r="B2">
        <v>8</v>
      </c>
    </row>
    <row r="3" spans="1:11" x14ac:dyDescent="0.25">
      <c r="A3">
        <v>12</v>
      </c>
      <c r="B3">
        <v>9</v>
      </c>
      <c r="E3" t="s">
        <v>3</v>
      </c>
    </row>
    <row r="4" spans="1:11" ht="15.75" thickBot="1" x14ac:dyDescent="0.3">
      <c r="A4">
        <v>13</v>
      </c>
      <c r="B4">
        <v>12</v>
      </c>
      <c r="J4" t="s">
        <v>23</v>
      </c>
    </row>
    <row r="5" spans="1:11" x14ac:dyDescent="0.25">
      <c r="A5">
        <v>11</v>
      </c>
      <c r="B5">
        <v>14</v>
      </c>
      <c r="E5" s="3"/>
      <c r="F5" s="3" t="s">
        <v>0</v>
      </c>
      <c r="G5" s="3" t="s">
        <v>1</v>
      </c>
      <c r="J5" t="s">
        <v>24</v>
      </c>
    </row>
    <row r="6" spans="1:11" x14ac:dyDescent="0.25">
      <c r="A6">
        <v>14</v>
      </c>
      <c r="B6">
        <v>15</v>
      </c>
      <c r="E6" s="1" t="s">
        <v>2</v>
      </c>
      <c r="F6" s="1">
        <v>12</v>
      </c>
      <c r="G6" s="1">
        <v>11</v>
      </c>
    </row>
    <row r="7" spans="1:11" x14ac:dyDescent="0.25">
      <c r="B7">
        <v>10</v>
      </c>
      <c r="E7" s="1" t="s">
        <v>4</v>
      </c>
      <c r="F7" s="1">
        <v>2.5</v>
      </c>
      <c r="G7" s="1">
        <v>7.333333333333333</v>
      </c>
    </row>
    <row r="8" spans="1:11" x14ac:dyDescent="0.25">
      <c r="B8">
        <v>9</v>
      </c>
      <c r="E8" s="1" t="s">
        <v>5</v>
      </c>
      <c r="F8" s="1">
        <v>5</v>
      </c>
      <c r="G8" s="1">
        <v>7</v>
      </c>
    </row>
    <row r="9" spans="1:11" x14ac:dyDescent="0.25">
      <c r="E9" s="1" t="s">
        <v>6</v>
      </c>
      <c r="F9" s="1">
        <v>0</v>
      </c>
      <c r="G9" s="1"/>
      <c r="K9" t="s">
        <v>25</v>
      </c>
    </row>
    <row r="10" spans="1:11" x14ac:dyDescent="0.25">
      <c r="E10" s="1" t="s">
        <v>7</v>
      </c>
      <c r="F10" s="1">
        <v>10</v>
      </c>
      <c r="G10" s="1"/>
      <c r="J10" t="s">
        <v>26</v>
      </c>
    </row>
    <row r="11" spans="1:11" x14ac:dyDescent="0.25">
      <c r="E11" s="1" t="s">
        <v>8</v>
      </c>
      <c r="F11" s="1">
        <v>0.8038369524685004</v>
      </c>
      <c r="G11" s="1"/>
    </row>
    <row r="12" spans="1:11" x14ac:dyDescent="0.25">
      <c r="E12" s="1" t="s">
        <v>9</v>
      </c>
      <c r="F12" s="1">
        <v>0.22009049679783321</v>
      </c>
      <c r="G12" s="1"/>
    </row>
    <row r="13" spans="1:11" x14ac:dyDescent="0.25">
      <c r="E13" s="1" t="s">
        <v>10</v>
      </c>
      <c r="F13" s="1">
        <v>1.812461122811676</v>
      </c>
      <c r="G13" s="1"/>
    </row>
    <row r="14" spans="1:11" x14ac:dyDescent="0.25">
      <c r="E14" s="1" t="s">
        <v>11</v>
      </c>
      <c r="F14" s="1">
        <v>0.44018099359566643</v>
      </c>
      <c r="G14" s="1"/>
    </row>
    <row r="15" spans="1:11" ht="15.75" thickBot="1" x14ac:dyDescent="0.3">
      <c r="E15" s="2" t="s">
        <v>12</v>
      </c>
      <c r="F15" s="2">
        <v>2.2281388519862744</v>
      </c>
      <c r="G15" s="2"/>
    </row>
    <row r="19" spans="5:7" x14ac:dyDescent="0.25">
      <c r="E19" t="s">
        <v>13</v>
      </c>
    </row>
    <row r="20" spans="5:7" ht="15.75" thickBot="1" x14ac:dyDescent="0.3"/>
    <row r="21" spans="5:7" x14ac:dyDescent="0.25">
      <c r="E21" s="3"/>
      <c r="F21" s="3" t="s">
        <v>0</v>
      </c>
      <c r="G21" s="3" t="s">
        <v>1</v>
      </c>
    </row>
    <row r="22" spans="5:7" x14ac:dyDescent="0.25">
      <c r="E22" s="1" t="s">
        <v>2</v>
      </c>
      <c r="F22" s="1">
        <v>12</v>
      </c>
      <c r="G22" s="1">
        <v>11</v>
      </c>
    </row>
    <row r="23" spans="5:7" x14ac:dyDescent="0.25">
      <c r="E23" s="1" t="s">
        <v>4</v>
      </c>
      <c r="F23" s="1">
        <v>2.5</v>
      </c>
      <c r="G23" s="1">
        <v>7.333333333333333</v>
      </c>
    </row>
    <row r="24" spans="5:7" x14ac:dyDescent="0.25">
      <c r="E24" s="1" t="s">
        <v>5</v>
      </c>
      <c r="F24" s="1">
        <v>5</v>
      </c>
      <c r="G24" s="1">
        <v>7</v>
      </c>
    </row>
    <row r="25" spans="5:7" x14ac:dyDescent="0.25">
      <c r="E25" s="1" t="s">
        <v>14</v>
      </c>
      <c r="F25" s="1">
        <v>5.4</v>
      </c>
      <c r="G25" s="1"/>
    </row>
    <row r="26" spans="5:7" x14ac:dyDescent="0.25">
      <c r="E26" s="1" t="s">
        <v>6</v>
      </c>
      <c r="F26" s="1">
        <v>0</v>
      </c>
      <c r="G26" s="1"/>
    </row>
    <row r="27" spans="5:7" x14ac:dyDescent="0.25">
      <c r="E27" s="1" t="s">
        <v>7</v>
      </c>
      <c r="F27" s="1">
        <v>10</v>
      </c>
      <c r="G27" s="1"/>
    </row>
    <row r="28" spans="5:7" x14ac:dyDescent="0.25">
      <c r="E28" s="1" t="s">
        <v>8</v>
      </c>
      <c r="F28" s="1">
        <v>0.734930919740164</v>
      </c>
      <c r="G28" s="1"/>
    </row>
    <row r="29" spans="5:7" x14ac:dyDescent="0.25">
      <c r="E29" s="1" t="s">
        <v>9</v>
      </c>
      <c r="F29" s="1">
        <v>0.23963098830765961</v>
      </c>
      <c r="G29" s="1"/>
    </row>
    <row r="30" spans="5:7" x14ac:dyDescent="0.25">
      <c r="E30" s="1" t="s">
        <v>10</v>
      </c>
      <c r="F30" s="1">
        <v>1.812461122811676</v>
      </c>
      <c r="G30" s="1"/>
    </row>
    <row r="31" spans="5:7" x14ac:dyDescent="0.25">
      <c r="E31" s="1" t="s">
        <v>11</v>
      </c>
      <c r="F31" s="1">
        <v>0.47926197661531922</v>
      </c>
      <c r="G31" s="1"/>
    </row>
    <row r="32" spans="5:7" ht="15.75" thickBot="1" x14ac:dyDescent="0.3">
      <c r="E32" s="2" t="s">
        <v>12</v>
      </c>
      <c r="F32" s="2">
        <v>2.2281388519862744</v>
      </c>
      <c r="G32" s="2"/>
    </row>
    <row r="36" spans="1:9" x14ac:dyDescent="0.25">
      <c r="A36" t="s">
        <v>19</v>
      </c>
    </row>
    <row r="37" spans="1:9" x14ac:dyDescent="0.25">
      <c r="A37" t="s">
        <v>0</v>
      </c>
      <c r="B37" t="s">
        <v>1</v>
      </c>
    </row>
    <row r="38" spans="1:9" x14ac:dyDescent="0.25">
      <c r="A38">
        <v>10</v>
      </c>
      <c r="B38">
        <v>7</v>
      </c>
    </row>
    <row r="39" spans="1:9" x14ac:dyDescent="0.25">
      <c r="A39">
        <v>6</v>
      </c>
      <c r="B39">
        <v>13</v>
      </c>
    </row>
    <row r="40" spans="1:9" x14ac:dyDescent="0.25">
      <c r="A40">
        <v>16</v>
      </c>
      <c r="B40">
        <v>22</v>
      </c>
      <c r="E40" t="s">
        <v>13</v>
      </c>
    </row>
    <row r="41" spans="1:9" ht="15.75" thickBot="1" x14ac:dyDescent="0.3">
      <c r="A41">
        <v>17</v>
      </c>
      <c r="B41">
        <v>15</v>
      </c>
    </row>
    <row r="42" spans="1:9" x14ac:dyDescent="0.25">
      <c r="A42">
        <v>13</v>
      </c>
      <c r="B42">
        <v>12</v>
      </c>
      <c r="E42" s="3"/>
      <c r="F42" s="3" t="s">
        <v>0</v>
      </c>
      <c r="G42" s="3" t="s">
        <v>1</v>
      </c>
    </row>
    <row r="43" spans="1:9" x14ac:dyDescent="0.25">
      <c r="A43">
        <v>12</v>
      </c>
      <c r="B43">
        <v>14</v>
      </c>
      <c r="E43" s="1" t="s">
        <v>2</v>
      </c>
      <c r="F43" s="1">
        <v>12</v>
      </c>
      <c r="G43" s="1">
        <v>15</v>
      </c>
    </row>
    <row r="44" spans="1:9" x14ac:dyDescent="0.25">
      <c r="A44">
        <v>8</v>
      </c>
      <c r="B44">
        <v>18</v>
      </c>
      <c r="E44" s="1" t="s">
        <v>4</v>
      </c>
      <c r="F44" s="1">
        <v>13.333333333333334</v>
      </c>
      <c r="G44" s="1">
        <v>28.545454545454547</v>
      </c>
    </row>
    <row r="45" spans="1:9" x14ac:dyDescent="0.25">
      <c r="A45">
        <v>14</v>
      </c>
      <c r="B45">
        <v>8</v>
      </c>
      <c r="E45" s="1" t="s">
        <v>5</v>
      </c>
      <c r="F45" s="1">
        <v>10</v>
      </c>
      <c r="G45" s="1">
        <v>12</v>
      </c>
      <c r="I45" t="s">
        <v>17</v>
      </c>
    </row>
    <row r="46" spans="1:9" x14ac:dyDescent="0.25">
      <c r="A46">
        <v>15</v>
      </c>
      <c r="B46">
        <v>21</v>
      </c>
      <c r="E46" s="1" t="s">
        <v>14</v>
      </c>
      <c r="F46" s="1">
        <v>21.7</v>
      </c>
      <c r="G46" s="1"/>
      <c r="I46" t="s">
        <v>18</v>
      </c>
    </row>
    <row r="47" spans="1:9" x14ac:dyDescent="0.25">
      <c r="A47">
        <v>9</v>
      </c>
      <c r="B47">
        <v>23</v>
      </c>
      <c r="E47" s="1" t="s">
        <v>6</v>
      </c>
      <c r="F47" s="1">
        <v>0</v>
      </c>
      <c r="G47" s="1"/>
    </row>
    <row r="48" spans="1:9" x14ac:dyDescent="0.25">
      <c r="B48">
        <v>10</v>
      </c>
      <c r="E48" s="1" t="s">
        <v>7</v>
      </c>
      <c r="F48" s="1">
        <v>20</v>
      </c>
      <c r="G48" s="1"/>
    </row>
    <row r="49" spans="1:11" x14ac:dyDescent="0.25">
      <c r="B49">
        <v>17</v>
      </c>
      <c r="E49" s="1" t="s">
        <v>8</v>
      </c>
      <c r="F49" s="1">
        <v>-1.5040790787578628</v>
      </c>
      <c r="G49" s="1"/>
      <c r="J49" t="s">
        <v>20</v>
      </c>
      <c r="K49" t="s">
        <v>21</v>
      </c>
    </row>
    <row r="50" spans="1:11" x14ac:dyDescent="0.25">
      <c r="E50" s="1" t="s">
        <v>9</v>
      </c>
      <c r="F50" s="1">
        <v>7.4094717521688336E-2</v>
      </c>
      <c r="G50" s="1"/>
    </row>
    <row r="51" spans="1:11" x14ac:dyDescent="0.25">
      <c r="E51" s="1" t="s">
        <v>10</v>
      </c>
      <c r="F51" s="1">
        <v>1.7247182429207868</v>
      </c>
      <c r="G51" s="1"/>
    </row>
    <row r="52" spans="1:11" x14ac:dyDescent="0.25">
      <c r="E52" s="1" t="s">
        <v>11</v>
      </c>
      <c r="F52" s="1">
        <v>0.14818943504337667</v>
      </c>
      <c r="G52" s="1"/>
    </row>
    <row r="53" spans="1:11" ht="15.75" thickBot="1" x14ac:dyDescent="0.3">
      <c r="E53" s="2" t="s">
        <v>12</v>
      </c>
      <c r="F53" s="2">
        <v>2.0859634472658648</v>
      </c>
      <c r="G53" s="2"/>
    </row>
    <row r="57" spans="1:11" x14ac:dyDescent="0.25">
      <c r="A57" t="s">
        <v>27</v>
      </c>
    </row>
    <row r="58" spans="1:11" x14ac:dyDescent="0.25">
      <c r="A58" t="s">
        <v>28</v>
      </c>
      <c r="B58" t="s">
        <v>29</v>
      </c>
      <c r="C58" t="s">
        <v>30</v>
      </c>
    </row>
    <row r="59" spans="1:11" x14ac:dyDescent="0.25">
      <c r="A59">
        <v>1</v>
      </c>
      <c r="B59">
        <v>7</v>
      </c>
      <c r="C59">
        <v>9</v>
      </c>
      <c r="E59" t="s">
        <v>13</v>
      </c>
    </row>
    <row r="60" spans="1:11" ht="15.75" thickBot="1" x14ac:dyDescent="0.3">
      <c r="A60">
        <v>2</v>
      </c>
      <c r="B60">
        <v>8</v>
      </c>
      <c r="C60">
        <v>8</v>
      </c>
    </row>
    <row r="61" spans="1:11" x14ac:dyDescent="0.25">
      <c r="A61">
        <v>3</v>
      </c>
      <c r="B61">
        <v>7</v>
      </c>
      <c r="C61">
        <v>8</v>
      </c>
      <c r="E61" s="3"/>
      <c r="F61" s="3" t="s">
        <v>29</v>
      </c>
      <c r="G61" s="3" t="s">
        <v>30</v>
      </c>
    </row>
    <row r="62" spans="1:11" x14ac:dyDescent="0.25">
      <c r="A62">
        <v>4</v>
      </c>
      <c r="B62">
        <v>3</v>
      </c>
      <c r="C62">
        <v>4</v>
      </c>
      <c r="E62" s="1" t="s">
        <v>2</v>
      </c>
      <c r="F62" s="1">
        <v>6.7</v>
      </c>
      <c r="G62" s="1">
        <v>7</v>
      </c>
    </row>
    <row r="63" spans="1:11" x14ac:dyDescent="0.25">
      <c r="A63">
        <v>5</v>
      </c>
      <c r="B63">
        <v>8</v>
      </c>
      <c r="C63">
        <v>7</v>
      </c>
      <c r="E63" s="1" t="s">
        <v>4</v>
      </c>
      <c r="F63" s="1">
        <v>3.5666666666666691</v>
      </c>
      <c r="G63" s="1">
        <v>2.4444444444444446</v>
      </c>
      <c r="I63" t="s">
        <v>31</v>
      </c>
    </row>
    <row r="64" spans="1:11" x14ac:dyDescent="0.25">
      <c r="A64">
        <v>6</v>
      </c>
      <c r="B64">
        <v>6</v>
      </c>
      <c r="C64">
        <v>7</v>
      </c>
      <c r="E64" s="1" t="s">
        <v>5</v>
      </c>
      <c r="F64" s="1">
        <v>10</v>
      </c>
      <c r="G64" s="1">
        <v>10</v>
      </c>
      <c r="I64" t="s">
        <v>32</v>
      </c>
    </row>
    <row r="65" spans="1:10" x14ac:dyDescent="0.25">
      <c r="A65">
        <v>7</v>
      </c>
      <c r="B65">
        <v>9</v>
      </c>
      <c r="C65">
        <v>9</v>
      </c>
      <c r="E65" s="1" t="s">
        <v>14</v>
      </c>
      <c r="F65" s="1">
        <v>3.0055555555555569</v>
      </c>
      <c r="G65" s="1"/>
    </row>
    <row r="66" spans="1:10" x14ac:dyDescent="0.25">
      <c r="A66">
        <v>8</v>
      </c>
      <c r="B66">
        <v>4</v>
      </c>
      <c r="C66">
        <v>6</v>
      </c>
      <c r="E66" s="1" t="s">
        <v>6</v>
      </c>
      <c r="F66" s="1">
        <v>0</v>
      </c>
      <c r="G66" s="1"/>
    </row>
    <row r="67" spans="1:10" x14ac:dyDescent="0.25">
      <c r="A67">
        <v>9</v>
      </c>
      <c r="B67">
        <v>7</v>
      </c>
      <c r="C67">
        <v>6</v>
      </c>
      <c r="E67" s="1" t="s">
        <v>7</v>
      </c>
      <c r="F67" s="1">
        <v>18</v>
      </c>
      <c r="G67" s="1"/>
    </row>
    <row r="68" spans="1:10" x14ac:dyDescent="0.25">
      <c r="A68">
        <v>10</v>
      </c>
      <c r="B68">
        <v>8</v>
      </c>
      <c r="C68">
        <v>6</v>
      </c>
      <c r="E68" s="1" t="s">
        <v>8</v>
      </c>
      <c r="F68" s="1">
        <v>-0.38694022235311271</v>
      </c>
      <c r="G68" s="1" t="s">
        <v>34</v>
      </c>
    </row>
    <row r="69" spans="1:10" x14ac:dyDescent="0.25">
      <c r="E69" s="1" t="s">
        <v>9</v>
      </c>
      <c r="F69" s="1">
        <v>0.35166852815509358</v>
      </c>
      <c r="G69" s="1"/>
      <c r="J69" t="s">
        <v>33</v>
      </c>
    </row>
    <row r="70" spans="1:10" x14ac:dyDescent="0.25">
      <c r="E70" s="1" t="s">
        <v>10</v>
      </c>
      <c r="F70" s="1">
        <v>1.7340636066175394</v>
      </c>
      <c r="G70" s="1" t="s">
        <v>35</v>
      </c>
      <c r="J70" t="s">
        <v>21</v>
      </c>
    </row>
    <row r="71" spans="1:10" x14ac:dyDescent="0.25">
      <c r="E71" s="1" t="s">
        <v>11</v>
      </c>
      <c r="F71" s="1">
        <v>0.70333705631018717</v>
      </c>
      <c r="G71" s="1"/>
    </row>
    <row r="72" spans="1:10" ht="15.75" thickBot="1" x14ac:dyDescent="0.3">
      <c r="E72" s="2" t="s">
        <v>12</v>
      </c>
      <c r="F72" s="2">
        <v>2.1009220402410378</v>
      </c>
      <c r="G72" s="1" t="s">
        <v>35</v>
      </c>
    </row>
    <row r="76" spans="1:10" x14ac:dyDescent="0.25">
      <c r="A76" t="s">
        <v>36</v>
      </c>
    </row>
    <row r="77" spans="1:10" x14ac:dyDescent="0.25">
      <c r="A77" t="s">
        <v>37</v>
      </c>
      <c r="B77" t="s">
        <v>38</v>
      </c>
    </row>
    <row r="78" spans="1:10" x14ac:dyDescent="0.25">
      <c r="A78">
        <v>28</v>
      </c>
      <c r="B78">
        <v>29</v>
      </c>
      <c r="E78" t="s">
        <v>13</v>
      </c>
    </row>
    <row r="79" spans="1:10" ht="15.75" thickBot="1" x14ac:dyDescent="0.3">
      <c r="A79">
        <v>30</v>
      </c>
      <c r="B79">
        <v>30</v>
      </c>
    </row>
    <row r="80" spans="1:10" x14ac:dyDescent="0.25">
      <c r="A80">
        <v>32</v>
      </c>
      <c r="B80">
        <v>30</v>
      </c>
      <c r="E80" s="3"/>
      <c r="F80" s="3" t="s">
        <v>37</v>
      </c>
      <c r="G80" s="3" t="s">
        <v>38</v>
      </c>
    </row>
    <row r="81" spans="1:10" x14ac:dyDescent="0.25">
      <c r="A81">
        <v>33</v>
      </c>
      <c r="B81">
        <v>24</v>
      </c>
      <c r="E81" s="1" t="s">
        <v>2</v>
      </c>
      <c r="F81" s="1">
        <v>31.285714285714285</v>
      </c>
      <c r="G81" s="1">
        <v>28.166666666666668</v>
      </c>
    </row>
    <row r="82" spans="1:10" x14ac:dyDescent="0.25">
      <c r="A82">
        <v>33</v>
      </c>
      <c r="B82">
        <v>27</v>
      </c>
      <c r="E82" s="1" t="s">
        <v>4</v>
      </c>
      <c r="F82" s="1">
        <v>5.2380952380952381</v>
      </c>
      <c r="G82" s="1">
        <v>5.3666666666666671</v>
      </c>
      <c r="J82" t="s">
        <v>39</v>
      </c>
    </row>
    <row r="83" spans="1:10" x14ac:dyDescent="0.25">
      <c r="A83">
        <v>29</v>
      </c>
      <c r="B83">
        <v>29</v>
      </c>
      <c r="E83" s="1" t="s">
        <v>5</v>
      </c>
      <c r="F83" s="1">
        <v>7</v>
      </c>
      <c r="G83" s="1">
        <v>6</v>
      </c>
      <c r="J83" t="s">
        <v>42</v>
      </c>
    </row>
    <row r="84" spans="1:10" x14ac:dyDescent="0.25">
      <c r="A84">
        <v>34</v>
      </c>
      <c r="E84" s="1" t="s">
        <v>14</v>
      </c>
      <c r="F84" s="1">
        <v>5.2965367965367971</v>
      </c>
      <c r="G84" s="1"/>
    </row>
    <row r="85" spans="1:10" x14ac:dyDescent="0.25">
      <c r="E85" s="1" t="s">
        <v>6</v>
      </c>
      <c r="F85" s="1">
        <v>0</v>
      </c>
      <c r="G85" s="1"/>
    </row>
    <row r="86" spans="1:10" x14ac:dyDescent="0.25">
      <c r="E86" s="1" t="s">
        <v>7</v>
      </c>
      <c r="F86" s="1">
        <v>11</v>
      </c>
      <c r="G86" s="1"/>
      <c r="J86" t="s">
        <v>40</v>
      </c>
    </row>
    <row r="87" spans="1:10" x14ac:dyDescent="0.25">
      <c r="E87" s="1" t="s">
        <v>8</v>
      </c>
      <c r="F87" s="1">
        <v>2.4360094987147352</v>
      </c>
      <c r="G87" s="1"/>
      <c r="J87" t="s">
        <v>41</v>
      </c>
    </row>
    <row r="88" spans="1:10" x14ac:dyDescent="0.25">
      <c r="E88" s="1" t="s">
        <v>9</v>
      </c>
      <c r="F88" s="1">
        <v>1.6527867881922609E-2</v>
      </c>
      <c r="G88" s="1"/>
    </row>
    <row r="89" spans="1:10" x14ac:dyDescent="0.25">
      <c r="E89" s="1" t="s">
        <v>10</v>
      </c>
      <c r="F89" s="1">
        <v>1.7958848187040437</v>
      </c>
      <c r="G89" s="1"/>
    </row>
    <row r="90" spans="1:10" x14ac:dyDescent="0.25">
      <c r="E90" s="1" t="s">
        <v>11</v>
      </c>
      <c r="F90" s="1">
        <v>3.3055735763845219E-2</v>
      </c>
      <c r="G90" s="1"/>
    </row>
    <row r="91" spans="1:10" ht="15.75" thickBot="1" x14ac:dyDescent="0.3">
      <c r="E91" s="2" t="s">
        <v>12</v>
      </c>
      <c r="F91" s="2">
        <v>2.2009851600916384</v>
      </c>
      <c r="G91"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14" workbookViewId="0">
      <selection activeCell="L34" sqref="L34"/>
    </sheetView>
  </sheetViews>
  <sheetFormatPr defaultRowHeight="15" x14ac:dyDescent="0.25"/>
  <cols>
    <col min="8" max="8" width="31.28515625" customWidth="1"/>
    <col min="9" max="9" width="23.42578125" customWidth="1"/>
    <col min="10" max="10" width="21.5703125" customWidth="1"/>
  </cols>
  <sheetData>
    <row r="1" spans="1:12" x14ac:dyDescent="0.25">
      <c r="A1" t="s">
        <v>43</v>
      </c>
    </row>
    <row r="3" spans="1:12" x14ac:dyDescent="0.25">
      <c r="A3" t="s">
        <v>46</v>
      </c>
    </row>
    <row r="4" spans="1:12" x14ac:dyDescent="0.25">
      <c r="B4" t="s">
        <v>44</v>
      </c>
      <c r="E4" t="s">
        <v>45</v>
      </c>
    </row>
    <row r="5" spans="1:12" x14ac:dyDescent="0.25">
      <c r="B5">
        <v>44</v>
      </c>
      <c r="E5">
        <v>53</v>
      </c>
      <c r="H5" t="s">
        <v>47</v>
      </c>
    </row>
    <row r="6" spans="1:12" ht="15.75" thickBot="1" x14ac:dyDescent="0.3">
      <c r="B6">
        <v>40</v>
      </c>
      <c r="E6">
        <v>38</v>
      </c>
    </row>
    <row r="7" spans="1:12" x14ac:dyDescent="0.25">
      <c r="B7">
        <v>61</v>
      </c>
      <c r="E7">
        <v>69</v>
      </c>
      <c r="H7" s="3"/>
      <c r="I7" s="3" t="s">
        <v>44</v>
      </c>
      <c r="J7" s="3" t="s">
        <v>45</v>
      </c>
    </row>
    <row r="8" spans="1:12" x14ac:dyDescent="0.25">
      <c r="B8">
        <v>52</v>
      </c>
      <c r="E8">
        <v>57</v>
      </c>
      <c r="H8" s="1" t="s">
        <v>2</v>
      </c>
      <c r="I8" s="1">
        <v>54</v>
      </c>
      <c r="J8" s="1">
        <v>59</v>
      </c>
    </row>
    <row r="9" spans="1:12" x14ac:dyDescent="0.25">
      <c r="B9">
        <v>32</v>
      </c>
      <c r="E9">
        <v>46</v>
      </c>
      <c r="H9" s="1" t="s">
        <v>4</v>
      </c>
      <c r="I9" s="1">
        <v>197.81818181818181</v>
      </c>
      <c r="J9" s="1">
        <v>204.54545454545453</v>
      </c>
      <c r="L9" t="s">
        <v>49</v>
      </c>
    </row>
    <row r="10" spans="1:12" x14ac:dyDescent="0.25">
      <c r="B10">
        <v>44</v>
      </c>
      <c r="E10">
        <v>39</v>
      </c>
      <c r="H10" s="1" t="s">
        <v>5</v>
      </c>
      <c r="I10" s="1">
        <v>12</v>
      </c>
      <c r="J10" s="1">
        <v>12</v>
      </c>
      <c r="L10" t="s">
        <v>50</v>
      </c>
    </row>
    <row r="11" spans="1:12" x14ac:dyDescent="0.25">
      <c r="B11">
        <v>70</v>
      </c>
      <c r="E11">
        <v>73</v>
      </c>
      <c r="H11" s="1" t="s">
        <v>48</v>
      </c>
      <c r="I11" s="1">
        <v>0.93732035315811024</v>
      </c>
      <c r="J11" s="1"/>
    </row>
    <row r="12" spans="1:12" x14ac:dyDescent="0.25">
      <c r="B12">
        <v>41</v>
      </c>
      <c r="E12">
        <v>48</v>
      </c>
      <c r="H12" s="1" t="s">
        <v>6</v>
      </c>
      <c r="I12" s="1">
        <v>0</v>
      </c>
      <c r="J12" s="1"/>
    </row>
    <row r="13" spans="1:12" x14ac:dyDescent="0.25">
      <c r="B13">
        <v>67</v>
      </c>
      <c r="E13">
        <v>73</v>
      </c>
      <c r="H13" s="1" t="s">
        <v>7</v>
      </c>
      <c r="I13" s="1">
        <v>11</v>
      </c>
      <c r="J13" s="1"/>
      <c r="K13" t="s">
        <v>51</v>
      </c>
    </row>
    <row r="14" spans="1:12" x14ac:dyDescent="0.25">
      <c r="B14">
        <v>72</v>
      </c>
      <c r="E14">
        <v>74</v>
      </c>
      <c r="H14" s="1" t="s">
        <v>8</v>
      </c>
      <c r="I14" s="1">
        <v>-3.4453597195535766</v>
      </c>
      <c r="J14" s="1"/>
      <c r="K14" t="s">
        <v>52</v>
      </c>
    </row>
    <row r="15" spans="1:12" x14ac:dyDescent="0.25">
      <c r="B15">
        <v>53</v>
      </c>
      <c r="E15">
        <v>60</v>
      </c>
      <c r="H15" s="1" t="s">
        <v>9</v>
      </c>
      <c r="I15" s="1">
        <v>2.7363339091732628E-3</v>
      </c>
      <c r="J15" s="1"/>
      <c r="K15" t="s">
        <v>53</v>
      </c>
    </row>
    <row r="16" spans="1:12" x14ac:dyDescent="0.25">
      <c r="B16">
        <v>72</v>
      </c>
      <c r="E16">
        <v>78</v>
      </c>
      <c r="H16" s="1" t="s">
        <v>10</v>
      </c>
      <c r="I16" s="1">
        <v>1.7958848187040437</v>
      </c>
      <c r="J16" s="1"/>
    </row>
    <row r="17" spans="1:12" x14ac:dyDescent="0.25">
      <c r="H17" s="1" t="s">
        <v>11</v>
      </c>
      <c r="I17" s="1">
        <v>5.4726678183465256E-3</v>
      </c>
      <c r="J17" s="1"/>
    </row>
    <row r="18" spans="1:12" ht="15.75" thickBot="1" x14ac:dyDescent="0.3">
      <c r="H18" s="2" t="s">
        <v>12</v>
      </c>
      <c r="I18" s="2">
        <v>2.2009851600916384</v>
      </c>
      <c r="J18" s="2"/>
    </row>
    <row r="21" spans="1:12" x14ac:dyDescent="0.25">
      <c r="A21" t="s">
        <v>54</v>
      </c>
    </row>
    <row r="22" spans="1:12" x14ac:dyDescent="0.25">
      <c r="B22" t="s">
        <v>55</v>
      </c>
      <c r="C22" t="s">
        <v>56</v>
      </c>
    </row>
    <row r="23" spans="1:12" x14ac:dyDescent="0.25">
      <c r="B23">
        <v>67</v>
      </c>
      <c r="C23">
        <v>70</v>
      </c>
      <c r="H23" t="s">
        <v>47</v>
      </c>
    </row>
    <row r="24" spans="1:12" ht="15.75" thickBot="1" x14ac:dyDescent="0.3">
      <c r="B24">
        <v>24</v>
      </c>
      <c r="C24">
        <v>38</v>
      </c>
    </row>
    <row r="25" spans="1:12" x14ac:dyDescent="0.25">
      <c r="B25">
        <v>57</v>
      </c>
      <c r="C25">
        <v>58</v>
      </c>
      <c r="H25" s="3"/>
      <c r="I25" s="3" t="s">
        <v>55</v>
      </c>
      <c r="J25" s="3" t="s">
        <v>56</v>
      </c>
    </row>
    <row r="26" spans="1:12" x14ac:dyDescent="0.25">
      <c r="B26">
        <v>55</v>
      </c>
      <c r="C26">
        <v>58</v>
      </c>
      <c r="H26" s="1" t="s">
        <v>2</v>
      </c>
      <c r="I26" s="1">
        <v>52</v>
      </c>
      <c r="J26" s="1">
        <v>57</v>
      </c>
    </row>
    <row r="27" spans="1:12" x14ac:dyDescent="0.25">
      <c r="B27">
        <v>63</v>
      </c>
      <c r="C27">
        <v>56</v>
      </c>
      <c r="H27" s="1" t="s">
        <v>4</v>
      </c>
      <c r="I27" s="1">
        <v>209.11111111111111</v>
      </c>
      <c r="J27" s="1">
        <v>184.88888888888889</v>
      </c>
    </row>
    <row r="28" spans="1:12" x14ac:dyDescent="0.25">
      <c r="B28">
        <v>54</v>
      </c>
      <c r="C28">
        <v>67</v>
      </c>
      <c r="H28" s="1" t="s">
        <v>5</v>
      </c>
      <c r="I28" s="1">
        <v>10</v>
      </c>
      <c r="J28" s="1">
        <v>10</v>
      </c>
      <c r="L28" t="s">
        <v>58</v>
      </c>
    </row>
    <row r="29" spans="1:12" x14ac:dyDescent="0.25">
      <c r="B29">
        <v>56</v>
      </c>
      <c r="C29">
        <v>68</v>
      </c>
      <c r="H29" s="1" t="s">
        <v>48</v>
      </c>
      <c r="I29" s="1">
        <v>0.8657097221233151</v>
      </c>
      <c r="J29" s="1"/>
      <c r="L29" t="s">
        <v>57</v>
      </c>
    </row>
    <row r="30" spans="1:12" x14ac:dyDescent="0.25">
      <c r="B30">
        <v>68</v>
      </c>
      <c r="C30">
        <v>75</v>
      </c>
      <c r="H30" s="1" t="s">
        <v>6</v>
      </c>
      <c r="I30" s="1">
        <v>0</v>
      </c>
      <c r="J30" s="1"/>
    </row>
    <row r="31" spans="1:12" x14ac:dyDescent="0.25">
      <c r="B31">
        <v>33</v>
      </c>
      <c r="C31">
        <v>42</v>
      </c>
      <c r="H31" s="1" t="s">
        <v>7</v>
      </c>
      <c r="I31" s="1">
        <v>9</v>
      </c>
      <c r="J31" s="1"/>
    </row>
    <row r="32" spans="1:12" x14ac:dyDescent="0.25">
      <c r="B32">
        <v>43</v>
      </c>
      <c r="C32">
        <v>38</v>
      </c>
      <c r="H32" s="1" t="s">
        <v>8</v>
      </c>
      <c r="I32" s="1">
        <v>-2.1605670071837904</v>
      </c>
      <c r="J32" s="1"/>
      <c r="L32" t="s">
        <v>59</v>
      </c>
    </row>
    <row r="33" spans="8:12" x14ac:dyDescent="0.25">
      <c r="H33" s="1" t="s">
        <v>9</v>
      </c>
      <c r="I33" s="1">
        <v>2.9506485702827698E-2</v>
      </c>
      <c r="J33" s="1"/>
      <c r="L33" t="s">
        <v>52</v>
      </c>
    </row>
    <row r="34" spans="8:12" x14ac:dyDescent="0.25">
      <c r="H34" s="1" t="s">
        <v>10</v>
      </c>
      <c r="I34" s="1">
        <v>1.8331129326562374</v>
      </c>
      <c r="J34" s="1"/>
      <c r="L34" t="s">
        <v>60</v>
      </c>
    </row>
    <row r="35" spans="8:12" x14ac:dyDescent="0.25">
      <c r="H35" s="1" t="s">
        <v>11</v>
      </c>
      <c r="I35" s="1">
        <v>5.9012971405655396E-2</v>
      </c>
      <c r="J35" s="1"/>
    </row>
    <row r="36" spans="8:12" ht="15.75" thickBot="1" x14ac:dyDescent="0.3">
      <c r="H36" s="2" t="s">
        <v>12</v>
      </c>
      <c r="I36" s="2">
        <v>2.2621571627982053</v>
      </c>
      <c r="J3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opLeftCell="A27" workbookViewId="0">
      <selection activeCell="J49" sqref="J49"/>
    </sheetView>
  </sheetViews>
  <sheetFormatPr defaultRowHeight="15" x14ac:dyDescent="0.25"/>
  <cols>
    <col min="4" max="4" width="18" customWidth="1"/>
  </cols>
  <sheetData>
    <row r="1" spans="1:8" x14ac:dyDescent="0.25">
      <c r="E1" s="4" t="s">
        <v>91</v>
      </c>
    </row>
    <row r="2" spans="1:8" x14ac:dyDescent="0.25">
      <c r="A2" t="s">
        <v>92</v>
      </c>
    </row>
    <row r="3" spans="1:8" x14ac:dyDescent="0.25">
      <c r="A3" t="s">
        <v>93</v>
      </c>
    </row>
    <row r="5" spans="1:8" x14ac:dyDescent="0.25">
      <c r="A5" t="s">
        <v>104</v>
      </c>
    </row>
    <row r="6" spans="1:8" x14ac:dyDescent="0.25">
      <c r="A6" t="s">
        <v>94</v>
      </c>
      <c r="B6" t="s">
        <v>95</v>
      </c>
    </row>
    <row r="7" spans="1:8" x14ac:dyDescent="0.25">
      <c r="A7">
        <v>66</v>
      </c>
      <c r="B7">
        <v>64</v>
      </c>
      <c r="D7" t="s">
        <v>96</v>
      </c>
    </row>
    <row r="8" spans="1:8" ht="15.75" thickBot="1" x14ac:dyDescent="0.3">
      <c r="A8">
        <v>67</v>
      </c>
      <c r="B8">
        <v>66</v>
      </c>
    </row>
    <row r="9" spans="1:8" x14ac:dyDescent="0.25">
      <c r="A9">
        <v>75</v>
      </c>
      <c r="B9">
        <v>74</v>
      </c>
      <c r="D9" s="3"/>
      <c r="E9" s="3" t="s">
        <v>94</v>
      </c>
      <c r="F9" s="3" t="s">
        <v>95</v>
      </c>
    </row>
    <row r="10" spans="1:8" x14ac:dyDescent="0.25">
      <c r="A10">
        <v>76</v>
      </c>
      <c r="B10">
        <v>78</v>
      </c>
      <c r="D10" s="1" t="s">
        <v>2</v>
      </c>
      <c r="E10" s="1">
        <v>80</v>
      </c>
      <c r="F10" s="1">
        <v>83</v>
      </c>
    </row>
    <row r="11" spans="1:8" x14ac:dyDescent="0.25">
      <c r="A11">
        <v>82</v>
      </c>
      <c r="B11">
        <v>82</v>
      </c>
      <c r="D11" s="1" t="s">
        <v>4</v>
      </c>
      <c r="E11" s="1">
        <v>91.75</v>
      </c>
      <c r="F11" s="1">
        <v>129.80000000000001</v>
      </c>
      <c r="H11" t="s">
        <v>100</v>
      </c>
    </row>
    <row r="12" spans="1:8" x14ac:dyDescent="0.25">
      <c r="A12">
        <v>84</v>
      </c>
      <c r="B12">
        <v>85</v>
      </c>
      <c r="D12" s="1" t="s">
        <v>5</v>
      </c>
      <c r="E12" s="1">
        <v>9</v>
      </c>
      <c r="F12" s="1">
        <v>11</v>
      </c>
      <c r="H12" t="s">
        <v>101</v>
      </c>
    </row>
    <row r="13" spans="1:8" x14ac:dyDescent="0.25">
      <c r="A13">
        <v>88</v>
      </c>
      <c r="B13">
        <v>87</v>
      </c>
      <c r="D13" s="1" t="s">
        <v>7</v>
      </c>
      <c r="E13" s="1">
        <v>8</v>
      </c>
      <c r="F13" s="1">
        <v>10</v>
      </c>
    </row>
    <row r="14" spans="1:8" x14ac:dyDescent="0.25">
      <c r="A14">
        <v>90</v>
      </c>
      <c r="B14">
        <v>92</v>
      </c>
      <c r="D14" s="1" t="s">
        <v>97</v>
      </c>
      <c r="E14" s="1">
        <v>0.70685670261941447</v>
      </c>
      <c r="F14" s="1"/>
    </row>
    <row r="15" spans="1:8" x14ac:dyDescent="0.25">
      <c r="A15">
        <v>92</v>
      </c>
      <c r="B15">
        <v>93</v>
      </c>
      <c r="D15" s="1" t="s">
        <v>98</v>
      </c>
      <c r="E15" s="1">
        <v>0.31795745159068423</v>
      </c>
      <c r="F15" s="1"/>
      <c r="H15" t="s">
        <v>102</v>
      </c>
    </row>
    <row r="16" spans="1:8" ht="15.75" thickBot="1" x14ac:dyDescent="0.3">
      <c r="B16">
        <v>95</v>
      </c>
      <c r="D16" s="2" t="s">
        <v>99</v>
      </c>
      <c r="E16" s="2">
        <v>0.29876046194309658</v>
      </c>
      <c r="F16" s="2"/>
      <c r="H16" t="s">
        <v>103</v>
      </c>
    </row>
    <row r="17" spans="1:11" x14ac:dyDescent="0.25">
      <c r="B17">
        <v>97</v>
      </c>
    </row>
    <row r="20" spans="1:11" x14ac:dyDescent="0.25">
      <c r="A20" t="s">
        <v>107</v>
      </c>
    </row>
    <row r="21" spans="1:11" x14ac:dyDescent="0.25">
      <c r="A21" t="s">
        <v>105</v>
      </c>
      <c r="B21">
        <v>6.2</v>
      </c>
      <c r="C21">
        <v>5.7</v>
      </c>
      <c r="D21">
        <v>6.5</v>
      </c>
      <c r="E21">
        <v>6</v>
      </c>
      <c r="F21">
        <v>6.3</v>
      </c>
      <c r="G21">
        <v>5.8</v>
      </c>
      <c r="H21">
        <v>5.7</v>
      </c>
      <c r="I21">
        <v>6</v>
      </c>
      <c r="J21">
        <v>6</v>
      </c>
      <c r="K21">
        <v>5.8</v>
      </c>
    </row>
    <row r="22" spans="1:11" x14ac:dyDescent="0.25">
      <c r="A22" t="s">
        <v>106</v>
      </c>
      <c r="B22">
        <v>5.6</v>
      </c>
      <c r="C22">
        <v>5.9</v>
      </c>
      <c r="D22">
        <v>5.6</v>
      </c>
      <c r="E22">
        <v>5.7</v>
      </c>
      <c r="F22">
        <v>5.8</v>
      </c>
      <c r="G22">
        <v>5.7</v>
      </c>
      <c r="H22">
        <v>6</v>
      </c>
      <c r="I22">
        <v>5.5</v>
      </c>
      <c r="J22">
        <v>5.7</v>
      </c>
      <c r="K22">
        <v>5.5</v>
      </c>
    </row>
    <row r="24" spans="1:11" x14ac:dyDescent="0.25">
      <c r="D24" t="s">
        <v>96</v>
      </c>
    </row>
    <row r="25" spans="1:11" ht="15.75" thickBot="1" x14ac:dyDescent="0.3"/>
    <row r="26" spans="1:11" x14ac:dyDescent="0.25">
      <c r="D26" s="3"/>
      <c r="E26" s="3" t="s">
        <v>105</v>
      </c>
      <c r="F26" s="3" t="s">
        <v>106</v>
      </c>
    </row>
    <row r="27" spans="1:11" x14ac:dyDescent="0.25">
      <c r="D27" s="1" t="s">
        <v>2</v>
      </c>
      <c r="E27" s="1">
        <v>6</v>
      </c>
      <c r="F27" s="1">
        <v>5.7000000000000011</v>
      </c>
      <c r="I27" t="s">
        <v>108</v>
      </c>
    </row>
    <row r="28" spans="1:11" x14ac:dyDescent="0.25">
      <c r="D28" s="1" t="s">
        <v>4</v>
      </c>
      <c r="E28" s="1">
        <v>7.1111111111111097E-2</v>
      </c>
      <c r="F28" s="1">
        <v>2.6666666666666693E-2</v>
      </c>
      <c r="I28" t="s">
        <v>109</v>
      </c>
    </row>
    <row r="29" spans="1:11" x14ac:dyDescent="0.25">
      <c r="D29" s="1" t="s">
        <v>5</v>
      </c>
      <c r="E29" s="1">
        <v>10</v>
      </c>
      <c r="F29" s="1">
        <v>10</v>
      </c>
    </row>
    <row r="30" spans="1:11" x14ac:dyDescent="0.25">
      <c r="D30" s="1" t="s">
        <v>7</v>
      </c>
      <c r="E30" s="1">
        <v>9</v>
      </c>
      <c r="F30" s="1">
        <v>9</v>
      </c>
    </row>
    <row r="31" spans="1:11" x14ac:dyDescent="0.25">
      <c r="D31" s="1" t="s">
        <v>97</v>
      </c>
      <c r="E31" s="1">
        <v>2.6666666666666634</v>
      </c>
      <c r="F31" s="1"/>
      <c r="H31" t="s">
        <v>110</v>
      </c>
    </row>
    <row r="32" spans="1:11" x14ac:dyDescent="0.25">
      <c r="D32" s="1" t="s">
        <v>98</v>
      </c>
      <c r="E32" s="1">
        <v>8.007271862762956E-2</v>
      </c>
      <c r="F32" s="1"/>
      <c r="I32" t="s">
        <v>111</v>
      </c>
    </row>
    <row r="33" spans="1:11" ht="15.75" thickBot="1" x14ac:dyDescent="0.3">
      <c r="D33" s="2" t="s">
        <v>99</v>
      </c>
      <c r="E33" s="2">
        <v>3.17889310445827</v>
      </c>
      <c r="F33" s="2"/>
    </row>
    <row r="36" spans="1:11" x14ac:dyDescent="0.25">
      <c r="A36" t="s">
        <v>112</v>
      </c>
    </row>
    <row r="37" spans="1:11" x14ac:dyDescent="0.25">
      <c r="A37" t="s">
        <v>113</v>
      </c>
      <c r="B37">
        <v>60</v>
      </c>
      <c r="C37">
        <v>65</v>
      </c>
      <c r="D37">
        <v>71</v>
      </c>
      <c r="E37">
        <v>74</v>
      </c>
      <c r="F37">
        <v>76</v>
      </c>
      <c r="G37">
        <v>82</v>
      </c>
      <c r="H37">
        <v>85</v>
      </c>
      <c r="I37">
        <v>87</v>
      </c>
    </row>
    <row r="38" spans="1:11" x14ac:dyDescent="0.25">
      <c r="A38" t="s">
        <v>114</v>
      </c>
      <c r="B38">
        <v>61</v>
      </c>
      <c r="C38">
        <v>66</v>
      </c>
      <c r="D38">
        <v>67</v>
      </c>
      <c r="E38">
        <v>85</v>
      </c>
      <c r="F38">
        <v>78</v>
      </c>
      <c r="G38">
        <v>63</v>
      </c>
      <c r="H38">
        <v>85</v>
      </c>
      <c r="I38">
        <v>86</v>
      </c>
      <c r="J38">
        <v>88</v>
      </c>
      <c r="K38">
        <v>91</v>
      </c>
    </row>
    <row r="40" spans="1:11" x14ac:dyDescent="0.25">
      <c r="D40" t="s">
        <v>96</v>
      </c>
    </row>
    <row r="41" spans="1:11" ht="15.75" thickBot="1" x14ac:dyDescent="0.3"/>
    <row r="42" spans="1:11" x14ac:dyDescent="0.25">
      <c r="D42" s="3"/>
      <c r="E42" s="3" t="s">
        <v>113</v>
      </c>
      <c r="F42" s="3" t="s">
        <v>114</v>
      </c>
    </row>
    <row r="43" spans="1:11" x14ac:dyDescent="0.25">
      <c r="D43" s="1" t="s">
        <v>2</v>
      </c>
      <c r="E43" s="1">
        <v>75</v>
      </c>
      <c r="F43" s="1">
        <v>77</v>
      </c>
      <c r="I43" t="s">
        <v>115</v>
      </c>
    </row>
    <row r="44" spans="1:11" x14ac:dyDescent="0.25">
      <c r="D44" s="1" t="s">
        <v>4</v>
      </c>
      <c r="E44" s="1">
        <v>90.857142857142861</v>
      </c>
      <c r="F44" s="1">
        <v>133.33333333333334</v>
      </c>
      <c r="I44" t="s">
        <v>116</v>
      </c>
    </row>
    <row r="45" spans="1:11" x14ac:dyDescent="0.25">
      <c r="D45" s="1" t="s">
        <v>5</v>
      </c>
      <c r="E45" s="1">
        <v>8</v>
      </c>
      <c r="F45" s="1">
        <v>10</v>
      </c>
    </row>
    <row r="46" spans="1:11" x14ac:dyDescent="0.25">
      <c r="D46" s="1" t="s">
        <v>7</v>
      </c>
      <c r="E46" s="1">
        <v>7</v>
      </c>
      <c r="F46" s="1">
        <v>9</v>
      </c>
    </row>
    <row r="47" spans="1:11" x14ac:dyDescent="0.25">
      <c r="D47" s="1" t="s">
        <v>97</v>
      </c>
      <c r="E47" s="1">
        <v>0.68142857142857138</v>
      </c>
      <c r="F47" s="1"/>
      <c r="I47" t="s">
        <v>117</v>
      </c>
    </row>
    <row r="48" spans="1:11" x14ac:dyDescent="0.25">
      <c r="D48" s="1" t="s">
        <v>98</v>
      </c>
      <c r="E48" s="1">
        <v>0.31352999231718537</v>
      </c>
      <c r="F48" s="1"/>
    </row>
    <row r="49" spans="4:9" ht="15.75" thickBot="1" x14ac:dyDescent="0.3">
      <c r="D49" s="2" t="s">
        <v>99</v>
      </c>
      <c r="E49" s="2">
        <v>0.2719848999119876</v>
      </c>
      <c r="F49" s="2"/>
      <c r="I49"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topLeftCell="A190" workbookViewId="0">
      <selection activeCell="H212" sqref="H212"/>
    </sheetView>
  </sheetViews>
  <sheetFormatPr defaultRowHeight="15" x14ac:dyDescent="0.25"/>
  <cols>
    <col min="3" max="3" width="19.85546875" customWidth="1"/>
    <col min="4" max="4" width="11.85546875" customWidth="1"/>
    <col min="5" max="5" width="13.42578125" customWidth="1"/>
    <col min="6" max="6" width="12" customWidth="1"/>
    <col min="27" max="27" width="17.5703125" customWidth="1"/>
  </cols>
  <sheetData>
    <row r="1" spans="1:10" x14ac:dyDescent="0.25">
      <c r="C1" s="4" t="s">
        <v>124</v>
      </c>
      <c r="F1" s="4" t="s">
        <v>119</v>
      </c>
      <c r="J1" s="4" t="s">
        <v>123</v>
      </c>
    </row>
    <row r="2" spans="1:10" x14ac:dyDescent="0.25">
      <c r="A2" t="s">
        <v>120</v>
      </c>
    </row>
    <row r="3" spans="1:10" x14ac:dyDescent="0.25">
      <c r="A3" t="s">
        <v>121</v>
      </c>
    </row>
    <row r="4" spans="1:10" x14ac:dyDescent="0.25">
      <c r="A4" t="s">
        <v>122</v>
      </c>
    </row>
    <row r="6" spans="1:10" x14ac:dyDescent="0.25">
      <c r="A6" t="s">
        <v>125</v>
      </c>
    </row>
    <row r="7" spans="1:10" x14ac:dyDescent="0.25">
      <c r="A7" t="s">
        <v>126</v>
      </c>
      <c r="B7" t="s">
        <v>127</v>
      </c>
    </row>
    <row r="8" spans="1:10" x14ac:dyDescent="0.25">
      <c r="B8" t="s">
        <v>128</v>
      </c>
    </row>
    <row r="9" spans="1:10" x14ac:dyDescent="0.25">
      <c r="B9" t="s">
        <v>129</v>
      </c>
      <c r="D9" t="s">
        <v>130</v>
      </c>
    </row>
    <row r="11" spans="1:10" x14ac:dyDescent="0.25">
      <c r="A11" t="s">
        <v>131</v>
      </c>
    </row>
    <row r="13" spans="1:10" x14ac:dyDescent="0.25">
      <c r="H13" s="4" t="s">
        <v>127</v>
      </c>
    </row>
    <row r="14" spans="1:10" x14ac:dyDescent="0.25">
      <c r="A14" t="s">
        <v>132</v>
      </c>
    </row>
    <row r="15" spans="1:10" x14ac:dyDescent="0.25">
      <c r="C15" s="6" t="s">
        <v>133</v>
      </c>
      <c r="D15" s="6"/>
      <c r="E15" s="6"/>
      <c r="F15" s="6"/>
      <c r="G15" s="6"/>
      <c r="H15" s="6"/>
    </row>
    <row r="16" spans="1:10" x14ac:dyDescent="0.25">
      <c r="C16" s="6" t="s">
        <v>94</v>
      </c>
      <c r="D16" s="6">
        <v>8</v>
      </c>
      <c r="E16" s="6">
        <v>10</v>
      </c>
      <c r="F16" s="6">
        <v>12</v>
      </c>
      <c r="G16" s="6">
        <v>8</v>
      </c>
      <c r="H16" s="6">
        <v>7</v>
      </c>
    </row>
    <row r="17" spans="3:17" x14ac:dyDescent="0.25">
      <c r="C17" s="6" t="s">
        <v>95</v>
      </c>
      <c r="D17" s="6">
        <v>12</v>
      </c>
      <c r="E17" s="6">
        <v>11</v>
      </c>
      <c r="F17" s="6">
        <v>9</v>
      </c>
      <c r="G17" s="6">
        <v>14</v>
      </c>
      <c r="H17" s="6">
        <v>4</v>
      </c>
    </row>
    <row r="18" spans="3:17" x14ac:dyDescent="0.25">
      <c r="C18" s="6" t="s">
        <v>134</v>
      </c>
      <c r="D18" s="6">
        <v>18</v>
      </c>
      <c r="E18" s="6">
        <v>12</v>
      </c>
      <c r="F18" s="6">
        <v>16</v>
      </c>
      <c r="G18" s="6">
        <v>6</v>
      </c>
      <c r="H18" s="6">
        <v>8</v>
      </c>
    </row>
    <row r="19" spans="3:17" x14ac:dyDescent="0.25">
      <c r="C19" s="6" t="s">
        <v>135</v>
      </c>
      <c r="D19" s="6">
        <v>13</v>
      </c>
      <c r="E19" s="6">
        <v>9</v>
      </c>
      <c r="F19" s="6">
        <v>12</v>
      </c>
      <c r="G19" s="6">
        <v>16</v>
      </c>
      <c r="H19" s="6">
        <v>15</v>
      </c>
      <c r="M19" s="5"/>
      <c r="N19" s="5"/>
      <c r="O19" s="5"/>
      <c r="P19" s="5"/>
      <c r="Q19" s="5"/>
    </row>
    <row r="20" spans="3:17" x14ac:dyDescent="0.25">
      <c r="M20" s="1"/>
      <c r="N20" s="1"/>
      <c r="O20" s="1"/>
      <c r="P20" s="1"/>
      <c r="Q20" s="1"/>
    </row>
    <row r="21" spans="3:17" x14ac:dyDescent="0.25">
      <c r="M21" s="1"/>
      <c r="N21" s="1"/>
      <c r="O21" s="1"/>
      <c r="P21" s="1"/>
      <c r="Q21" s="1"/>
    </row>
    <row r="22" spans="3:17" x14ac:dyDescent="0.25">
      <c r="M22" s="1"/>
      <c r="N22" s="1"/>
      <c r="O22" s="1"/>
      <c r="P22" s="1"/>
      <c r="Q22" s="1"/>
    </row>
    <row r="23" spans="3:17" x14ac:dyDescent="0.25">
      <c r="C23" t="s">
        <v>136</v>
      </c>
      <c r="M23" s="1"/>
      <c r="N23" s="1"/>
      <c r="O23" s="1"/>
      <c r="P23" s="1"/>
      <c r="Q23" s="1"/>
    </row>
    <row r="25" spans="3:17" ht="15.75" thickBot="1" x14ac:dyDescent="0.3">
      <c r="C25" t="s">
        <v>137</v>
      </c>
    </row>
    <row r="26" spans="3:17" x14ac:dyDescent="0.25">
      <c r="C26" s="3" t="s">
        <v>138</v>
      </c>
      <c r="D26" s="3" t="s">
        <v>139</v>
      </c>
      <c r="E26" s="3" t="s">
        <v>140</v>
      </c>
      <c r="F26" s="3" t="s">
        <v>141</v>
      </c>
      <c r="G26" s="3" t="s">
        <v>4</v>
      </c>
      <c r="K26" t="s">
        <v>150</v>
      </c>
    </row>
    <row r="27" spans="3:17" x14ac:dyDescent="0.25">
      <c r="C27" s="1" t="s">
        <v>94</v>
      </c>
      <c r="D27" s="1">
        <v>5</v>
      </c>
      <c r="E27" s="1">
        <v>45</v>
      </c>
      <c r="F27" s="1">
        <v>9</v>
      </c>
      <c r="G27" s="1">
        <v>4</v>
      </c>
      <c r="K27" t="s">
        <v>151</v>
      </c>
    </row>
    <row r="28" spans="3:17" x14ac:dyDescent="0.25">
      <c r="C28" s="1" t="s">
        <v>95</v>
      </c>
      <c r="D28" s="1">
        <v>5</v>
      </c>
      <c r="E28" s="1">
        <v>50</v>
      </c>
      <c r="F28" s="1">
        <v>10</v>
      </c>
      <c r="G28" s="1">
        <v>14.5</v>
      </c>
    </row>
    <row r="29" spans="3:17" x14ac:dyDescent="0.25">
      <c r="C29" s="1" t="s">
        <v>134</v>
      </c>
      <c r="D29" s="1">
        <v>5</v>
      </c>
      <c r="E29" s="1">
        <v>60</v>
      </c>
      <c r="F29" s="1">
        <v>12</v>
      </c>
      <c r="G29" s="1">
        <v>26</v>
      </c>
    </row>
    <row r="30" spans="3:17" ht="15.75" thickBot="1" x14ac:dyDescent="0.3">
      <c r="C30" s="2" t="s">
        <v>135</v>
      </c>
      <c r="D30" s="2">
        <v>5</v>
      </c>
      <c r="E30" s="2">
        <v>65</v>
      </c>
      <c r="F30" s="2">
        <v>13</v>
      </c>
      <c r="G30" s="2">
        <v>7.5</v>
      </c>
    </row>
    <row r="33" spans="1:11" ht="15.75" thickBot="1" x14ac:dyDescent="0.3">
      <c r="C33" t="s">
        <v>142</v>
      </c>
    </row>
    <row r="34" spans="1:11" x14ac:dyDescent="0.25">
      <c r="C34" s="3" t="s">
        <v>143</v>
      </c>
      <c r="D34" s="3" t="s">
        <v>144</v>
      </c>
      <c r="E34" s="3" t="s">
        <v>7</v>
      </c>
      <c r="F34" s="3" t="s">
        <v>145</v>
      </c>
      <c r="G34" s="3" t="s">
        <v>97</v>
      </c>
      <c r="H34" s="3" t="s">
        <v>146</v>
      </c>
      <c r="I34" s="3" t="s">
        <v>147</v>
      </c>
    </row>
    <row r="35" spans="1:11" x14ac:dyDescent="0.25">
      <c r="C35" s="1" t="s">
        <v>148</v>
      </c>
      <c r="D35" s="1">
        <v>50</v>
      </c>
      <c r="E35" s="1">
        <v>3</v>
      </c>
      <c r="F35" s="1">
        <v>16.666666666666668</v>
      </c>
      <c r="G35" s="1">
        <v>1.2820512820512822</v>
      </c>
      <c r="H35" s="1">
        <v>0.31435947004889336</v>
      </c>
      <c r="I35" s="1">
        <v>3.2388715174535854</v>
      </c>
    </row>
    <row r="36" spans="1:11" x14ac:dyDescent="0.25">
      <c r="C36" s="1" t="s">
        <v>149</v>
      </c>
      <c r="D36" s="1">
        <v>208</v>
      </c>
      <c r="E36" s="1">
        <v>16</v>
      </c>
      <c r="F36" s="1">
        <v>13</v>
      </c>
      <c r="G36" s="1"/>
      <c r="H36" s="1"/>
      <c r="I36" s="1"/>
      <c r="K36" t="s">
        <v>152</v>
      </c>
    </row>
    <row r="37" spans="1:11" x14ac:dyDescent="0.25">
      <c r="C37" s="1"/>
      <c r="D37" s="1"/>
      <c r="E37" s="1"/>
      <c r="F37" s="1"/>
      <c r="G37" s="1"/>
      <c r="H37" s="1"/>
      <c r="I37" s="1"/>
      <c r="K37" t="s">
        <v>153</v>
      </c>
    </row>
    <row r="38" spans="1:11" ht="15.75" thickBot="1" x14ac:dyDescent="0.3">
      <c r="C38" s="2" t="s">
        <v>80</v>
      </c>
      <c r="D38" s="2">
        <v>258</v>
      </c>
      <c r="E38" s="2">
        <v>19</v>
      </c>
      <c r="F38" s="2"/>
      <c r="G38" s="2"/>
      <c r="H38" s="2"/>
      <c r="I38" s="2"/>
    </row>
    <row r="45" spans="1:11" x14ac:dyDescent="0.25">
      <c r="A45" t="s">
        <v>154</v>
      </c>
    </row>
    <row r="46" spans="1:11" x14ac:dyDescent="0.25">
      <c r="C46" s="6" t="s">
        <v>155</v>
      </c>
      <c r="D46" s="6"/>
      <c r="E46" s="6"/>
      <c r="F46" s="6"/>
      <c r="G46" s="6"/>
      <c r="H46" s="6"/>
    </row>
    <row r="47" spans="1:11" x14ac:dyDescent="0.25">
      <c r="C47" s="6" t="s">
        <v>94</v>
      </c>
      <c r="D47" s="6">
        <v>8</v>
      </c>
      <c r="E47" s="6">
        <v>10</v>
      </c>
      <c r="F47" s="6">
        <v>7</v>
      </c>
      <c r="G47" s="6">
        <v>14</v>
      </c>
      <c r="H47" s="6">
        <v>11</v>
      </c>
    </row>
    <row r="48" spans="1:11" x14ac:dyDescent="0.25">
      <c r="C48" s="6" t="s">
        <v>95</v>
      </c>
      <c r="D48" s="6">
        <v>7</v>
      </c>
      <c r="E48" s="6">
        <v>5</v>
      </c>
      <c r="F48" s="6">
        <v>10</v>
      </c>
      <c r="G48" s="6">
        <v>9</v>
      </c>
      <c r="H48" s="6">
        <v>9</v>
      </c>
    </row>
    <row r="49" spans="3:14" x14ac:dyDescent="0.25">
      <c r="C49" s="6" t="s">
        <v>134</v>
      </c>
      <c r="D49" s="6">
        <v>12</v>
      </c>
      <c r="E49" s="6">
        <v>9</v>
      </c>
      <c r="F49" s="6">
        <v>13</v>
      </c>
      <c r="G49" s="6">
        <v>12</v>
      </c>
      <c r="H49" s="6">
        <v>14</v>
      </c>
    </row>
    <row r="52" spans="3:14" x14ac:dyDescent="0.25">
      <c r="C52" t="s">
        <v>136</v>
      </c>
    </row>
    <row r="54" spans="3:14" ht="15.75" thickBot="1" x14ac:dyDescent="0.3">
      <c r="C54" t="s">
        <v>137</v>
      </c>
    </row>
    <row r="55" spans="3:14" x14ac:dyDescent="0.25">
      <c r="C55" s="3" t="s">
        <v>138</v>
      </c>
      <c r="D55" s="3" t="s">
        <v>139</v>
      </c>
      <c r="E55" s="3" t="s">
        <v>140</v>
      </c>
      <c r="F55" s="3" t="s">
        <v>141</v>
      </c>
      <c r="G55" s="3" t="s">
        <v>4</v>
      </c>
    </row>
    <row r="56" spans="3:14" x14ac:dyDescent="0.25">
      <c r="C56" s="1" t="s">
        <v>94</v>
      </c>
      <c r="D56" s="1">
        <v>5</v>
      </c>
      <c r="E56" s="1">
        <v>50</v>
      </c>
      <c r="F56" s="1">
        <v>10</v>
      </c>
      <c r="G56" s="1">
        <v>7.5</v>
      </c>
    </row>
    <row r="57" spans="3:14" x14ac:dyDescent="0.25">
      <c r="C57" s="1" t="s">
        <v>95</v>
      </c>
      <c r="D57" s="1">
        <v>5</v>
      </c>
      <c r="E57" s="1">
        <v>40</v>
      </c>
      <c r="F57" s="1">
        <v>8</v>
      </c>
      <c r="G57" s="1">
        <v>4</v>
      </c>
    </row>
    <row r="58" spans="3:14" ht="15.75" thickBot="1" x14ac:dyDescent="0.3">
      <c r="C58" s="2" t="s">
        <v>134</v>
      </c>
      <c r="D58" s="2">
        <v>5</v>
      </c>
      <c r="E58" s="2">
        <v>60</v>
      </c>
      <c r="F58" s="2">
        <v>12</v>
      </c>
      <c r="G58" s="2">
        <v>3.5</v>
      </c>
    </row>
    <row r="61" spans="3:14" ht="15.75" thickBot="1" x14ac:dyDescent="0.3">
      <c r="C61" t="s">
        <v>142</v>
      </c>
    </row>
    <row r="62" spans="3:14" x14ac:dyDescent="0.25">
      <c r="C62" s="3" t="s">
        <v>143</v>
      </c>
      <c r="D62" s="3" t="s">
        <v>144</v>
      </c>
      <c r="E62" s="3" t="s">
        <v>7</v>
      </c>
      <c r="F62" s="3" t="s">
        <v>145</v>
      </c>
      <c r="G62" s="3" t="s">
        <v>97</v>
      </c>
      <c r="H62" s="3" t="s">
        <v>146</v>
      </c>
      <c r="I62" s="3" t="s">
        <v>147</v>
      </c>
      <c r="N62" t="s">
        <v>156</v>
      </c>
    </row>
    <row r="63" spans="3:14" x14ac:dyDescent="0.25">
      <c r="C63" s="1" t="s">
        <v>148</v>
      </c>
      <c r="D63" s="1">
        <v>40</v>
      </c>
      <c r="E63" s="1">
        <v>2</v>
      </c>
      <c r="F63" s="1">
        <v>20</v>
      </c>
      <c r="G63" s="1">
        <v>4</v>
      </c>
      <c r="H63" s="1">
        <v>4.6655999999999989E-2</v>
      </c>
      <c r="I63" s="1">
        <v>3.8852938346523942</v>
      </c>
      <c r="N63" t="s">
        <v>157</v>
      </c>
    </row>
    <row r="64" spans="3:14" x14ac:dyDescent="0.25">
      <c r="C64" s="1" t="s">
        <v>149</v>
      </c>
      <c r="D64" s="1">
        <v>60</v>
      </c>
      <c r="E64" s="1">
        <v>12</v>
      </c>
      <c r="F64" s="1">
        <v>5</v>
      </c>
      <c r="G64" s="1"/>
      <c r="H64" s="1"/>
      <c r="I64" s="1"/>
    </row>
    <row r="65" spans="1:29" x14ac:dyDescent="0.25">
      <c r="C65" s="1"/>
      <c r="D65" s="1"/>
      <c r="E65" s="1"/>
      <c r="F65" s="1"/>
      <c r="G65" s="1"/>
      <c r="H65" s="1"/>
      <c r="I65" s="1"/>
      <c r="N65" t="s">
        <v>158</v>
      </c>
    </row>
    <row r="66" spans="1:29" ht="15.75" thickBot="1" x14ac:dyDescent="0.3">
      <c r="C66" s="2" t="s">
        <v>80</v>
      </c>
      <c r="D66" s="2">
        <v>100</v>
      </c>
      <c r="E66" s="2">
        <v>14</v>
      </c>
      <c r="F66" s="2"/>
      <c r="G66" s="2"/>
      <c r="H66" s="2"/>
      <c r="I66" s="2"/>
      <c r="N66" t="s">
        <v>159</v>
      </c>
    </row>
    <row r="70" spans="1:29" x14ac:dyDescent="0.25">
      <c r="A70" t="s">
        <v>160</v>
      </c>
      <c r="X70" t="s">
        <v>206</v>
      </c>
    </row>
    <row r="71" spans="1:29" x14ac:dyDescent="0.25">
      <c r="B71" t="s">
        <v>161</v>
      </c>
    </row>
    <row r="72" spans="1:29" x14ac:dyDescent="0.25">
      <c r="B72" t="s">
        <v>94</v>
      </c>
      <c r="C72">
        <v>20</v>
      </c>
      <c r="D72">
        <v>21</v>
      </c>
      <c r="E72">
        <v>23</v>
      </c>
      <c r="F72">
        <v>16</v>
      </c>
      <c r="G72">
        <v>20</v>
      </c>
      <c r="Z72" s="6" t="s">
        <v>202</v>
      </c>
      <c r="AA72" s="6" t="s">
        <v>203</v>
      </c>
      <c r="AB72" s="6" t="s">
        <v>204</v>
      </c>
      <c r="AC72" s="6" t="s">
        <v>205</v>
      </c>
    </row>
    <row r="73" spans="1:29" x14ac:dyDescent="0.25">
      <c r="B73" t="s">
        <v>95</v>
      </c>
      <c r="C73">
        <v>18</v>
      </c>
      <c r="D73">
        <v>20</v>
      </c>
      <c r="E73">
        <v>17</v>
      </c>
      <c r="F73">
        <v>15</v>
      </c>
      <c r="G73">
        <v>25</v>
      </c>
      <c r="Z73" s="6">
        <v>1</v>
      </c>
      <c r="AA73" s="6">
        <v>25</v>
      </c>
      <c r="AB73" s="6">
        <v>31</v>
      </c>
      <c r="AC73" s="6">
        <v>24</v>
      </c>
    </row>
    <row r="74" spans="1:29" x14ac:dyDescent="0.25">
      <c r="B74" t="s">
        <v>134</v>
      </c>
      <c r="C74">
        <v>25</v>
      </c>
      <c r="D74">
        <v>28</v>
      </c>
      <c r="E74">
        <v>22</v>
      </c>
      <c r="F74">
        <v>28</v>
      </c>
      <c r="G74">
        <v>32</v>
      </c>
      <c r="Z74" s="6">
        <v>2</v>
      </c>
      <c r="AA74" s="6">
        <v>30</v>
      </c>
      <c r="AB74" s="6">
        <v>39</v>
      </c>
      <c r="AC74" s="6">
        <v>30</v>
      </c>
    </row>
    <row r="75" spans="1:29" x14ac:dyDescent="0.25">
      <c r="Z75" s="6">
        <v>3</v>
      </c>
      <c r="AA75" s="6">
        <v>36</v>
      </c>
      <c r="AB75" s="6">
        <v>38</v>
      </c>
      <c r="AC75" s="6">
        <v>28</v>
      </c>
    </row>
    <row r="76" spans="1:29" x14ac:dyDescent="0.25">
      <c r="Z76" s="6">
        <v>4</v>
      </c>
      <c r="AA76" s="6">
        <v>38</v>
      </c>
      <c r="AB76" s="6">
        <v>42</v>
      </c>
      <c r="AC76" s="6">
        <v>25</v>
      </c>
    </row>
    <row r="77" spans="1:29" x14ac:dyDescent="0.25">
      <c r="Z77" s="6">
        <v>5</v>
      </c>
      <c r="AA77" s="6">
        <v>31</v>
      </c>
      <c r="AB77" s="6">
        <v>35</v>
      </c>
      <c r="AC77" s="6">
        <v>28</v>
      </c>
    </row>
    <row r="78" spans="1:29" x14ac:dyDescent="0.25">
      <c r="C78" t="s">
        <v>136</v>
      </c>
    </row>
    <row r="80" spans="1:29" ht="15.75" thickBot="1" x14ac:dyDescent="0.3">
      <c r="C80" t="s">
        <v>137</v>
      </c>
      <c r="Z80" s="8"/>
      <c r="AA80" t="s">
        <v>136</v>
      </c>
    </row>
    <row r="81" spans="3:36" x14ac:dyDescent="0.25">
      <c r="C81" s="3" t="s">
        <v>138</v>
      </c>
      <c r="D81" s="3" t="s">
        <v>139</v>
      </c>
      <c r="E81" s="3" t="s">
        <v>140</v>
      </c>
      <c r="F81" s="3" t="s">
        <v>141</v>
      </c>
      <c r="G81" s="3" t="s">
        <v>4</v>
      </c>
      <c r="Z81" s="8"/>
    </row>
    <row r="82" spans="3:36" ht="15.75" thickBot="1" x14ac:dyDescent="0.3">
      <c r="C82" s="1" t="s">
        <v>94</v>
      </c>
      <c r="D82" s="1">
        <v>5</v>
      </c>
      <c r="E82" s="1">
        <v>100</v>
      </c>
      <c r="F82" s="1">
        <v>20</v>
      </c>
      <c r="G82" s="1">
        <v>6.5</v>
      </c>
      <c r="Z82" s="5"/>
      <c r="AA82" t="s">
        <v>137</v>
      </c>
    </row>
    <row r="83" spans="3:36" x14ac:dyDescent="0.25">
      <c r="C83" s="1" t="s">
        <v>95</v>
      </c>
      <c r="D83" s="1">
        <v>5</v>
      </c>
      <c r="E83" s="1">
        <v>95</v>
      </c>
      <c r="F83" s="1">
        <v>19</v>
      </c>
      <c r="G83" s="1">
        <v>14.5</v>
      </c>
      <c r="Z83" s="1"/>
      <c r="AA83" s="3" t="s">
        <v>138</v>
      </c>
      <c r="AB83" s="3" t="s">
        <v>139</v>
      </c>
      <c r="AC83" s="3" t="s">
        <v>140</v>
      </c>
      <c r="AD83" s="3" t="s">
        <v>141</v>
      </c>
      <c r="AE83" s="3" t="s">
        <v>4</v>
      </c>
    </row>
    <row r="84" spans="3:36" ht="15.75" thickBot="1" x14ac:dyDescent="0.3">
      <c r="C84" s="2" t="s">
        <v>134</v>
      </c>
      <c r="D84" s="2">
        <v>5</v>
      </c>
      <c r="E84" s="2">
        <v>135</v>
      </c>
      <c r="F84" s="2">
        <v>27</v>
      </c>
      <c r="G84" s="2">
        <v>14</v>
      </c>
      <c r="Z84" s="1"/>
      <c r="AA84" s="1" t="s">
        <v>203</v>
      </c>
      <c r="AB84" s="1">
        <v>5</v>
      </c>
      <c r="AC84" s="1">
        <v>160</v>
      </c>
      <c r="AD84" s="1">
        <v>32</v>
      </c>
      <c r="AE84" s="1">
        <v>26.5</v>
      </c>
    </row>
    <row r="85" spans="3:36" x14ac:dyDescent="0.25">
      <c r="Z85" s="1"/>
      <c r="AA85" s="1" t="s">
        <v>204</v>
      </c>
      <c r="AB85" s="1">
        <v>5</v>
      </c>
      <c r="AC85" s="1">
        <v>185</v>
      </c>
      <c r="AD85" s="1">
        <v>37</v>
      </c>
      <c r="AE85" s="1">
        <v>17.5</v>
      </c>
    </row>
    <row r="86" spans="3:36" ht="15.75" thickBot="1" x14ac:dyDescent="0.3">
      <c r="Z86" s="1"/>
      <c r="AA86" s="2" t="s">
        <v>205</v>
      </c>
      <c r="AB86" s="2">
        <v>5</v>
      </c>
      <c r="AC86" s="2">
        <v>135</v>
      </c>
      <c r="AD86" s="2">
        <v>27</v>
      </c>
      <c r="AE86" s="2">
        <v>6</v>
      </c>
    </row>
    <row r="87" spans="3:36" ht="15.75" thickBot="1" x14ac:dyDescent="0.3">
      <c r="C87" t="s">
        <v>142</v>
      </c>
      <c r="Z87" s="1"/>
    </row>
    <row r="88" spans="3:36" x14ac:dyDescent="0.25">
      <c r="C88" s="3" t="s">
        <v>143</v>
      </c>
      <c r="D88" s="3" t="s">
        <v>144</v>
      </c>
      <c r="E88" s="3" t="s">
        <v>7</v>
      </c>
      <c r="F88" s="3" t="s">
        <v>145</v>
      </c>
      <c r="G88" s="3" t="s">
        <v>97</v>
      </c>
      <c r="H88" s="3" t="s">
        <v>146</v>
      </c>
      <c r="I88" s="3" t="s">
        <v>147</v>
      </c>
      <c r="N88" t="s">
        <v>162</v>
      </c>
      <c r="Z88" s="1"/>
    </row>
    <row r="89" spans="3:36" ht="15.75" thickBot="1" x14ac:dyDescent="0.3">
      <c r="C89" s="1" t="s">
        <v>148</v>
      </c>
      <c r="D89" s="1">
        <v>190</v>
      </c>
      <c r="E89" s="1">
        <v>2</v>
      </c>
      <c r="F89" s="1">
        <v>95</v>
      </c>
      <c r="G89" s="1">
        <v>8.1428571428571441</v>
      </c>
      <c r="H89" s="1">
        <v>5.8302150581637773E-3</v>
      </c>
      <c r="I89" s="1">
        <v>3.8852938346523942</v>
      </c>
      <c r="N89" t="s">
        <v>163</v>
      </c>
      <c r="Z89" s="1"/>
      <c r="AA89" t="s">
        <v>142</v>
      </c>
    </row>
    <row r="90" spans="3:36" x14ac:dyDescent="0.25">
      <c r="C90" s="1" t="s">
        <v>149</v>
      </c>
      <c r="D90" s="1">
        <v>140</v>
      </c>
      <c r="E90" s="1">
        <v>12</v>
      </c>
      <c r="F90" s="1">
        <v>11.666666666666666</v>
      </c>
      <c r="G90" s="1"/>
      <c r="H90" s="1"/>
      <c r="I90" s="1"/>
      <c r="Z90" s="1"/>
      <c r="AA90" s="3" t="s">
        <v>143</v>
      </c>
      <c r="AB90" s="3" t="s">
        <v>144</v>
      </c>
      <c r="AC90" s="3" t="s">
        <v>7</v>
      </c>
      <c r="AD90" s="3" t="s">
        <v>145</v>
      </c>
      <c r="AE90" s="3" t="s">
        <v>97</v>
      </c>
      <c r="AF90" s="3" t="s">
        <v>146</v>
      </c>
      <c r="AG90" s="3" t="s">
        <v>147</v>
      </c>
      <c r="AJ90" s="5" t="s">
        <v>207</v>
      </c>
    </row>
    <row r="91" spans="3:36" x14ac:dyDescent="0.25">
      <c r="C91" s="1"/>
      <c r="D91" s="1"/>
      <c r="E91" s="1"/>
      <c r="F91" s="1"/>
      <c r="G91" s="1"/>
      <c r="H91" s="1"/>
      <c r="I91" s="1"/>
      <c r="N91" t="s">
        <v>164</v>
      </c>
      <c r="Z91" s="1"/>
      <c r="AA91" s="1" t="s">
        <v>148</v>
      </c>
      <c r="AB91" s="1">
        <v>250</v>
      </c>
      <c r="AC91" s="1">
        <v>2</v>
      </c>
      <c r="AD91" s="1">
        <v>125</v>
      </c>
      <c r="AE91" s="1">
        <v>7.4999999999999991</v>
      </c>
      <c r="AF91" s="1">
        <v>7.7073466292589387E-3</v>
      </c>
      <c r="AG91" s="1">
        <v>3.8852938346523942</v>
      </c>
      <c r="AI91" t="s">
        <v>208</v>
      </c>
    </row>
    <row r="92" spans="3:36" ht="15.75" thickBot="1" x14ac:dyDescent="0.3">
      <c r="C92" s="2" t="s">
        <v>80</v>
      </c>
      <c r="D92" s="2">
        <v>330</v>
      </c>
      <c r="E92" s="2">
        <v>14</v>
      </c>
      <c r="F92" s="2"/>
      <c r="G92" s="2"/>
      <c r="H92" s="2"/>
      <c r="I92" s="2"/>
      <c r="N92" t="s">
        <v>165</v>
      </c>
      <c r="AA92" s="1" t="s">
        <v>149</v>
      </c>
      <c r="AB92" s="1">
        <v>200</v>
      </c>
      <c r="AC92" s="1">
        <v>12</v>
      </c>
      <c r="AD92" s="1">
        <v>16.666666666666668</v>
      </c>
      <c r="AE92" s="1"/>
      <c r="AF92" s="1"/>
      <c r="AG92" s="1"/>
      <c r="AI92" t="s">
        <v>209</v>
      </c>
    </row>
    <row r="93" spans="3:36" x14ac:dyDescent="0.25">
      <c r="AA93" s="1"/>
      <c r="AB93" s="1"/>
      <c r="AC93" s="1"/>
      <c r="AD93" s="1"/>
      <c r="AE93" s="1"/>
      <c r="AF93" s="1"/>
      <c r="AG93" s="1"/>
      <c r="AI93" t="s">
        <v>210</v>
      </c>
    </row>
    <row r="94" spans="3:36" ht="15.75" thickBot="1" x14ac:dyDescent="0.3">
      <c r="AA94" s="2" t="s">
        <v>80</v>
      </c>
      <c r="AB94" s="2">
        <v>450</v>
      </c>
      <c r="AC94" s="2">
        <v>14</v>
      </c>
      <c r="AD94" s="2"/>
      <c r="AE94" s="2"/>
      <c r="AF94" s="2"/>
      <c r="AG94" s="2"/>
    </row>
    <row r="96" spans="3:36" x14ac:dyDescent="0.25">
      <c r="H96" s="4" t="s">
        <v>166</v>
      </c>
    </row>
    <row r="98" spans="1:9" x14ac:dyDescent="0.25">
      <c r="A98" t="s">
        <v>167</v>
      </c>
    </row>
    <row r="99" spans="1:9" x14ac:dyDescent="0.25">
      <c r="B99" t="s">
        <v>173</v>
      </c>
    </row>
    <row r="100" spans="1:9" x14ac:dyDescent="0.25">
      <c r="B100" t="s">
        <v>174</v>
      </c>
    </row>
    <row r="101" spans="1:9" x14ac:dyDescent="0.25">
      <c r="E101" s="6"/>
      <c r="F101" s="6"/>
      <c r="G101" s="7" t="s">
        <v>169</v>
      </c>
      <c r="H101" s="6"/>
      <c r="I101" s="6"/>
    </row>
    <row r="102" spans="1:9" x14ac:dyDescent="0.25">
      <c r="E102" s="7" t="s">
        <v>168</v>
      </c>
      <c r="F102" s="6" t="s">
        <v>94</v>
      </c>
      <c r="G102" s="6" t="s">
        <v>95</v>
      </c>
      <c r="H102" s="6" t="s">
        <v>134</v>
      </c>
      <c r="I102" s="6" t="s">
        <v>135</v>
      </c>
    </row>
    <row r="103" spans="1:9" x14ac:dyDescent="0.25">
      <c r="E103" s="6" t="s">
        <v>170</v>
      </c>
      <c r="F103" s="6">
        <v>36</v>
      </c>
      <c r="G103" s="6">
        <v>36</v>
      </c>
      <c r="H103" s="6">
        <v>21</v>
      </c>
      <c r="I103" s="6">
        <v>35</v>
      </c>
    </row>
    <row r="104" spans="1:9" x14ac:dyDescent="0.25">
      <c r="E104" s="6" t="s">
        <v>171</v>
      </c>
      <c r="F104" s="6">
        <v>28</v>
      </c>
      <c r="G104" s="6">
        <v>29</v>
      </c>
      <c r="H104" s="6">
        <v>31</v>
      </c>
      <c r="I104" s="6">
        <v>32</v>
      </c>
    </row>
    <row r="105" spans="1:9" x14ac:dyDescent="0.25">
      <c r="E105" s="6" t="s">
        <v>172</v>
      </c>
      <c r="F105" s="6">
        <v>26</v>
      </c>
      <c r="G105" s="6">
        <v>28</v>
      </c>
      <c r="H105" s="6">
        <v>29</v>
      </c>
      <c r="I105" s="6">
        <v>29</v>
      </c>
    </row>
    <row r="108" spans="1:9" x14ac:dyDescent="0.25">
      <c r="C108" t="s">
        <v>175</v>
      </c>
    </row>
    <row r="109" spans="1:9" ht="15.75" thickBot="1" x14ac:dyDescent="0.3"/>
    <row r="110" spans="1:9" x14ac:dyDescent="0.25">
      <c r="C110" s="10" t="s">
        <v>137</v>
      </c>
      <c r="D110" s="10" t="s">
        <v>139</v>
      </c>
      <c r="E110" s="10" t="s">
        <v>140</v>
      </c>
      <c r="F110" s="10" t="s">
        <v>141</v>
      </c>
      <c r="G110" s="10" t="s">
        <v>4</v>
      </c>
    </row>
    <row r="111" spans="1:9" x14ac:dyDescent="0.25">
      <c r="C111" s="1" t="s">
        <v>170</v>
      </c>
      <c r="D111" s="1">
        <v>4</v>
      </c>
      <c r="E111" s="1">
        <v>128</v>
      </c>
      <c r="F111" s="1">
        <v>32</v>
      </c>
      <c r="G111" s="1">
        <v>54</v>
      </c>
    </row>
    <row r="112" spans="1:9" x14ac:dyDescent="0.25">
      <c r="C112" s="1" t="s">
        <v>171</v>
      </c>
      <c r="D112" s="1">
        <v>4</v>
      </c>
      <c r="E112" s="1">
        <v>120</v>
      </c>
      <c r="F112" s="1">
        <v>30</v>
      </c>
      <c r="G112" s="1">
        <v>3.3333333333333335</v>
      </c>
    </row>
    <row r="113" spans="3:13" x14ac:dyDescent="0.25">
      <c r="C113" s="1" t="s">
        <v>172</v>
      </c>
      <c r="D113" s="1">
        <v>4</v>
      </c>
      <c r="E113" s="1">
        <v>112</v>
      </c>
      <c r="F113" s="1">
        <v>28</v>
      </c>
      <c r="G113" s="1">
        <v>2</v>
      </c>
    </row>
    <row r="114" spans="3:13" x14ac:dyDescent="0.25">
      <c r="C114" s="1"/>
      <c r="D114" s="1"/>
      <c r="E114" s="1"/>
      <c r="F114" s="1"/>
      <c r="G114" s="1"/>
    </row>
    <row r="115" spans="3:13" x14ac:dyDescent="0.25">
      <c r="C115" s="1" t="s">
        <v>94</v>
      </c>
      <c r="D115" s="1">
        <v>3</v>
      </c>
      <c r="E115" s="1">
        <v>90</v>
      </c>
      <c r="F115" s="1">
        <v>30</v>
      </c>
      <c r="G115" s="1">
        <v>28</v>
      </c>
    </row>
    <row r="116" spans="3:13" x14ac:dyDescent="0.25">
      <c r="C116" s="1" t="s">
        <v>95</v>
      </c>
      <c r="D116" s="1">
        <v>3</v>
      </c>
      <c r="E116" s="1">
        <v>93</v>
      </c>
      <c r="F116" s="1">
        <v>31</v>
      </c>
      <c r="G116" s="1">
        <v>19</v>
      </c>
    </row>
    <row r="117" spans="3:13" x14ac:dyDescent="0.25">
      <c r="C117" s="1" t="s">
        <v>134</v>
      </c>
      <c r="D117" s="1">
        <v>3</v>
      </c>
      <c r="E117" s="1">
        <v>81</v>
      </c>
      <c r="F117" s="1">
        <v>27</v>
      </c>
      <c r="G117" s="1">
        <v>28</v>
      </c>
    </row>
    <row r="118" spans="3:13" ht="15.75" thickBot="1" x14ac:dyDescent="0.3">
      <c r="C118" s="2" t="s">
        <v>135</v>
      </c>
      <c r="D118" s="2">
        <v>3</v>
      </c>
      <c r="E118" s="2">
        <v>96</v>
      </c>
      <c r="F118" s="2">
        <v>32</v>
      </c>
      <c r="G118" s="2">
        <v>9</v>
      </c>
    </row>
    <row r="121" spans="3:13" ht="15.75" thickBot="1" x14ac:dyDescent="0.3">
      <c r="C121" t="s">
        <v>142</v>
      </c>
    </row>
    <row r="122" spans="3:13" x14ac:dyDescent="0.25">
      <c r="C122" s="3" t="s">
        <v>143</v>
      </c>
      <c r="D122" s="3" t="s">
        <v>144</v>
      </c>
      <c r="E122" s="3" t="s">
        <v>7</v>
      </c>
      <c r="F122" s="3" t="s">
        <v>145</v>
      </c>
      <c r="G122" s="3" t="s">
        <v>97</v>
      </c>
      <c r="H122" s="3" t="s">
        <v>146</v>
      </c>
      <c r="I122" s="3" t="s">
        <v>147</v>
      </c>
    </row>
    <row r="123" spans="3:13" x14ac:dyDescent="0.25">
      <c r="C123" s="1" t="s">
        <v>176</v>
      </c>
      <c r="D123" s="1">
        <v>32</v>
      </c>
      <c r="E123" s="1">
        <v>2</v>
      </c>
      <c r="F123" s="1">
        <v>16</v>
      </c>
      <c r="G123" s="1">
        <v>0.70588235294117641</v>
      </c>
      <c r="H123" s="1">
        <v>0.53050426519814275</v>
      </c>
      <c r="I123" s="1">
        <v>5.1432528497847176</v>
      </c>
    </row>
    <row r="124" spans="3:13" x14ac:dyDescent="0.25">
      <c r="C124" s="1" t="s">
        <v>177</v>
      </c>
      <c r="D124" s="1">
        <v>42</v>
      </c>
      <c r="E124" s="1">
        <v>3</v>
      </c>
      <c r="F124" s="1">
        <v>14</v>
      </c>
      <c r="G124" s="1">
        <v>0.61764705882352933</v>
      </c>
      <c r="H124" s="1">
        <v>0.62857351462833932</v>
      </c>
      <c r="I124" s="1">
        <v>4.7570626630894131</v>
      </c>
      <c r="M124" t="s">
        <v>181</v>
      </c>
    </row>
    <row r="125" spans="3:13" x14ac:dyDescent="0.25">
      <c r="C125" s="1" t="s">
        <v>178</v>
      </c>
      <c r="D125" s="1">
        <v>136</v>
      </c>
      <c r="E125" s="1">
        <v>6</v>
      </c>
      <c r="F125" s="1">
        <v>22.666666666666668</v>
      </c>
      <c r="G125" s="1"/>
      <c r="H125" s="1"/>
      <c r="I125" s="1"/>
      <c r="M125" t="s">
        <v>182</v>
      </c>
    </row>
    <row r="126" spans="3:13" x14ac:dyDescent="0.25">
      <c r="C126" s="1"/>
      <c r="D126" s="1"/>
      <c r="E126" s="1"/>
      <c r="F126" s="1"/>
      <c r="G126" s="1"/>
      <c r="H126" s="1"/>
      <c r="I126" s="1"/>
      <c r="M126" t="s">
        <v>179</v>
      </c>
    </row>
    <row r="127" spans="3:13" ht="15.75" thickBot="1" x14ac:dyDescent="0.3">
      <c r="C127" s="2" t="s">
        <v>80</v>
      </c>
      <c r="D127" s="2">
        <v>210</v>
      </c>
      <c r="E127" s="2">
        <v>11</v>
      </c>
      <c r="F127" s="2"/>
      <c r="G127" s="2"/>
      <c r="H127" s="2"/>
      <c r="I127" s="2"/>
      <c r="M127" t="s">
        <v>185</v>
      </c>
    </row>
    <row r="130" spans="1:13" x14ac:dyDescent="0.25">
      <c r="M130" t="s">
        <v>180</v>
      </c>
    </row>
    <row r="131" spans="1:13" x14ac:dyDescent="0.25">
      <c r="M131" t="s">
        <v>184</v>
      </c>
    </row>
    <row r="132" spans="1:13" x14ac:dyDescent="0.25">
      <c r="M132" t="s">
        <v>183</v>
      </c>
    </row>
    <row r="133" spans="1:13" x14ac:dyDescent="0.25">
      <c r="M133" t="s">
        <v>185</v>
      </c>
    </row>
    <row r="136" spans="1:13" x14ac:dyDescent="0.25">
      <c r="A136" t="s">
        <v>186</v>
      </c>
    </row>
    <row r="137" spans="1:13" x14ac:dyDescent="0.25">
      <c r="C137" s="6" t="s">
        <v>187</v>
      </c>
      <c r="D137" s="6" t="s">
        <v>188</v>
      </c>
      <c r="E137" s="6" t="s">
        <v>189</v>
      </c>
      <c r="F137" s="6" t="s">
        <v>190</v>
      </c>
    </row>
    <row r="138" spans="1:13" x14ac:dyDescent="0.25">
      <c r="C138" s="6" t="s">
        <v>191</v>
      </c>
      <c r="D138" s="6">
        <v>57</v>
      </c>
      <c r="E138" s="6">
        <v>55</v>
      </c>
      <c r="F138" s="6">
        <v>67</v>
      </c>
    </row>
    <row r="139" spans="1:13" x14ac:dyDescent="0.25">
      <c r="C139" s="6" t="s">
        <v>192</v>
      </c>
      <c r="D139" s="6">
        <v>49</v>
      </c>
      <c r="E139" s="6">
        <v>52</v>
      </c>
      <c r="F139" s="6">
        <v>68</v>
      </c>
    </row>
    <row r="140" spans="1:13" x14ac:dyDescent="0.25">
      <c r="C140" s="6" t="s">
        <v>193</v>
      </c>
      <c r="D140" s="6">
        <v>54</v>
      </c>
      <c r="E140" s="6">
        <v>46</v>
      </c>
      <c r="F140" s="6">
        <v>58</v>
      </c>
    </row>
    <row r="141" spans="1:13" x14ac:dyDescent="0.25">
      <c r="A141" t="s">
        <v>194</v>
      </c>
    </row>
    <row r="143" spans="1:13" x14ac:dyDescent="0.25">
      <c r="C143" t="s">
        <v>175</v>
      </c>
    </row>
    <row r="144" spans="1:13" ht="15.75" thickBot="1" x14ac:dyDescent="0.3"/>
    <row r="145" spans="3:12" x14ac:dyDescent="0.25">
      <c r="C145" s="3" t="s">
        <v>137</v>
      </c>
      <c r="D145" s="3" t="s">
        <v>139</v>
      </c>
      <c r="E145" s="3" t="s">
        <v>140</v>
      </c>
      <c r="F145" s="3" t="s">
        <v>141</v>
      </c>
      <c r="G145" s="3" t="s">
        <v>4</v>
      </c>
    </row>
    <row r="146" spans="3:12" x14ac:dyDescent="0.25">
      <c r="C146" s="1" t="s">
        <v>191</v>
      </c>
      <c r="D146" s="1">
        <v>3</v>
      </c>
      <c r="E146" s="1">
        <v>179</v>
      </c>
      <c r="F146" s="1">
        <v>59.666666666666664</v>
      </c>
      <c r="G146" s="1">
        <v>41.333333333333336</v>
      </c>
    </row>
    <row r="147" spans="3:12" x14ac:dyDescent="0.25">
      <c r="C147" s="1" t="s">
        <v>192</v>
      </c>
      <c r="D147" s="1">
        <v>3</v>
      </c>
      <c r="E147" s="1">
        <v>169</v>
      </c>
      <c r="F147" s="1">
        <v>56.333333333333336</v>
      </c>
      <c r="G147" s="1">
        <v>104.33333333333303</v>
      </c>
    </row>
    <row r="148" spans="3:12" x14ac:dyDescent="0.25">
      <c r="C148" s="1" t="s">
        <v>193</v>
      </c>
      <c r="D148" s="1">
        <v>3</v>
      </c>
      <c r="E148" s="1">
        <v>158</v>
      </c>
      <c r="F148" s="1">
        <v>52.666666666666664</v>
      </c>
      <c r="G148" s="1">
        <v>37.333333333333336</v>
      </c>
    </row>
    <row r="149" spans="3:12" x14ac:dyDescent="0.25">
      <c r="C149" s="1"/>
      <c r="D149" s="1"/>
      <c r="E149" s="1"/>
      <c r="F149" s="1"/>
      <c r="G149" s="1"/>
    </row>
    <row r="150" spans="3:12" x14ac:dyDescent="0.25">
      <c r="C150" s="1" t="s">
        <v>188</v>
      </c>
      <c r="D150" s="1">
        <v>3</v>
      </c>
      <c r="E150" s="1">
        <v>160</v>
      </c>
      <c r="F150" s="1">
        <v>53.333333333333336</v>
      </c>
      <c r="G150" s="1">
        <v>16.333333333333336</v>
      </c>
    </row>
    <row r="151" spans="3:12" x14ac:dyDescent="0.25">
      <c r="C151" s="1" t="s">
        <v>189</v>
      </c>
      <c r="D151" s="1">
        <v>3</v>
      </c>
      <c r="E151" s="1">
        <v>153</v>
      </c>
      <c r="F151" s="1">
        <v>51</v>
      </c>
      <c r="G151" s="1">
        <v>21</v>
      </c>
    </row>
    <row r="152" spans="3:12" ht="15.75" thickBot="1" x14ac:dyDescent="0.3">
      <c r="C152" s="2" t="s">
        <v>190</v>
      </c>
      <c r="D152" s="2">
        <v>3</v>
      </c>
      <c r="E152" s="2">
        <v>193</v>
      </c>
      <c r="F152" s="2">
        <v>64.333333333333329</v>
      </c>
      <c r="G152" s="2">
        <v>30.333333333333332</v>
      </c>
    </row>
    <row r="155" spans="3:12" ht="15.75" thickBot="1" x14ac:dyDescent="0.3">
      <c r="C155" t="s">
        <v>142</v>
      </c>
    </row>
    <row r="156" spans="3:12" x14ac:dyDescent="0.25">
      <c r="C156" s="3" t="s">
        <v>143</v>
      </c>
      <c r="D156" s="3" t="s">
        <v>144</v>
      </c>
      <c r="E156" s="3" t="s">
        <v>7</v>
      </c>
      <c r="F156" s="3" t="s">
        <v>145</v>
      </c>
      <c r="G156" s="3" t="s">
        <v>97</v>
      </c>
      <c r="H156" s="3" t="s">
        <v>146</v>
      </c>
      <c r="I156" s="3" t="s">
        <v>147</v>
      </c>
    </row>
    <row r="157" spans="3:12" x14ac:dyDescent="0.25">
      <c r="C157" s="1" t="s">
        <v>176</v>
      </c>
      <c r="D157" s="1">
        <v>73.555555555555543</v>
      </c>
      <c r="E157" s="1">
        <v>2</v>
      </c>
      <c r="F157" s="1">
        <v>36.777777777777771</v>
      </c>
      <c r="G157" s="1">
        <v>2.3812949640287768</v>
      </c>
      <c r="H157" s="1">
        <v>0.2083795071734599</v>
      </c>
      <c r="I157" s="1">
        <v>6.9442719099991574</v>
      </c>
    </row>
    <row r="158" spans="3:12" x14ac:dyDescent="0.25">
      <c r="C158" s="1" t="s">
        <v>177</v>
      </c>
      <c r="D158" s="1">
        <v>304.22222222222229</v>
      </c>
      <c r="E158" s="1">
        <v>2</v>
      </c>
      <c r="F158" s="1">
        <v>152.11111111111114</v>
      </c>
      <c r="G158" s="1">
        <v>9.8489208633093561</v>
      </c>
      <c r="H158" s="1">
        <v>2.849065235719558E-2</v>
      </c>
      <c r="I158" s="1">
        <v>6.9442719099991574</v>
      </c>
      <c r="L158" t="s">
        <v>195</v>
      </c>
    </row>
    <row r="159" spans="3:12" x14ac:dyDescent="0.25">
      <c r="C159" s="1" t="s">
        <v>178</v>
      </c>
      <c r="D159" s="1">
        <v>61.777777777777771</v>
      </c>
      <c r="E159" s="1">
        <v>4</v>
      </c>
      <c r="F159" s="1">
        <v>15.444444444444443</v>
      </c>
      <c r="G159" s="1"/>
      <c r="H159" s="1"/>
      <c r="I159" s="1"/>
      <c r="L159" t="s">
        <v>196</v>
      </c>
    </row>
    <row r="160" spans="3:12" x14ac:dyDescent="0.25">
      <c r="C160" s="1"/>
      <c r="D160" s="1"/>
      <c r="E160" s="1"/>
      <c r="F160" s="1"/>
      <c r="G160" s="1"/>
      <c r="H160" s="1"/>
      <c r="I160" s="1"/>
      <c r="L160" t="s">
        <v>197</v>
      </c>
    </row>
    <row r="161" spans="1:12" ht="15.75" thickBot="1" x14ac:dyDescent="0.3">
      <c r="C161" s="2" t="s">
        <v>80</v>
      </c>
      <c r="D161" s="2">
        <v>439.5555555555556</v>
      </c>
      <c r="E161" s="2">
        <v>8</v>
      </c>
      <c r="F161" s="2"/>
      <c r="G161" s="2"/>
      <c r="H161" s="2"/>
      <c r="I161" s="2"/>
      <c r="L161" t="s">
        <v>198</v>
      </c>
    </row>
    <row r="163" spans="1:12" x14ac:dyDescent="0.25">
      <c r="L163" t="s">
        <v>199</v>
      </c>
    </row>
    <row r="164" spans="1:12" x14ac:dyDescent="0.25">
      <c r="L164" t="s">
        <v>118</v>
      </c>
    </row>
    <row r="165" spans="1:12" x14ac:dyDescent="0.25">
      <c r="L165" t="s">
        <v>200</v>
      </c>
    </row>
    <row r="166" spans="1:12" x14ac:dyDescent="0.25">
      <c r="L166" t="s">
        <v>201</v>
      </c>
    </row>
    <row r="168" spans="1:12" x14ac:dyDescent="0.25">
      <c r="A168" t="s">
        <v>217</v>
      </c>
    </row>
    <row r="170" spans="1:12" x14ac:dyDescent="0.25">
      <c r="C170" s="6"/>
      <c r="D170" s="6"/>
      <c r="E170" s="6" t="s">
        <v>212</v>
      </c>
      <c r="F170" s="6"/>
      <c r="G170" s="6"/>
    </row>
    <row r="171" spans="1:12" x14ac:dyDescent="0.25">
      <c r="C171" s="6" t="s">
        <v>211</v>
      </c>
      <c r="D171" s="6" t="s">
        <v>213</v>
      </c>
      <c r="E171" s="6" t="s">
        <v>214</v>
      </c>
      <c r="F171" s="6" t="s">
        <v>215</v>
      </c>
      <c r="G171" s="6" t="s">
        <v>216</v>
      </c>
    </row>
    <row r="172" spans="1:12" x14ac:dyDescent="0.25">
      <c r="C172" s="6" t="s">
        <v>94</v>
      </c>
      <c r="D172" s="6">
        <v>6</v>
      </c>
      <c r="E172" s="6">
        <v>5</v>
      </c>
      <c r="F172" s="6">
        <v>3</v>
      </c>
      <c r="G172" s="6">
        <v>8</v>
      </c>
    </row>
    <row r="173" spans="1:12" x14ac:dyDescent="0.25">
      <c r="C173" s="6" t="s">
        <v>95</v>
      </c>
      <c r="D173" s="6">
        <v>8</v>
      </c>
      <c r="E173" s="6">
        <v>9</v>
      </c>
      <c r="F173" s="6">
        <v>6</v>
      </c>
      <c r="G173" s="6">
        <v>5</v>
      </c>
    </row>
    <row r="174" spans="1:12" x14ac:dyDescent="0.25">
      <c r="C174" s="6" t="s">
        <v>134</v>
      </c>
      <c r="D174" s="6">
        <v>10</v>
      </c>
      <c r="E174" s="6">
        <v>7</v>
      </c>
      <c r="F174" s="6">
        <v>8</v>
      </c>
      <c r="G174" s="6">
        <v>7</v>
      </c>
    </row>
    <row r="177" spans="3:12" x14ac:dyDescent="0.25">
      <c r="C177" t="s">
        <v>175</v>
      </c>
    </row>
    <row r="178" spans="3:12" ht="15.75" thickBot="1" x14ac:dyDescent="0.3"/>
    <row r="179" spans="3:12" x14ac:dyDescent="0.25">
      <c r="C179" s="3" t="s">
        <v>137</v>
      </c>
      <c r="D179" s="3" t="s">
        <v>139</v>
      </c>
      <c r="E179" s="3" t="s">
        <v>140</v>
      </c>
      <c r="F179" s="3" t="s">
        <v>141</v>
      </c>
      <c r="G179" s="3" t="s">
        <v>4</v>
      </c>
    </row>
    <row r="180" spans="3:12" x14ac:dyDescent="0.25">
      <c r="C180" s="1" t="s">
        <v>94</v>
      </c>
      <c r="D180" s="1">
        <v>4</v>
      </c>
      <c r="E180" s="1">
        <v>22</v>
      </c>
      <c r="F180" s="1">
        <v>5.5</v>
      </c>
      <c r="G180" s="1">
        <v>4.333333333333333</v>
      </c>
    </row>
    <row r="181" spans="3:12" x14ac:dyDescent="0.25">
      <c r="C181" s="1" t="s">
        <v>95</v>
      </c>
      <c r="D181" s="1">
        <v>4</v>
      </c>
      <c r="E181" s="1">
        <v>28</v>
      </c>
      <c r="F181" s="1">
        <v>7</v>
      </c>
      <c r="G181" s="1">
        <v>3.3333333333333335</v>
      </c>
    </row>
    <row r="182" spans="3:12" x14ac:dyDescent="0.25">
      <c r="C182" s="1" t="s">
        <v>134</v>
      </c>
      <c r="D182" s="1">
        <v>4</v>
      </c>
      <c r="E182" s="1">
        <v>32</v>
      </c>
      <c r="F182" s="1">
        <v>8</v>
      </c>
      <c r="G182" s="1">
        <v>2</v>
      </c>
    </row>
    <row r="183" spans="3:12" x14ac:dyDescent="0.25">
      <c r="C183" s="1"/>
      <c r="D183" s="1"/>
      <c r="E183" s="1"/>
      <c r="F183" s="1"/>
      <c r="G183" s="1"/>
    </row>
    <row r="184" spans="3:12" x14ac:dyDescent="0.25">
      <c r="C184" s="1" t="s">
        <v>213</v>
      </c>
      <c r="D184" s="1">
        <v>3</v>
      </c>
      <c r="E184" s="1">
        <v>24</v>
      </c>
      <c r="F184" s="1">
        <v>8</v>
      </c>
      <c r="G184" s="1">
        <v>4</v>
      </c>
    </row>
    <row r="185" spans="3:12" x14ac:dyDescent="0.25">
      <c r="C185" s="1" t="s">
        <v>214</v>
      </c>
      <c r="D185" s="1">
        <v>3</v>
      </c>
      <c r="E185" s="1">
        <v>21</v>
      </c>
      <c r="F185" s="1">
        <v>7</v>
      </c>
      <c r="G185" s="1">
        <v>4</v>
      </c>
    </row>
    <row r="186" spans="3:12" x14ac:dyDescent="0.25">
      <c r="C186" s="1" t="s">
        <v>215</v>
      </c>
      <c r="D186" s="1">
        <v>3</v>
      </c>
      <c r="E186" s="1">
        <v>17</v>
      </c>
      <c r="F186" s="1">
        <v>5.666666666666667</v>
      </c>
      <c r="G186" s="1">
        <v>6.3333333333333357</v>
      </c>
    </row>
    <row r="187" spans="3:12" ht="15.75" thickBot="1" x14ac:dyDescent="0.3">
      <c r="C187" s="2" t="s">
        <v>216</v>
      </c>
      <c r="D187" s="2">
        <v>3</v>
      </c>
      <c r="E187" s="2">
        <v>20</v>
      </c>
      <c r="F187" s="2">
        <v>6.666666666666667</v>
      </c>
      <c r="G187" s="2">
        <v>2.3333333333333286</v>
      </c>
    </row>
    <row r="190" spans="3:12" ht="15.75" thickBot="1" x14ac:dyDescent="0.3">
      <c r="C190" t="s">
        <v>142</v>
      </c>
    </row>
    <row r="191" spans="3:12" x14ac:dyDescent="0.25">
      <c r="C191" s="3" t="s">
        <v>143</v>
      </c>
      <c r="D191" s="3" t="s">
        <v>144</v>
      </c>
      <c r="E191" s="3" t="s">
        <v>7</v>
      </c>
      <c r="F191" s="3" t="s">
        <v>145</v>
      </c>
      <c r="G191" s="3" t="s">
        <v>97</v>
      </c>
      <c r="H191" s="3" t="s">
        <v>146</v>
      </c>
      <c r="I191" s="3" t="s">
        <v>147</v>
      </c>
    </row>
    <row r="192" spans="3:12" x14ac:dyDescent="0.25">
      <c r="C192" s="1" t="s">
        <v>176</v>
      </c>
      <c r="D192" s="1">
        <v>12.666666666666671</v>
      </c>
      <c r="E192" s="1">
        <v>2</v>
      </c>
      <c r="F192" s="1">
        <v>6.3333333333333357</v>
      </c>
      <c r="G192" s="1">
        <v>1.8387096774193563</v>
      </c>
      <c r="H192" s="1">
        <v>0.23832799999999971</v>
      </c>
      <c r="I192" s="1">
        <v>5.1432528497847176</v>
      </c>
      <c r="L192" t="s">
        <v>218</v>
      </c>
    </row>
    <row r="193" spans="3:12" x14ac:dyDescent="0.25">
      <c r="C193" s="1" t="s">
        <v>177</v>
      </c>
      <c r="D193" s="1">
        <v>8.3333333333333428</v>
      </c>
      <c r="E193" s="1">
        <v>3</v>
      </c>
      <c r="F193" s="1">
        <v>2.7777777777777808</v>
      </c>
      <c r="G193" s="1">
        <v>0.80645161290322709</v>
      </c>
      <c r="H193" s="1">
        <v>0.53461614088312226</v>
      </c>
      <c r="I193" s="1">
        <v>4.7570626630894131</v>
      </c>
      <c r="L193" t="s">
        <v>118</v>
      </c>
    </row>
    <row r="194" spans="3:12" x14ac:dyDescent="0.25">
      <c r="C194" s="1" t="s">
        <v>178</v>
      </c>
      <c r="D194" s="1">
        <v>20.666666666666657</v>
      </c>
      <c r="E194" s="1">
        <v>6</v>
      </c>
      <c r="F194" s="1">
        <v>3.4444444444444429</v>
      </c>
      <c r="G194" s="1"/>
      <c r="H194" s="1"/>
      <c r="I194" s="1"/>
      <c r="L194" t="s">
        <v>219</v>
      </c>
    </row>
    <row r="195" spans="3:12" x14ac:dyDescent="0.25">
      <c r="C195" s="1"/>
      <c r="D195" s="1"/>
      <c r="E195" s="1"/>
      <c r="F195" s="1"/>
      <c r="G195" s="1"/>
      <c r="H195" s="1"/>
      <c r="I195" s="1"/>
      <c r="L195" t="s">
        <v>220</v>
      </c>
    </row>
    <row r="196" spans="3:12" ht="15.75" thickBot="1" x14ac:dyDescent="0.3">
      <c r="C196" s="2" t="s">
        <v>80</v>
      </c>
      <c r="D196" s="2">
        <v>41.666666666666671</v>
      </c>
      <c r="E196" s="2">
        <v>11</v>
      </c>
      <c r="F196" s="2"/>
      <c r="G196" s="2"/>
      <c r="H196" s="2"/>
      <c r="I196" s="2"/>
    </row>
    <row r="197" spans="3:12" x14ac:dyDescent="0.25">
      <c r="C197" s="1"/>
      <c r="D197" s="1"/>
      <c r="E197" s="1"/>
      <c r="F197" s="1"/>
      <c r="G197" s="1"/>
      <c r="H197" s="1"/>
      <c r="I197" s="1"/>
      <c r="L197" t="s">
        <v>221</v>
      </c>
    </row>
    <row r="198" spans="3:12" x14ac:dyDescent="0.25">
      <c r="C198" s="1"/>
      <c r="D198" s="1"/>
      <c r="E198" s="1"/>
      <c r="F198" s="1"/>
      <c r="G198" s="1"/>
      <c r="H198" s="1"/>
      <c r="I198" s="1"/>
      <c r="L198" t="s">
        <v>118</v>
      </c>
    </row>
    <row r="199" spans="3:12" x14ac:dyDescent="0.25">
      <c r="C199" s="1"/>
      <c r="D199" s="1"/>
      <c r="E199" s="1"/>
      <c r="F199" s="1"/>
      <c r="G199" s="1"/>
      <c r="H199" s="1"/>
      <c r="I199" s="1"/>
      <c r="L199" t="s">
        <v>222</v>
      </c>
    </row>
    <row r="200" spans="3:12" x14ac:dyDescent="0.25">
      <c r="L200" t="s">
        <v>223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
  <sheetViews>
    <sheetView topLeftCell="C16" workbookViewId="0">
      <selection activeCell="G12" sqref="G12"/>
    </sheetView>
  </sheetViews>
  <sheetFormatPr defaultRowHeight="15" x14ac:dyDescent="0.25"/>
  <cols>
    <col min="3" max="3" width="29.85546875" customWidth="1"/>
    <col min="9" max="9" width="16.7109375" customWidth="1"/>
  </cols>
  <sheetData>
    <row r="1" spans="1:39" x14ac:dyDescent="0.25">
      <c r="G1" s="4" t="s">
        <v>247</v>
      </c>
    </row>
    <row r="2" spans="1:39" x14ac:dyDescent="0.25">
      <c r="A2" t="s">
        <v>249</v>
      </c>
    </row>
    <row r="4" spans="1:39" x14ac:dyDescent="0.25">
      <c r="A4" t="s">
        <v>250</v>
      </c>
    </row>
    <row r="6" spans="1:39" x14ac:dyDescent="0.25">
      <c r="A6" t="s">
        <v>251</v>
      </c>
      <c r="B6" t="s">
        <v>252</v>
      </c>
    </row>
    <row r="7" spans="1:39" x14ac:dyDescent="0.25">
      <c r="B7" t="s">
        <v>253</v>
      </c>
    </row>
    <row r="8" spans="1:39" x14ac:dyDescent="0.25">
      <c r="B8" t="s">
        <v>254</v>
      </c>
    </row>
    <row r="9" spans="1:39" x14ac:dyDescent="0.25">
      <c r="A9" t="s">
        <v>256</v>
      </c>
      <c r="B9" t="s">
        <v>255</v>
      </c>
    </row>
    <row r="11" spans="1:39" x14ac:dyDescent="0.25">
      <c r="G11" s="4" t="s">
        <v>257</v>
      </c>
    </row>
    <row r="13" spans="1:39" x14ac:dyDescent="0.25">
      <c r="A13" t="s">
        <v>224</v>
      </c>
    </row>
    <row r="15" spans="1:39" x14ac:dyDescent="0.25">
      <c r="A15" t="s">
        <v>225</v>
      </c>
      <c r="B15">
        <v>25</v>
      </c>
      <c r="C15">
        <v>30</v>
      </c>
      <c r="D15">
        <v>23</v>
      </c>
      <c r="E15">
        <v>21</v>
      </c>
      <c r="F15">
        <v>24</v>
      </c>
      <c r="G15">
        <v>22</v>
      </c>
      <c r="H15">
        <v>24</v>
      </c>
      <c r="I15">
        <v>25</v>
      </c>
      <c r="J15">
        <v>22</v>
      </c>
      <c r="K15">
        <v>21</v>
      </c>
      <c r="L15">
        <v>22</v>
      </c>
      <c r="M15">
        <v>18</v>
      </c>
      <c r="N15">
        <v>20</v>
      </c>
      <c r="O15">
        <v>24</v>
      </c>
      <c r="P15">
        <v>24</v>
      </c>
      <c r="Q15">
        <v>22</v>
      </c>
      <c r="R15">
        <v>23</v>
      </c>
      <c r="S15">
        <v>19</v>
      </c>
      <c r="T15">
        <v>21</v>
      </c>
      <c r="U15">
        <v>20</v>
      </c>
      <c r="V15">
        <v>21</v>
      </c>
      <c r="W15">
        <v>21</v>
      </c>
      <c r="X15">
        <v>19</v>
      </c>
      <c r="Y15">
        <v>21</v>
      </c>
      <c r="Z15">
        <v>19</v>
      </c>
      <c r="AA15">
        <v>24</v>
      </c>
      <c r="AB15">
        <v>25</v>
      </c>
      <c r="AC15">
        <v>20</v>
      </c>
      <c r="AD15">
        <v>20</v>
      </c>
      <c r="AE15">
        <v>20</v>
      </c>
      <c r="AF15">
        <v>23</v>
      </c>
      <c r="AG15">
        <v>22</v>
      </c>
      <c r="AH15">
        <v>23</v>
      </c>
      <c r="AI15">
        <v>19</v>
      </c>
      <c r="AJ15">
        <v>22</v>
      </c>
      <c r="AK15">
        <v>19</v>
      </c>
      <c r="AL15">
        <f>VAR(B15:AK15)</f>
        <v>5.7587301587301356</v>
      </c>
      <c r="AM15" t="s">
        <v>245</v>
      </c>
    </row>
    <row r="16" spans="1:39" ht="15.75" thickBot="1" x14ac:dyDescent="0.3"/>
    <row r="17" spans="6:12" x14ac:dyDescent="0.25">
      <c r="F17" t="s">
        <v>246</v>
      </c>
      <c r="K17" s="9" t="s">
        <v>225</v>
      </c>
      <c r="L17" s="9"/>
    </row>
    <row r="18" spans="6:12" ht="15.75" thickBot="1" x14ac:dyDescent="0.3">
      <c r="K18" s="1"/>
      <c r="L18" s="1"/>
    </row>
    <row r="19" spans="6:12" x14ac:dyDescent="0.25">
      <c r="F19" s="3"/>
      <c r="G19" s="3" t="s">
        <v>225</v>
      </c>
      <c r="H19" s="3"/>
      <c r="K19" s="1" t="s">
        <v>2</v>
      </c>
      <c r="L19" s="1">
        <v>21.888888888888889</v>
      </c>
    </row>
    <row r="20" spans="6:12" x14ac:dyDescent="0.25">
      <c r="F20" s="1" t="s">
        <v>2</v>
      </c>
      <c r="G20" s="1">
        <v>21.888888888888889</v>
      </c>
      <c r="H20" s="1"/>
      <c r="K20" s="1" t="s">
        <v>232</v>
      </c>
      <c r="L20" s="1">
        <v>0.39995590585887419</v>
      </c>
    </row>
    <row r="21" spans="6:12" x14ac:dyDescent="0.25">
      <c r="F21" s="1" t="s">
        <v>226</v>
      </c>
      <c r="G21" s="1">
        <v>5.7587299999999999</v>
      </c>
      <c r="H21" s="1"/>
      <c r="K21" s="1" t="s">
        <v>233</v>
      </c>
      <c r="L21" s="1">
        <v>22</v>
      </c>
    </row>
    <row r="22" spans="6:12" x14ac:dyDescent="0.25">
      <c r="F22" s="1" t="s">
        <v>5</v>
      </c>
      <c r="G22" s="1">
        <v>36</v>
      </c>
      <c r="H22" s="1"/>
      <c r="K22" s="1" t="s">
        <v>234</v>
      </c>
      <c r="L22" s="1">
        <v>21</v>
      </c>
    </row>
    <row r="23" spans="6:12" x14ac:dyDescent="0.25">
      <c r="F23" s="1" t="s">
        <v>6</v>
      </c>
      <c r="G23" s="1">
        <v>23</v>
      </c>
      <c r="H23" s="1"/>
      <c r="K23" s="1" t="s">
        <v>235</v>
      </c>
      <c r="L23" s="1">
        <v>2.3997354351532452</v>
      </c>
    </row>
    <row r="24" spans="6:12" x14ac:dyDescent="0.25">
      <c r="F24" s="1" t="s">
        <v>227</v>
      </c>
      <c r="G24" s="1">
        <v>-2.778075375750126</v>
      </c>
      <c r="H24" s="1"/>
      <c r="K24" s="1" t="s">
        <v>236</v>
      </c>
      <c r="L24" s="1">
        <v>5.7587301587301356</v>
      </c>
    </row>
    <row r="25" spans="6:12" x14ac:dyDescent="0.25">
      <c r="F25" s="1" t="s">
        <v>228</v>
      </c>
      <c r="G25" s="1">
        <v>2.734096590311208E-3</v>
      </c>
      <c r="H25" s="1"/>
      <c r="K25" s="1" t="s">
        <v>237</v>
      </c>
      <c r="L25" s="1">
        <v>2.2059459274003261</v>
      </c>
    </row>
    <row r="26" spans="6:12" x14ac:dyDescent="0.25">
      <c r="F26" s="1" t="s">
        <v>229</v>
      </c>
      <c r="G26" s="1">
        <v>1.6448536269514715</v>
      </c>
      <c r="H26" s="1"/>
      <c r="K26" s="1" t="s">
        <v>238</v>
      </c>
      <c r="L26" s="1">
        <v>1.0053100337983347</v>
      </c>
    </row>
    <row r="27" spans="6:12" x14ac:dyDescent="0.25">
      <c r="F27" s="1" t="s">
        <v>230</v>
      </c>
      <c r="G27" s="1">
        <v>5.468193180622416E-3</v>
      </c>
      <c r="H27" s="1"/>
      <c r="K27" s="1" t="s">
        <v>239</v>
      </c>
      <c r="L27" s="1">
        <v>12</v>
      </c>
    </row>
    <row r="28" spans="6:12" ht="15.75" thickBot="1" x14ac:dyDescent="0.3">
      <c r="F28" s="2" t="s">
        <v>231</v>
      </c>
      <c r="G28" s="2">
        <v>1.9599639845400536</v>
      </c>
      <c r="H28" s="2"/>
      <c r="K28" s="1" t="s">
        <v>240</v>
      </c>
      <c r="L28" s="1">
        <v>18</v>
      </c>
    </row>
    <row r="29" spans="6:12" x14ac:dyDescent="0.25">
      <c r="K29" s="1" t="s">
        <v>241</v>
      </c>
      <c r="L29" s="1">
        <v>30</v>
      </c>
    </row>
    <row r="30" spans="6:12" x14ac:dyDescent="0.25">
      <c r="K30" s="1" t="s">
        <v>140</v>
      </c>
      <c r="L30" s="1">
        <v>788</v>
      </c>
    </row>
    <row r="31" spans="6:12" x14ac:dyDescent="0.25">
      <c r="K31" s="1" t="s">
        <v>139</v>
      </c>
      <c r="L31" s="1">
        <v>36</v>
      </c>
    </row>
    <row r="32" spans="6:12" x14ac:dyDescent="0.25">
      <c r="K32" s="1" t="s">
        <v>242</v>
      </c>
      <c r="L32" s="1">
        <v>30</v>
      </c>
    </row>
    <row r="33" spans="7:12" x14ac:dyDescent="0.25">
      <c r="K33" s="1" t="s">
        <v>243</v>
      </c>
      <c r="L33" s="1">
        <v>18</v>
      </c>
    </row>
    <row r="34" spans="7:12" ht="15.75" thickBot="1" x14ac:dyDescent="0.3">
      <c r="K34" s="2" t="s">
        <v>244</v>
      </c>
      <c r="L34" s="2">
        <v>0.81195365543464859</v>
      </c>
    </row>
    <row r="38" spans="7:12" x14ac:dyDescent="0.25">
      <c r="G38" s="4" t="s">
        <v>248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tabSelected="1" topLeftCell="A39" workbookViewId="0">
      <selection activeCell="M55" sqref="M55"/>
    </sheetView>
  </sheetViews>
  <sheetFormatPr defaultRowHeight="15" x14ac:dyDescent="0.25"/>
  <cols>
    <col min="5" max="5" width="12" bestFit="1" customWidth="1"/>
    <col min="15" max="15" width="15.140625" customWidth="1"/>
    <col min="17" max="17" width="12" customWidth="1"/>
  </cols>
  <sheetData>
    <row r="1" spans="1:6" x14ac:dyDescent="0.25">
      <c r="E1" t="s">
        <v>258</v>
      </c>
    </row>
    <row r="3" spans="1:6" x14ac:dyDescent="0.25">
      <c r="A3" t="s">
        <v>259</v>
      </c>
    </row>
    <row r="5" spans="1:6" x14ac:dyDescent="0.25">
      <c r="A5" t="s">
        <v>260</v>
      </c>
    </row>
    <row r="7" spans="1:6" x14ac:dyDescent="0.25">
      <c r="A7" t="s">
        <v>261</v>
      </c>
    </row>
    <row r="9" spans="1:6" x14ac:dyDescent="0.25">
      <c r="A9" t="s">
        <v>262</v>
      </c>
    </row>
    <row r="10" spans="1:6" x14ac:dyDescent="0.25">
      <c r="A10" t="s">
        <v>263</v>
      </c>
    </row>
    <row r="12" spans="1:6" x14ac:dyDescent="0.25">
      <c r="A12" t="s">
        <v>264</v>
      </c>
    </row>
    <row r="14" spans="1:6" x14ac:dyDescent="0.25">
      <c r="F14" t="s">
        <v>309</v>
      </c>
    </row>
    <row r="15" spans="1:6" x14ac:dyDescent="0.25">
      <c r="E15" t="s">
        <v>265</v>
      </c>
    </row>
    <row r="16" spans="1:6" x14ac:dyDescent="0.25">
      <c r="E16" t="s">
        <v>266</v>
      </c>
    </row>
    <row r="17" spans="1:9" x14ac:dyDescent="0.25">
      <c r="E17" t="s">
        <v>267</v>
      </c>
    </row>
    <row r="19" spans="1:9" x14ac:dyDescent="0.25">
      <c r="F19" t="s">
        <v>268</v>
      </c>
    </row>
    <row r="20" spans="1:9" x14ac:dyDescent="0.25">
      <c r="E20" t="s">
        <v>269</v>
      </c>
    </row>
    <row r="21" spans="1:9" x14ac:dyDescent="0.25">
      <c r="E21" t="s">
        <v>270</v>
      </c>
    </row>
    <row r="23" spans="1:9" x14ac:dyDescent="0.25">
      <c r="H23" s="4" t="s">
        <v>310</v>
      </c>
    </row>
    <row r="24" spans="1:9" x14ac:dyDescent="0.25">
      <c r="A24" t="s">
        <v>280</v>
      </c>
    </row>
    <row r="25" spans="1:9" x14ac:dyDescent="0.25">
      <c r="A25" t="s">
        <v>271</v>
      </c>
      <c r="B25" t="s">
        <v>275</v>
      </c>
    </row>
    <row r="27" spans="1:9" x14ac:dyDescent="0.25">
      <c r="B27" s="6" t="s">
        <v>272</v>
      </c>
      <c r="C27" s="6" t="s">
        <v>273</v>
      </c>
      <c r="D27" t="s">
        <v>276</v>
      </c>
      <c r="E27" t="s">
        <v>277</v>
      </c>
    </row>
    <row r="28" spans="1:9" x14ac:dyDescent="0.25">
      <c r="B28" s="6">
        <v>12</v>
      </c>
      <c r="C28" s="6">
        <v>10</v>
      </c>
      <c r="D28">
        <f>(B28-C28)</f>
        <v>2</v>
      </c>
      <c r="E28">
        <f>((D28)^2/C28)</f>
        <v>0.4</v>
      </c>
      <c r="G28" t="s">
        <v>278</v>
      </c>
      <c r="H28">
        <f>_xlfn.CHISQ.TEST(B28:B37,C28:C37)</f>
        <v>1.6284287443331085E-3</v>
      </c>
      <c r="I28" t="s">
        <v>279</v>
      </c>
    </row>
    <row r="29" spans="1:9" x14ac:dyDescent="0.25">
      <c r="B29" s="6">
        <v>8</v>
      </c>
      <c r="C29" s="6">
        <v>10</v>
      </c>
      <c r="D29">
        <f t="shared" ref="D29:D37" si="0">(B29-C29)</f>
        <v>-2</v>
      </c>
      <c r="E29">
        <f t="shared" ref="E29:E37" si="1">((D29)^2/C29)</f>
        <v>0.4</v>
      </c>
    </row>
    <row r="30" spans="1:9" x14ac:dyDescent="0.25">
      <c r="B30" s="6">
        <v>20</v>
      </c>
      <c r="C30" s="6">
        <v>10</v>
      </c>
      <c r="D30">
        <f t="shared" si="0"/>
        <v>10</v>
      </c>
      <c r="E30">
        <f t="shared" si="1"/>
        <v>10</v>
      </c>
      <c r="H30" t="s">
        <v>196</v>
      </c>
    </row>
    <row r="31" spans="1:9" x14ac:dyDescent="0.25">
      <c r="B31" s="6">
        <v>2</v>
      </c>
      <c r="C31" s="6">
        <v>10</v>
      </c>
      <c r="D31">
        <f t="shared" si="0"/>
        <v>-8</v>
      </c>
      <c r="E31">
        <f t="shared" si="1"/>
        <v>6.4</v>
      </c>
      <c r="H31" t="s">
        <v>281</v>
      </c>
    </row>
    <row r="32" spans="1:9" x14ac:dyDescent="0.25">
      <c r="B32" s="6">
        <v>14</v>
      </c>
      <c r="C32" s="6">
        <v>10</v>
      </c>
      <c r="D32">
        <f t="shared" si="0"/>
        <v>4</v>
      </c>
      <c r="E32">
        <f t="shared" si="1"/>
        <v>1.6</v>
      </c>
      <c r="H32" t="s">
        <v>282</v>
      </c>
    </row>
    <row r="33" spans="1:5" x14ac:dyDescent="0.25">
      <c r="B33" s="6">
        <v>10</v>
      </c>
      <c r="C33" s="6">
        <v>10</v>
      </c>
      <c r="D33">
        <f t="shared" si="0"/>
        <v>0</v>
      </c>
      <c r="E33">
        <f t="shared" si="1"/>
        <v>0</v>
      </c>
    </row>
    <row r="34" spans="1:5" x14ac:dyDescent="0.25">
      <c r="B34" s="6">
        <v>15</v>
      </c>
      <c r="C34" s="6">
        <v>10</v>
      </c>
      <c r="D34">
        <f t="shared" si="0"/>
        <v>5</v>
      </c>
      <c r="E34">
        <f t="shared" si="1"/>
        <v>2.5</v>
      </c>
    </row>
    <row r="35" spans="1:5" x14ac:dyDescent="0.25">
      <c r="B35" s="6">
        <v>6</v>
      </c>
      <c r="C35" s="6">
        <v>10</v>
      </c>
      <c r="D35">
        <f t="shared" si="0"/>
        <v>-4</v>
      </c>
      <c r="E35">
        <f t="shared" si="1"/>
        <v>1.6</v>
      </c>
    </row>
    <row r="36" spans="1:5" x14ac:dyDescent="0.25">
      <c r="B36" s="6">
        <v>9</v>
      </c>
      <c r="C36" s="6">
        <v>10</v>
      </c>
      <c r="D36">
        <f t="shared" si="0"/>
        <v>-1</v>
      </c>
      <c r="E36">
        <f t="shared" si="1"/>
        <v>0.1</v>
      </c>
    </row>
    <row r="37" spans="1:5" x14ac:dyDescent="0.25">
      <c r="B37" s="6">
        <v>4</v>
      </c>
      <c r="C37" s="6">
        <v>10</v>
      </c>
      <c r="D37">
        <f t="shared" si="0"/>
        <v>-6</v>
      </c>
      <c r="E37">
        <f t="shared" si="1"/>
        <v>3.6</v>
      </c>
    </row>
    <row r="38" spans="1:5" x14ac:dyDescent="0.25">
      <c r="A38" t="s">
        <v>274</v>
      </c>
      <c r="B38" s="6">
        <f>SUM(B28:B37)</f>
        <v>100</v>
      </c>
      <c r="E38">
        <f>SUM(E28:E37)</f>
        <v>26.600000000000009</v>
      </c>
    </row>
    <row r="47" spans="1:5" x14ac:dyDescent="0.25">
      <c r="B47" s="11"/>
    </row>
    <row r="48" spans="1:5" x14ac:dyDescent="0.25">
      <c r="B48" s="11"/>
    </row>
    <row r="49" spans="1:18" x14ac:dyDescent="0.25">
      <c r="B49" s="11"/>
    </row>
    <row r="50" spans="1:18" x14ac:dyDescent="0.25">
      <c r="B50" s="11"/>
    </row>
    <row r="55" spans="1:18" x14ac:dyDescent="0.25">
      <c r="J55" s="4" t="s">
        <v>268</v>
      </c>
    </row>
    <row r="57" spans="1:18" x14ac:dyDescent="0.25">
      <c r="A57" t="s">
        <v>283</v>
      </c>
      <c r="O57" s="11"/>
    </row>
    <row r="58" spans="1:18" x14ac:dyDescent="0.25">
      <c r="D58" t="s">
        <v>290</v>
      </c>
      <c r="L58" t="s">
        <v>291</v>
      </c>
    </row>
    <row r="59" spans="1:18" x14ac:dyDescent="0.25">
      <c r="C59" t="s">
        <v>284</v>
      </c>
      <c r="D59" t="s">
        <v>285</v>
      </c>
      <c r="E59" t="s">
        <v>286</v>
      </c>
      <c r="I59" s="4"/>
      <c r="K59" t="s">
        <v>284</v>
      </c>
      <c r="L59" t="s">
        <v>285</v>
      </c>
      <c r="M59" t="s">
        <v>286</v>
      </c>
      <c r="P59" t="s">
        <v>293</v>
      </c>
      <c r="Q59">
        <f>2</f>
        <v>2</v>
      </c>
    </row>
    <row r="60" spans="1:18" x14ac:dyDescent="0.25">
      <c r="C60" t="s">
        <v>287</v>
      </c>
      <c r="D60">
        <v>10</v>
      </c>
      <c r="E60">
        <v>40</v>
      </c>
      <c r="F60">
        <f>SUM(D60:E60)</f>
        <v>50</v>
      </c>
      <c r="K60" t="s">
        <v>287</v>
      </c>
      <c r="L60">
        <f>D63*F60/F63</f>
        <v>27.5</v>
      </c>
      <c r="M60">
        <f>F60*E63/F63</f>
        <v>22.5</v>
      </c>
      <c r="P60" t="s">
        <v>292</v>
      </c>
      <c r="Q60">
        <f>_xlfn.CHISQ.TEST(D60:E62,L60:M62)</f>
        <v>3.4867273430972496E-8</v>
      </c>
      <c r="R60" t="s">
        <v>295</v>
      </c>
    </row>
    <row r="61" spans="1:18" x14ac:dyDescent="0.25">
      <c r="C61" t="s">
        <v>288</v>
      </c>
      <c r="D61">
        <v>70</v>
      </c>
      <c r="E61">
        <v>30</v>
      </c>
      <c r="F61">
        <f t="shared" ref="F61:F62" si="2">SUM(D61:E61)</f>
        <v>100</v>
      </c>
      <c r="K61" t="s">
        <v>288</v>
      </c>
      <c r="L61">
        <f>D63*F61/F63</f>
        <v>55</v>
      </c>
      <c r="M61">
        <f>F61*E63/F63</f>
        <v>45</v>
      </c>
      <c r="O61" s="12" t="s">
        <v>294</v>
      </c>
      <c r="P61">
        <f>_xlfn.CHISQ.INV.RT(Q60,2)</f>
        <v>34.343434343434339</v>
      </c>
      <c r="Q61" t="s">
        <v>298</v>
      </c>
    </row>
    <row r="62" spans="1:18" x14ac:dyDescent="0.25">
      <c r="C62" t="s">
        <v>289</v>
      </c>
      <c r="D62">
        <v>30</v>
      </c>
      <c r="E62">
        <v>20</v>
      </c>
      <c r="F62">
        <f t="shared" si="2"/>
        <v>50</v>
      </c>
      <c r="K62" t="s">
        <v>289</v>
      </c>
      <c r="L62">
        <f>D63*F62/F63</f>
        <v>27.5</v>
      </c>
      <c r="M62">
        <f>F62*E63/F63</f>
        <v>22.5</v>
      </c>
      <c r="O62" t="s">
        <v>296</v>
      </c>
    </row>
    <row r="63" spans="1:18" x14ac:dyDescent="0.25">
      <c r="D63">
        <f>SUM(D60:D62)</f>
        <v>110</v>
      </c>
      <c r="E63">
        <f>SUM(E60:E62)</f>
        <v>90</v>
      </c>
      <c r="F63">
        <f>SUM(F60:F62)</f>
        <v>200</v>
      </c>
      <c r="O63" t="s">
        <v>297</v>
      </c>
    </row>
    <row r="65" spans="1:16" x14ac:dyDescent="0.25">
      <c r="A65" t="s">
        <v>299</v>
      </c>
    </row>
    <row r="67" spans="1:16" x14ac:dyDescent="0.25">
      <c r="C67" t="s">
        <v>300</v>
      </c>
      <c r="D67" t="s">
        <v>303</v>
      </c>
      <c r="E67" t="s">
        <v>304</v>
      </c>
      <c r="F67" t="s">
        <v>305</v>
      </c>
      <c r="I67" t="s">
        <v>300</v>
      </c>
      <c r="J67" t="s">
        <v>303</v>
      </c>
      <c r="K67" t="s">
        <v>304</v>
      </c>
      <c r="L67" t="s">
        <v>305</v>
      </c>
    </row>
    <row r="68" spans="1:16" x14ac:dyDescent="0.25">
      <c r="C68" t="s">
        <v>301</v>
      </c>
      <c r="D68">
        <v>30</v>
      </c>
      <c r="E68">
        <v>670</v>
      </c>
      <c r="F68">
        <f>SUM(D68:E68)</f>
        <v>700</v>
      </c>
      <c r="I68" t="s">
        <v>301</v>
      </c>
      <c r="J68">
        <f>F68*D70/F70</f>
        <v>70</v>
      </c>
      <c r="K68">
        <f>F68*E70/F70</f>
        <v>630</v>
      </c>
      <c r="L68">
        <f>SUM(J68:K68)</f>
        <v>700</v>
      </c>
      <c r="N68" t="s">
        <v>278</v>
      </c>
      <c r="O68">
        <f>_xlfn.CHISQ.TEST(D68:E69,J68:K69)</f>
        <v>3.5504957714214518E-20</v>
      </c>
      <c r="P68" t="s">
        <v>306</v>
      </c>
    </row>
    <row r="69" spans="1:16" x14ac:dyDescent="0.25">
      <c r="C69" t="s">
        <v>302</v>
      </c>
      <c r="D69">
        <v>70</v>
      </c>
      <c r="E69">
        <v>230</v>
      </c>
      <c r="F69">
        <f>SUM(D69:E69)</f>
        <v>300</v>
      </c>
      <c r="I69" t="s">
        <v>302</v>
      </c>
      <c r="J69">
        <f>F69*D70/F70</f>
        <v>30</v>
      </c>
      <c r="K69">
        <f>F69*E70/F70</f>
        <v>270</v>
      </c>
      <c r="L69">
        <f>SUM(J69:K69)</f>
        <v>300</v>
      </c>
      <c r="O69" t="s">
        <v>298</v>
      </c>
    </row>
    <row r="70" spans="1:16" x14ac:dyDescent="0.25">
      <c r="D70">
        <v>100</v>
      </c>
      <c r="E70">
        <v>900</v>
      </c>
      <c r="F70">
        <f>SUM(D70:E70)</f>
        <v>1000</v>
      </c>
      <c r="J70" s="4">
        <f>SUM(J68:J69)</f>
        <v>100</v>
      </c>
      <c r="K70" s="4">
        <f>SUM(K68:K69)</f>
        <v>900</v>
      </c>
      <c r="L70">
        <f>SUM(J70:K70)</f>
        <v>1000</v>
      </c>
      <c r="O70" t="s">
        <v>307</v>
      </c>
    </row>
    <row r="71" spans="1:16" x14ac:dyDescent="0.25">
      <c r="O71" t="s">
        <v>308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 one sample test</vt:lpstr>
      <vt:lpstr>T two sample test</vt:lpstr>
      <vt:lpstr>T paired test</vt:lpstr>
      <vt:lpstr>F Test</vt:lpstr>
      <vt:lpstr>ANOVA TEST</vt:lpstr>
      <vt:lpstr>Z test</vt:lpstr>
      <vt:lpstr>Chi square 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kittu</dc:creator>
  <cp:lastModifiedBy>kittu</cp:lastModifiedBy>
  <dcterms:created xsi:type="dcterms:W3CDTF">2020-09-08T08:43:34Z</dcterms:created>
  <dcterms:modified xsi:type="dcterms:W3CDTF">2020-09-10T16:53:04Z</dcterms:modified>
</cp:coreProperties>
</file>