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652B02E7FF90BC91/Documents/"/>
    </mc:Choice>
  </mc:AlternateContent>
  <xr:revisionPtr revIDLastSave="0" documentId="8_{29DDDE93-FB44-4415-8C15-78EFCF2D7974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Instructions" sheetId="1" r:id="rId1"/>
    <sheet name="Dataset (2)" sheetId="3" r:id="rId2"/>
    <sheet name="Datase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xxdYPntQl+bO0ka4qHfhA4BnM4OowOuFpS2wlv4H/kM=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2" i="3"/>
  <c r="U18" i="3"/>
  <c r="U17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2" i="3"/>
  <c r="R11" i="3"/>
  <c r="R10" i="3"/>
  <c r="R6" i="3"/>
  <c r="R7" i="3"/>
  <c r="R5" i="3"/>
</calcChain>
</file>

<file path=xl/sharedStrings.xml><?xml version="1.0" encoding="utf-8"?>
<sst xmlns="http://schemas.openxmlformats.org/spreadsheetml/2006/main" count="322" uniqueCount="115">
  <si>
    <t>Perform the following in the dataset from the 'Dataset' sheet.</t>
  </si>
  <si>
    <t>1) Sum, Count, Average:</t>
  </si>
  <si>
    <t>• What is the total price of all products in the dataset?</t>
  </si>
  <si>
    <t>• How many products are there in the dataset?</t>
  </si>
  <si>
    <t>• Calculate the average price of the products.</t>
  </si>
  <si>
    <t>2) Min and Max:</t>
  </si>
  <si>
    <t>• Determine the minimum price among all products.</t>
  </si>
  <si>
    <t>• Find the maximum price among all products.</t>
  </si>
  <si>
    <t>3) IF Function:</t>
  </si>
  <si>
    <t>• Using an IF function, create a new column named Price Range to categorize products with a price greater than or equal to $500 as 'High Price' and others as 'Standard Price'.</t>
  </si>
  <si>
    <t>4) SUMIF and COUNTIF:</t>
  </si>
  <si>
    <t>• Calculate the total price for products in the 'Electronics' category using the SUMIF function.</t>
  </si>
  <si>
    <t>• Determine the count of products with a price less than $100 using the COUNTIF function.</t>
  </si>
  <si>
    <t>5) Text Formatting - LEFT, RIGHT, MID:</t>
  </si>
  <si>
    <t>• Create a new column named Day with the first 2 characters of each 'Product ID' using the LEFT function.</t>
  </si>
  <si>
    <t>• Create a new column named Country Code by extracting the last 2 characters from the 'Product ID' column using the RIGHT function.</t>
  </si>
  <si>
    <t>• Create a new column named Month by extracting 4th to 6th characters from the 'Product ID' column using the MID function.</t>
  </si>
  <si>
    <t>Product ID</t>
  </si>
  <si>
    <t>Product Name</t>
  </si>
  <si>
    <t>Brand Name</t>
  </si>
  <si>
    <t>Price ($)</t>
  </si>
  <si>
    <t>Quantity</t>
  </si>
  <si>
    <t>Category</t>
  </si>
  <si>
    <t>28-JAN-US</t>
  </si>
  <si>
    <t>Laptop</t>
  </si>
  <si>
    <t>Dell</t>
  </si>
  <si>
    <t>Electronics</t>
  </si>
  <si>
    <t>15-FEB-US</t>
  </si>
  <si>
    <t>Sneakers</t>
  </si>
  <si>
    <t>Nike</t>
  </si>
  <si>
    <t>Fashion</t>
  </si>
  <si>
    <t>03-MAR-US</t>
  </si>
  <si>
    <t>Coffee Maker</t>
  </si>
  <si>
    <t>Keurig</t>
  </si>
  <si>
    <t>Kitchen</t>
  </si>
  <si>
    <t>11-APR-US</t>
  </si>
  <si>
    <t>Smartphone</t>
  </si>
  <si>
    <t>Samsung</t>
  </si>
  <si>
    <t>22-MAY-US</t>
  </si>
  <si>
    <t>Backpack</t>
  </si>
  <si>
    <t>North Face</t>
  </si>
  <si>
    <t>Outdoor</t>
  </si>
  <si>
    <t>07-JUN-UK</t>
  </si>
  <si>
    <t>Headphones</t>
  </si>
  <si>
    <t>Sony</t>
  </si>
  <si>
    <t>19-JUL-UK</t>
  </si>
  <si>
    <t>T-shirt</t>
  </si>
  <si>
    <t>Adidas</t>
  </si>
  <si>
    <t>23-AUG-UK</t>
  </si>
  <si>
    <t>Blender</t>
  </si>
  <si>
    <t>Ninja</t>
  </si>
  <si>
    <t>05-SEP-UK</t>
  </si>
  <si>
    <t>Tablet</t>
  </si>
  <si>
    <t>Apple</t>
  </si>
  <si>
    <t>14-OCT-UK</t>
  </si>
  <si>
    <t>Hiking Boots</t>
  </si>
  <si>
    <t>Timberland</t>
  </si>
  <si>
    <t>17-JUN-IN</t>
  </si>
  <si>
    <t>HP</t>
  </si>
  <si>
    <t>25-NOV-AU</t>
  </si>
  <si>
    <t>08-DEC-DE</t>
  </si>
  <si>
    <t>Nespresso</t>
  </si>
  <si>
    <t>18-FEB-CA</t>
  </si>
  <si>
    <t>Smartwatch</t>
  </si>
  <si>
    <t>Fitbit</t>
  </si>
  <si>
    <t>16-APR-ES</t>
  </si>
  <si>
    <t>Bose</t>
  </si>
  <si>
    <t>21-AUG-CA</t>
  </si>
  <si>
    <t>Laptop Bag</t>
  </si>
  <si>
    <t>Samsonite</t>
  </si>
  <si>
    <t>Accessories</t>
  </si>
  <si>
    <t>20-AUG-CN</t>
  </si>
  <si>
    <t>Huawei</t>
  </si>
  <si>
    <t>27-JAN-IT</t>
  </si>
  <si>
    <t>Asus</t>
  </si>
  <si>
    <t>01-MAR-UK</t>
  </si>
  <si>
    <t>Sunglasses</t>
  </si>
  <si>
    <t>Oakley</t>
  </si>
  <si>
    <t>14-AUG-US</t>
  </si>
  <si>
    <t>Camping Tent</t>
  </si>
  <si>
    <t>Coleman</t>
  </si>
  <si>
    <t>14-MAY-RU</t>
  </si>
  <si>
    <t>Camera</t>
  </si>
  <si>
    <t>Nikon</t>
  </si>
  <si>
    <t>09-JAN-CA</t>
  </si>
  <si>
    <t>Microwave</t>
  </si>
  <si>
    <t>Panasonic</t>
  </si>
  <si>
    <t>19-JUL-BR</t>
  </si>
  <si>
    <t>Fitness Tracker</t>
  </si>
  <si>
    <t>Xiaomi</t>
  </si>
  <si>
    <t>29-SEP-CA</t>
  </si>
  <si>
    <t>Google</t>
  </si>
  <si>
    <t>03-JUN-CA</t>
  </si>
  <si>
    <t>Ray-Ban</t>
  </si>
  <si>
    <t>11-JUL-CA</t>
  </si>
  <si>
    <t>Vitamix</t>
  </si>
  <si>
    <t>07-MAR-CA</t>
  </si>
  <si>
    <t>Dress</t>
  </si>
  <si>
    <t>Zara</t>
  </si>
  <si>
    <t>13-APR-CA</t>
  </si>
  <si>
    <t>Toaster</t>
  </si>
  <si>
    <t>Hamilton</t>
  </si>
  <si>
    <t>24-MAY-CA</t>
  </si>
  <si>
    <t>Garmin</t>
  </si>
  <si>
    <t>02-DEC-CA</t>
  </si>
  <si>
    <t>Jeans</t>
  </si>
  <si>
    <t>Levi's</t>
  </si>
  <si>
    <t>09-JUL-FR</t>
  </si>
  <si>
    <t>Watch</t>
  </si>
  <si>
    <t>Casio</t>
  </si>
  <si>
    <t>ANSWERS</t>
  </si>
  <si>
    <t>Day</t>
  </si>
  <si>
    <t>Country code</t>
  </si>
  <si>
    <t>Month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</si>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</sst>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[$$-409]#,##0.00"/>
    <numFmt numFmtId="172" formatCode="[$$-409]#,##0"/>
  </numFmts>
  <fonts count="9" x14ac:knownFonts="1">
    <font>
      <sz val="10"/>
      <color rgb="FF000000"/>
      <name val="Arial"/>
      <scheme val="minor"/>
    </font>
    <font>
      <b/>
      <sz val="11"/>
      <color theme="1"/>
      <name val="Arial"/>
    </font>
    <font>
      <b/>
      <sz val="12"/>
      <color theme="1"/>
      <name val="Times New Roman"/>
    </font>
    <font>
      <sz val="12"/>
      <color theme="1"/>
      <name val="Times New Roman"/>
    </font>
    <font>
      <b/>
      <sz val="11"/>
      <color theme="1"/>
      <name val="Calibri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4DD0E1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6" fillId="3" borderId="0" xfId="0" applyFont="1" applyFill="1"/>
    <xf numFmtId="0" fontId="6" fillId="4" borderId="0" xfId="0" applyFont="1" applyFill="1"/>
    <xf numFmtId="0" fontId="8" fillId="0" borderId="0" xfId="0" applyFont="1" applyAlignment="1">
      <alignment horizontal="center" vertical="center"/>
    </xf>
    <xf numFmtId="170" fontId="0" fillId="0" borderId="0" xfId="0" applyNumberFormat="1"/>
    <xf numFmtId="172" fontId="0" fillId="0" borderId="0" xfId="0" applyNumberFormat="1"/>
    <xf numFmtId="0" fontId="0" fillId="0" borderId="0" xfId="0" applyAlignment="1">
      <alignment horizontal="left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left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6" fillId="0" borderId="4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6" fillId="0" borderId="5" xfId="0" applyFont="1" applyBorder="1"/>
    <xf numFmtId="0" fontId="6" fillId="3" borderId="4" xfId="0" applyFont="1" applyFill="1" applyBorder="1"/>
    <xf numFmtId="0" fontId="6" fillId="3" borderId="0" xfId="0" applyFont="1" applyFill="1" applyBorder="1"/>
    <xf numFmtId="0" fontId="6" fillId="3" borderId="0" xfId="0" applyFont="1" applyFill="1" applyBorder="1" applyAlignment="1">
      <alignment horizontal="left"/>
    </xf>
    <xf numFmtId="0" fontId="6" fillId="3" borderId="6" xfId="0" applyFont="1" applyFill="1" applyBorder="1"/>
    <xf numFmtId="0" fontId="6" fillId="3" borderId="7" xfId="0" applyFont="1" applyFill="1" applyBorder="1"/>
    <xf numFmtId="0" fontId="6" fillId="3" borderId="7" xfId="0" applyFont="1" applyFill="1" applyBorder="1" applyAlignment="1">
      <alignment horizontal="left"/>
    </xf>
    <xf numFmtId="0" fontId="6" fillId="0" borderId="7" xfId="0" applyFont="1" applyBorder="1"/>
    <xf numFmtId="0" fontId="6" fillId="0" borderId="8" xfId="0" applyFont="1" applyBorder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4DD0E1"/>
          <bgColor rgb="FFFF000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AEAE59-B73B-4D9F-A0C9-461FCC9C11E4}" name="Table1" displayName="Table1" ref="G1:J35" totalsRowShown="0" headerRowDxfId="4" dataDxfId="5">
  <autoFilter ref="G1:J35" xr:uid="{B8AEAE59-B73B-4D9F-A0C9-461FCC9C11E4}"/>
  <tableColumns count="4">
    <tableColumn id="1" xr3:uid="{3CA5C9EA-6921-444D-9A7B-F089707C6CED}" name="Column1" dataDxfId="3">
      <calculatedColumnFormula>IF(D2&gt;=500,"High Price","Standard Price")</calculatedColumnFormula>
    </tableColumn>
    <tableColumn id="2" xr3:uid="{4E1EBA5D-C758-44F8-9DEC-BEF00D150BFD}" name="Day" dataDxfId="2">
      <calculatedColumnFormula>LEFT(A2,2)</calculatedColumnFormula>
    </tableColumn>
    <tableColumn id="3" xr3:uid="{60176D2A-D147-47EB-9F65-CCDA7430EF4A}" name="Country code" dataDxfId="1">
      <calculatedColumnFormula>RIGHT(A2,2)</calculatedColumnFormula>
    </tableColumn>
    <tableColumn id="4" xr3:uid="{6FCF7F3F-6B76-4D45-B188-CB80423D41CB}" name="Month" dataDxfId="0">
      <calculatedColumnFormula>MID(A2,4,3)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00"/>
  <sheetViews>
    <sheetView showGridLines="0" workbookViewId="0">
      <selection activeCell="B19" sqref="B19:L23"/>
    </sheetView>
  </sheetViews>
  <sheetFormatPr defaultColWidth="12.6328125" defaultRowHeight="15" customHeight="1" x14ac:dyDescent="0.25"/>
  <cols>
    <col min="1" max="1" width="12.6328125" customWidth="1"/>
    <col min="2" max="2" width="7.453125" customWidth="1"/>
    <col min="3" max="6" width="12.6328125" customWidth="1"/>
  </cols>
  <sheetData>
    <row r="1" spans="1:3" ht="15.75" customHeight="1" x14ac:dyDescent="0.3">
      <c r="A1" s="1" t="s">
        <v>0</v>
      </c>
    </row>
    <row r="2" spans="1:3" ht="15.75" customHeight="1" x14ac:dyDescent="0.25"/>
    <row r="3" spans="1:3" ht="15.75" customHeight="1" x14ac:dyDescent="0.3">
      <c r="B3" s="2" t="s">
        <v>1</v>
      </c>
    </row>
    <row r="4" spans="1:3" ht="15.75" customHeight="1" x14ac:dyDescent="0.35">
      <c r="B4" s="2"/>
      <c r="C4" s="3" t="s">
        <v>2</v>
      </c>
    </row>
    <row r="5" spans="1:3" ht="15.75" customHeight="1" x14ac:dyDescent="0.35">
      <c r="B5" s="2"/>
      <c r="C5" s="3" t="s">
        <v>3</v>
      </c>
    </row>
    <row r="6" spans="1:3" ht="15.75" customHeight="1" x14ac:dyDescent="0.35">
      <c r="B6" s="2"/>
      <c r="C6" s="3" t="s">
        <v>4</v>
      </c>
    </row>
    <row r="7" spans="1:3" ht="15.75" customHeight="1" x14ac:dyDescent="0.35">
      <c r="B7" s="4"/>
    </row>
    <row r="8" spans="1:3" ht="15.75" customHeight="1" x14ac:dyDescent="0.3">
      <c r="B8" s="2" t="s">
        <v>5</v>
      </c>
    </row>
    <row r="9" spans="1:3" ht="15.75" customHeight="1" x14ac:dyDescent="0.35">
      <c r="C9" s="3" t="s">
        <v>6</v>
      </c>
    </row>
    <row r="10" spans="1:3" ht="15.75" customHeight="1" x14ac:dyDescent="0.35">
      <c r="C10" s="3" t="s">
        <v>7</v>
      </c>
    </row>
    <row r="11" spans="1:3" ht="15.75" customHeight="1" x14ac:dyDescent="0.35">
      <c r="B11" s="4"/>
    </row>
    <row r="12" spans="1:3" ht="15.75" customHeight="1" x14ac:dyDescent="0.3">
      <c r="B12" s="2" t="s">
        <v>8</v>
      </c>
    </row>
    <row r="13" spans="1:3" ht="15.75" customHeight="1" x14ac:dyDescent="0.35">
      <c r="C13" s="3" t="s">
        <v>9</v>
      </c>
    </row>
    <row r="14" spans="1:3" ht="15.75" customHeight="1" x14ac:dyDescent="0.35">
      <c r="B14" s="4"/>
    </row>
    <row r="15" spans="1:3" ht="15.75" customHeight="1" x14ac:dyDescent="0.3">
      <c r="B15" s="2" t="s">
        <v>10</v>
      </c>
    </row>
    <row r="16" spans="1:3" ht="15.75" customHeight="1" x14ac:dyDescent="0.35">
      <c r="C16" s="3" t="s">
        <v>11</v>
      </c>
    </row>
    <row r="17" spans="2:3" ht="15.75" customHeight="1" x14ac:dyDescent="0.35">
      <c r="C17" s="3" t="s">
        <v>12</v>
      </c>
    </row>
    <row r="18" spans="2:3" ht="15.75" customHeight="1" x14ac:dyDescent="0.35">
      <c r="B18" s="4"/>
    </row>
    <row r="19" spans="2:3" ht="15.75" customHeight="1" x14ac:dyDescent="0.3">
      <c r="B19" s="2" t="s">
        <v>13</v>
      </c>
    </row>
    <row r="20" spans="2:3" ht="15.75" customHeight="1" x14ac:dyDescent="0.35">
      <c r="C20" s="3" t="s">
        <v>14</v>
      </c>
    </row>
    <row r="21" spans="2:3" ht="15.75" customHeight="1" x14ac:dyDescent="0.35">
      <c r="C21" s="3" t="s">
        <v>15</v>
      </c>
    </row>
    <row r="22" spans="2:3" ht="15.75" customHeight="1" x14ac:dyDescent="0.35">
      <c r="C22" s="3" t="s">
        <v>16</v>
      </c>
    </row>
    <row r="23" spans="2:3" ht="15.75" customHeight="1" x14ac:dyDescent="0.35">
      <c r="B23" s="4"/>
    </row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B00F1-0CBF-4C42-98D8-BEE203C90F00}">
  <sheetPr>
    <outlinePr summaryBelow="0" summaryRight="0"/>
  </sheetPr>
  <dimension ref="A1:U1000"/>
  <sheetViews>
    <sheetView tabSelected="1" topLeftCell="D9" workbookViewId="0">
      <selection activeCell="K9" sqref="K9"/>
    </sheetView>
  </sheetViews>
  <sheetFormatPr defaultColWidth="12.6328125" defaultRowHeight="15" customHeight="1" x14ac:dyDescent="0.25"/>
  <cols>
    <col min="1" max="1" width="12.6328125" customWidth="1"/>
    <col min="2" max="2" width="14.08984375" customWidth="1"/>
    <col min="3" max="3" width="12.6328125" customWidth="1"/>
    <col min="4" max="5" width="12.6328125" style="13" customWidth="1"/>
    <col min="6" max="6" width="12.6328125" customWidth="1"/>
    <col min="7" max="7" width="16.54296875" customWidth="1"/>
    <col min="8" max="8" width="12.6328125" customWidth="1"/>
    <col min="9" max="9" width="14.453125" customWidth="1"/>
    <col min="10" max="10" width="12.6328125" customWidth="1"/>
  </cols>
  <sheetData>
    <row r="1" spans="1:18" ht="15.75" customHeight="1" x14ac:dyDescent="0.3">
      <c r="A1" s="14" t="s">
        <v>17</v>
      </c>
      <c r="B1" s="15" t="s">
        <v>18</v>
      </c>
      <c r="C1" s="15" t="s">
        <v>19</v>
      </c>
      <c r="D1" s="16" t="s">
        <v>20</v>
      </c>
      <c r="E1" s="16" t="s">
        <v>21</v>
      </c>
      <c r="F1" s="15" t="s">
        <v>22</v>
      </c>
      <c r="G1" s="17" t="s">
        <v>114</v>
      </c>
      <c r="H1" s="17" t="s">
        <v>111</v>
      </c>
      <c r="I1" s="17" t="s">
        <v>112</v>
      </c>
      <c r="J1" s="18" t="s">
        <v>113</v>
      </c>
      <c r="K1" s="6"/>
      <c r="M1" s="10" t="s">
        <v>110</v>
      </c>
      <c r="N1" s="10"/>
      <c r="O1" s="10"/>
      <c r="P1" s="10"/>
      <c r="Q1" s="10"/>
    </row>
    <row r="2" spans="1:18" ht="15.75" customHeight="1" x14ac:dyDescent="0.25">
      <c r="A2" s="19" t="s">
        <v>23</v>
      </c>
      <c r="B2" s="20" t="s">
        <v>24</v>
      </c>
      <c r="C2" s="20" t="s">
        <v>25</v>
      </c>
      <c r="D2" s="21">
        <v>1000</v>
      </c>
      <c r="E2" s="21">
        <v>30</v>
      </c>
      <c r="F2" s="20" t="s">
        <v>26</v>
      </c>
      <c r="G2" s="20" t="str">
        <f>IF(D2&gt;=500,"High Price","Standard Price")</f>
        <v>High Price</v>
      </c>
      <c r="H2" s="20" t="str">
        <f>LEFT(A2,2)</f>
        <v>28</v>
      </c>
      <c r="I2" s="20" t="str">
        <f>RIGHT(A2,2)</f>
        <v>US</v>
      </c>
      <c r="J2" s="22" t="str">
        <f>MID(A2,4,3)</f>
        <v>JAN</v>
      </c>
      <c r="K2" s="7"/>
      <c r="M2" s="10"/>
      <c r="N2" s="10"/>
      <c r="O2" s="10"/>
      <c r="P2" s="10"/>
      <c r="Q2" s="10"/>
    </row>
    <row r="3" spans="1:18" ht="15.75" customHeight="1" x14ac:dyDescent="0.25">
      <c r="A3" s="23" t="s">
        <v>27</v>
      </c>
      <c r="B3" s="24" t="s">
        <v>28</v>
      </c>
      <c r="C3" s="24" t="s">
        <v>29</v>
      </c>
      <c r="D3" s="25">
        <v>80</v>
      </c>
      <c r="E3" s="25">
        <v>15</v>
      </c>
      <c r="F3" s="24" t="s">
        <v>30</v>
      </c>
      <c r="G3" s="20" t="str">
        <f t="shared" ref="G3:G35" si="0">IF(D3&gt;=500,"High Price","Standard Price")</f>
        <v>Standard Price</v>
      </c>
      <c r="H3" s="20" t="str">
        <f t="shared" ref="H3:H35" si="1">LEFT(A3,2)</f>
        <v>15</v>
      </c>
      <c r="I3" s="20" t="str">
        <f t="shared" ref="I3:I35" si="2">RIGHT(A3,2)</f>
        <v>US</v>
      </c>
      <c r="J3" s="22" t="str">
        <f t="shared" ref="J3:J35" si="3">MID(A3,4,3)</f>
        <v>FEB</v>
      </c>
      <c r="K3" s="7"/>
      <c r="M3" s="10"/>
      <c r="N3" s="10"/>
      <c r="O3" s="10"/>
      <c r="P3" s="10"/>
      <c r="Q3" s="10"/>
    </row>
    <row r="4" spans="1:18" ht="15.75" customHeight="1" x14ac:dyDescent="0.3">
      <c r="A4" s="19" t="s">
        <v>31</v>
      </c>
      <c r="B4" s="20" t="s">
        <v>32</v>
      </c>
      <c r="C4" s="20" t="s">
        <v>33</v>
      </c>
      <c r="D4" s="21">
        <v>130</v>
      </c>
      <c r="E4" s="21">
        <v>40</v>
      </c>
      <c r="F4" s="20" t="s">
        <v>34</v>
      </c>
      <c r="G4" s="20" t="str">
        <f t="shared" si="0"/>
        <v>Standard Price</v>
      </c>
      <c r="H4" s="20" t="str">
        <f t="shared" si="1"/>
        <v>03</v>
      </c>
      <c r="I4" s="20" t="str">
        <f t="shared" si="2"/>
        <v>US</v>
      </c>
      <c r="J4" s="22" t="str">
        <f t="shared" si="3"/>
        <v>MAR</v>
      </c>
      <c r="K4" s="7"/>
      <c r="M4" s="2" t="s">
        <v>1</v>
      </c>
    </row>
    <row r="5" spans="1:18" ht="15.75" customHeight="1" x14ac:dyDescent="0.35">
      <c r="A5" s="23" t="s">
        <v>35</v>
      </c>
      <c r="B5" s="24" t="s">
        <v>36</v>
      </c>
      <c r="C5" s="24" t="s">
        <v>37</v>
      </c>
      <c r="D5" s="25">
        <v>900</v>
      </c>
      <c r="E5" s="25">
        <v>25</v>
      </c>
      <c r="F5" s="24" t="s">
        <v>26</v>
      </c>
      <c r="G5" s="20" t="str">
        <f t="shared" si="0"/>
        <v>High Price</v>
      </c>
      <c r="H5" s="20" t="str">
        <f t="shared" si="1"/>
        <v>11</v>
      </c>
      <c r="I5" s="20" t="str">
        <f t="shared" si="2"/>
        <v>US</v>
      </c>
      <c r="J5" s="22" t="str">
        <f t="shared" si="3"/>
        <v>APR</v>
      </c>
      <c r="K5" s="7"/>
      <c r="M5" s="2"/>
      <c r="N5" s="3" t="s">
        <v>2</v>
      </c>
      <c r="R5" s="11">
        <f>SUM(D:D)</f>
        <v>10100</v>
      </c>
    </row>
    <row r="6" spans="1:18" ht="15.75" customHeight="1" x14ac:dyDescent="0.35">
      <c r="A6" s="19" t="s">
        <v>38</v>
      </c>
      <c r="B6" s="20" t="s">
        <v>39</v>
      </c>
      <c r="C6" s="20" t="s">
        <v>40</v>
      </c>
      <c r="D6" s="21">
        <v>70</v>
      </c>
      <c r="E6" s="21">
        <v>20</v>
      </c>
      <c r="F6" s="20" t="s">
        <v>41</v>
      </c>
      <c r="G6" s="20" t="str">
        <f t="shared" si="0"/>
        <v>Standard Price</v>
      </c>
      <c r="H6" s="20" t="str">
        <f t="shared" si="1"/>
        <v>22</v>
      </c>
      <c r="I6" s="20" t="str">
        <f t="shared" si="2"/>
        <v>US</v>
      </c>
      <c r="J6" s="22" t="str">
        <f t="shared" si="3"/>
        <v>MAY</v>
      </c>
      <c r="K6" s="7"/>
      <c r="M6" s="2"/>
      <c r="N6" s="3" t="s">
        <v>3</v>
      </c>
      <c r="R6">
        <f>SUM(E2:E35)</f>
        <v>900</v>
      </c>
    </row>
    <row r="7" spans="1:18" ht="15.75" customHeight="1" x14ac:dyDescent="0.35">
      <c r="A7" s="23" t="s">
        <v>42</v>
      </c>
      <c r="B7" s="24" t="s">
        <v>43</v>
      </c>
      <c r="C7" s="24" t="s">
        <v>44</v>
      </c>
      <c r="D7" s="25">
        <v>200</v>
      </c>
      <c r="E7" s="25">
        <v>45</v>
      </c>
      <c r="F7" s="24" t="s">
        <v>26</v>
      </c>
      <c r="G7" s="20" t="str">
        <f t="shared" si="0"/>
        <v>Standard Price</v>
      </c>
      <c r="H7" s="20" t="str">
        <f t="shared" si="1"/>
        <v>07</v>
      </c>
      <c r="I7" s="20" t="str">
        <f t="shared" si="2"/>
        <v>UK</v>
      </c>
      <c r="J7" s="22" t="str">
        <f t="shared" si="3"/>
        <v>JUN</v>
      </c>
      <c r="K7" s="7"/>
      <c r="M7" s="2"/>
      <c r="N7" s="3" t="s">
        <v>4</v>
      </c>
      <c r="R7">
        <f>AVERAGE(D:D)</f>
        <v>297.05882352941177</v>
      </c>
    </row>
    <row r="8" spans="1:18" ht="15.75" customHeight="1" x14ac:dyDescent="0.25">
      <c r="A8" s="19" t="s">
        <v>45</v>
      </c>
      <c r="B8" s="20" t="s">
        <v>46</v>
      </c>
      <c r="C8" s="20" t="s">
        <v>47</v>
      </c>
      <c r="D8" s="21">
        <v>30</v>
      </c>
      <c r="E8" s="21">
        <v>5</v>
      </c>
      <c r="F8" s="20" t="s">
        <v>30</v>
      </c>
      <c r="G8" s="20" t="str">
        <f t="shared" si="0"/>
        <v>Standard Price</v>
      </c>
      <c r="H8" s="20" t="str">
        <f t="shared" si="1"/>
        <v>19</v>
      </c>
      <c r="I8" s="20" t="str">
        <f t="shared" si="2"/>
        <v>UK</v>
      </c>
      <c r="J8" s="22" t="str">
        <f t="shared" si="3"/>
        <v>JUL</v>
      </c>
      <c r="K8" s="7"/>
    </row>
    <row r="9" spans="1:18" ht="15.75" customHeight="1" x14ac:dyDescent="0.3">
      <c r="A9" s="23" t="s">
        <v>48</v>
      </c>
      <c r="B9" s="24" t="s">
        <v>49</v>
      </c>
      <c r="C9" s="24" t="s">
        <v>50</v>
      </c>
      <c r="D9" s="25">
        <v>90</v>
      </c>
      <c r="E9" s="25">
        <v>35</v>
      </c>
      <c r="F9" s="24" t="s">
        <v>34</v>
      </c>
      <c r="G9" s="20" t="str">
        <f t="shared" si="0"/>
        <v>Standard Price</v>
      </c>
      <c r="H9" s="20" t="str">
        <f t="shared" si="1"/>
        <v>23</v>
      </c>
      <c r="I9" s="20" t="str">
        <f t="shared" si="2"/>
        <v>UK</v>
      </c>
      <c r="J9" s="22" t="str">
        <f t="shared" si="3"/>
        <v>AUG</v>
      </c>
      <c r="K9" s="7"/>
      <c r="M9" s="2" t="s">
        <v>5</v>
      </c>
    </row>
    <row r="10" spans="1:18" ht="15.75" customHeight="1" x14ac:dyDescent="0.35">
      <c r="A10" s="19" t="s">
        <v>51</v>
      </c>
      <c r="B10" s="20" t="s">
        <v>52</v>
      </c>
      <c r="C10" s="20" t="s">
        <v>53</v>
      </c>
      <c r="D10" s="21">
        <v>500</v>
      </c>
      <c r="E10" s="21">
        <v>50</v>
      </c>
      <c r="F10" s="20" t="s">
        <v>26</v>
      </c>
      <c r="G10" s="20" t="str">
        <f t="shared" si="0"/>
        <v>High Price</v>
      </c>
      <c r="H10" s="20" t="str">
        <f t="shared" si="1"/>
        <v>05</v>
      </c>
      <c r="I10" s="20" t="str">
        <f t="shared" si="2"/>
        <v>UK</v>
      </c>
      <c r="J10" s="22" t="str">
        <f t="shared" si="3"/>
        <v>SEP</v>
      </c>
      <c r="K10" s="7"/>
      <c r="N10" s="3" t="s">
        <v>6</v>
      </c>
      <c r="R10">
        <f>MIN(D:D)</f>
        <v>30</v>
      </c>
    </row>
    <row r="11" spans="1:18" ht="15.75" customHeight="1" x14ac:dyDescent="0.35">
      <c r="A11" s="23" t="s">
        <v>54</v>
      </c>
      <c r="B11" s="24" t="s">
        <v>55</v>
      </c>
      <c r="C11" s="24" t="s">
        <v>56</v>
      </c>
      <c r="D11" s="25">
        <v>130</v>
      </c>
      <c r="E11" s="25">
        <v>10</v>
      </c>
      <c r="F11" s="24" t="s">
        <v>41</v>
      </c>
      <c r="G11" s="20" t="str">
        <f t="shared" si="0"/>
        <v>Standard Price</v>
      </c>
      <c r="H11" s="20" t="str">
        <f t="shared" si="1"/>
        <v>14</v>
      </c>
      <c r="I11" s="20" t="str">
        <f t="shared" si="2"/>
        <v>UK</v>
      </c>
      <c r="J11" s="22" t="str">
        <f t="shared" si="3"/>
        <v>OCT</v>
      </c>
      <c r="K11" s="7"/>
      <c r="N11" s="3" t="s">
        <v>7</v>
      </c>
      <c r="R11">
        <f>MAX(D:D)</f>
        <v>1000</v>
      </c>
    </row>
    <row r="12" spans="1:18" ht="15.75" customHeight="1" x14ac:dyDescent="0.25">
      <c r="A12" s="19" t="s">
        <v>57</v>
      </c>
      <c r="B12" s="20" t="s">
        <v>24</v>
      </c>
      <c r="C12" s="20" t="s">
        <v>58</v>
      </c>
      <c r="D12" s="21">
        <v>950</v>
      </c>
      <c r="E12" s="21">
        <v>25</v>
      </c>
      <c r="F12" s="20" t="s">
        <v>26</v>
      </c>
      <c r="G12" s="20" t="str">
        <f t="shared" si="0"/>
        <v>High Price</v>
      </c>
      <c r="H12" s="20" t="str">
        <f t="shared" si="1"/>
        <v>17</v>
      </c>
      <c r="I12" s="20" t="str">
        <f t="shared" si="2"/>
        <v>IN</v>
      </c>
      <c r="J12" s="22" t="str">
        <f t="shared" si="3"/>
        <v>JUN</v>
      </c>
      <c r="K12" s="7"/>
    </row>
    <row r="13" spans="1:18" ht="15.75" customHeight="1" x14ac:dyDescent="0.3">
      <c r="A13" s="23" t="s">
        <v>59</v>
      </c>
      <c r="B13" s="24" t="s">
        <v>28</v>
      </c>
      <c r="C13" s="24" t="s">
        <v>47</v>
      </c>
      <c r="D13" s="25">
        <v>90</v>
      </c>
      <c r="E13" s="25">
        <v>40</v>
      </c>
      <c r="F13" s="24" t="s">
        <v>30</v>
      </c>
      <c r="G13" s="20" t="str">
        <f t="shared" si="0"/>
        <v>Standard Price</v>
      </c>
      <c r="H13" s="20" t="str">
        <f t="shared" si="1"/>
        <v>25</v>
      </c>
      <c r="I13" s="20" t="str">
        <f t="shared" si="2"/>
        <v>AU</v>
      </c>
      <c r="J13" s="22" t="str">
        <f t="shared" si="3"/>
        <v>NOV</v>
      </c>
      <c r="K13" s="7"/>
      <c r="M13" s="2" t="s">
        <v>8</v>
      </c>
    </row>
    <row r="14" spans="1:18" ht="15.75" customHeight="1" x14ac:dyDescent="0.35">
      <c r="A14" s="19" t="s">
        <v>60</v>
      </c>
      <c r="B14" s="20" t="s">
        <v>32</v>
      </c>
      <c r="C14" s="20" t="s">
        <v>61</v>
      </c>
      <c r="D14" s="21">
        <v>120</v>
      </c>
      <c r="E14" s="21">
        <v>35</v>
      </c>
      <c r="F14" s="20" t="s">
        <v>34</v>
      </c>
      <c r="G14" s="20" t="str">
        <f t="shared" si="0"/>
        <v>Standard Price</v>
      </c>
      <c r="H14" s="20" t="str">
        <f t="shared" si="1"/>
        <v>08</v>
      </c>
      <c r="I14" s="20" t="str">
        <f t="shared" si="2"/>
        <v>DE</v>
      </c>
      <c r="J14" s="22" t="str">
        <f t="shared" si="3"/>
        <v>DEC</v>
      </c>
      <c r="K14" s="7"/>
      <c r="N14" s="3" t="s">
        <v>9</v>
      </c>
    </row>
    <row r="15" spans="1:18" ht="15.75" customHeight="1" x14ac:dyDescent="0.35">
      <c r="A15" s="23" t="s">
        <v>62</v>
      </c>
      <c r="B15" s="24" t="s">
        <v>63</v>
      </c>
      <c r="C15" s="24" t="s">
        <v>64</v>
      </c>
      <c r="D15" s="25">
        <v>150</v>
      </c>
      <c r="E15" s="25">
        <v>15</v>
      </c>
      <c r="F15" s="24" t="s">
        <v>26</v>
      </c>
      <c r="G15" s="20" t="str">
        <f t="shared" si="0"/>
        <v>Standard Price</v>
      </c>
      <c r="H15" s="20" t="str">
        <f t="shared" si="1"/>
        <v>18</v>
      </c>
      <c r="I15" s="20" t="str">
        <f t="shared" si="2"/>
        <v>CA</v>
      </c>
      <c r="J15" s="22" t="str">
        <f t="shared" si="3"/>
        <v>FEB</v>
      </c>
      <c r="K15" s="7"/>
      <c r="M15" s="4"/>
    </row>
    <row r="16" spans="1:18" ht="15.75" customHeight="1" x14ac:dyDescent="0.3">
      <c r="A16" s="19" t="s">
        <v>65</v>
      </c>
      <c r="B16" s="20" t="s">
        <v>43</v>
      </c>
      <c r="C16" s="20" t="s">
        <v>66</v>
      </c>
      <c r="D16" s="21">
        <v>250</v>
      </c>
      <c r="E16" s="21">
        <v>20</v>
      </c>
      <c r="F16" s="20" t="s">
        <v>26</v>
      </c>
      <c r="G16" s="20" t="str">
        <f t="shared" si="0"/>
        <v>Standard Price</v>
      </c>
      <c r="H16" s="20" t="str">
        <f t="shared" si="1"/>
        <v>16</v>
      </c>
      <c r="I16" s="20" t="str">
        <f t="shared" si="2"/>
        <v>ES</v>
      </c>
      <c r="J16" s="22" t="str">
        <f t="shared" si="3"/>
        <v>APR</v>
      </c>
      <c r="K16" s="7"/>
      <c r="M16" s="2" t="s">
        <v>10</v>
      </c>
    </row>
    <row r="17" spans="1:21" ht="15.75" customHeight="1" x14ac:dyDescent="0.35">
      <c r="A17" s="23" t="s">
        <v>67</v>
      </c>
      <c r="B17" s="24" t="s">
        <v>68</v>
      </c>
      <c r="C17" s="24" t="s">
        <v>69</v>
      </c>
      <c r="D17" s="25">
        <v>50</v>
      </c>
      <c r="E17" s="25">
        <v>35</v>
      </c>
      <c r="F17" s="24" t="s">
        <v>70</v>
      </c>
      <c r="G17" s="20" t="str">
        <f t="shared" si="0"/>
        <v>Standard Price</v>
      </c>
      <c r="H17" s="20" t="str">
        <f t="shared" si="1"/>
        <v>21</v>
      </c>
      <c r="I17" s="20" t="str">
        <f t="shared" si="2"/>
        <v>CA</v>
      </c>
      <c r="J17" s="22" t="str">
        <f t="shared" si="3"/>
        <v>AUG</v>
      </c>
      <c r="K17" s="7"/>
      <c r="N17" s="3" t="s">
        <v>11</v>
      </c>
      <c r="U17" s="12">
        <f>SUMIF(F:F,"ELECTRONICS",D:D)</f>
        <v>8050</v>
      </c>
    </row>
    <row r="18" spans="1:21" ht="15.75" customHeight="1" x14ac:dyDescent="0.35">
      <c r="A18" s="19" t="s">
        <v>71</v>
      </c>
      <c r="B18" s="20" t="s">
        <v>63</v>
      </c>
      <c r="C18" s="20" t="s">
        <v>72</v>
      </c>
      <c r="D18" s="21">
        <v>160</v>
      </c>
      <c r="E18" s="21">
        <v>15</v>
      </c>
      <c r="F18" s="20" t="s">
        <v>26</v>
      </c>
      <c r="G18" s="20" t="str">
        <f t="shared" si="0"/>
        <v>Standard Price</v>
      </c>
      <c r="H18" s="20" t="str">
        <f t="shared" si="1"/>
        <v>20</v>
      </c>
      <c r="I18" s="20" t="str">
        <f t="shared" si="2"/>
        <v>CN</v>
      </c>
      <c r="J18" s="22" t="str">
        <f t="shared" si="3"/>
        <v>AUG</v>
      </c>
      <c r="K18" s="7"/>
      <c r="N18" s="3" t="s">
        <v>12</v>
      </c>
      <c r="U18">
        <f>COUNTIF(D:D,"&lt;100")</f>
        <v>11</v>
      </c>
    </row>
    <row r="19" spans="1:21" ht="15.75" customHeight="1" x14ac:dyDescent="0.35">
      <c r="A19" s="23" t="s">
        <v>73</v>
      </c>
      <c r="B19" s="24" t="s">
        <v>24</v>
      </c>
      <c r="C19" s="24" t="s">
        <v>74</v>
      </c>
      <c r="D19" s="25">
        <v>980</v>
      </c>
      <c r="E19" s="25">
        <v>10</v>
      </c>
      <c r="F19" s="24" t="s">
        <v>26</v>
      </c>
      <c r="G19" s="20" t="str">
        <f t="shared" si="0"/>
        <v>High Price</v>
      </c>
      <c r="H19" s="20" t="str">
        <f t="shared" si="1"/>
        <v>27</v>
      </c>
      <c r="I19" s="20" t="str">
        <f t="shared" si="2"/>
        <v>IT</v>
      </c>
      <c r="J19" s="22" t="str">
        <f t="shared" si="3"/>
        <v>JAN</v>
      </c>
      <c r="K19" s="7"/>
      <c r="M19" s="4"/>
    </row>
    <row r="20" spans="1:21" ht="15.75" customHeight="1" x14ac:dyDescent="0.3">
      <c r="A20" s="19" t="s">
        <v>75</v>
      </c>
      <c r="B20" s="20" t="s">
        <v>76</v>
      </c>
      <c r="C20" s="20" t="s">
        <v>77</v>
      </c>
      <c r="D20" s="21">
        <v>150</v>
      </c>
      <c r="E20" s="21">
        <v>15</v>
      </c>
      <c r="F20" s="20" t="s">
        <v>30</v>
      </c>
      <c r="G20" s="20" t="str">
        <f t="shared" si="0"/>
        <v>Standard Price</v>
      </c>
      <c r="H20" s="20" t="str">
        <f t="shared" si="1"/>
        <v>01</v>
      </c>
      <c r="I20" s="20" t="str">
        <f t="shared" si="2"/>
        <v>UK</v>
      </c>
      <c r="J20" s="22" t="str">
        <f t="shared" si="3"/>
        <v>MAR</v>
      </c>
      <c r="K20" s="7"/>
      <c r="M20" s="2" t="s">
        <v>13</v>
      </c>
    </row>
    <row r="21" spans="1:21" ht="15.75" customHeight="1" x14ac:dyDescent="0.35">
      <c r="A21" s="23" t="s">
        <v>78</v>
      </c>
      <c r="B21" s="24" t="s">
        <v>79</v>
      </c>
      <c r="C21" s="24" t="s">
        <v>80</v>
      </c>
      <c r="D21" s="25">
        <v>200</v>
      </c>
      <c r="E21" s="25">
        <v>10</v>
      </c>
      <c r="F21" s="24" t="s">
        <v>41</v>
      </c>
      <c r="G21" s="20" t="str">
        <f t="shared" si="0"/>
        <v>Standard Price</v>
      </c>
      <c r="H21" s="20" t="str">
        <f t="shared" si="1"/>
        <v>14</v>
      </c>
      <c r="I21" s="20" t="str">
        <f t="shared" si="2"/>
        <v>US</v>
      </c>
      <c r="J21" s="22" t="str">
        <f t="shared" si="3"/>
        <v>AUG</v>
      </c>
      <c r="K21" s="7"/>
      <c r="N21" s="3" t="s">
        <v>14</v>
      </c>
    </row>
    <row r="22" spans="1:21" ht="15.75" customHeight="1" x14ac:dyDescent="0.35">
      <c r="A22" s="19" t="s">
        <v>81</v>
      </c>
      <c r="B22" s="20" t="s">
        <v>82</v>
      </c>
      <c r="C22" s="20" t="s">
        <v>83</v>
      </c>
      <c r="D22" s="21">
        <v>700</v>
      </c>
      <c r="E22" s="21">
        <v>50</v>
      </c>
      <c r="F22" s="20" t="s">
        <v>26</v>
      </c>
      <c r="G22" s="20" t="str">
        <f t="shared" si="0"/>
        <v>High Price</v>
      </c>
      <c r="H22" s="20" t="str">
        <f t="shared" si="1"/>
        <v>14</v>
      </c>
      <c r="I22" s="20" t="str">
        <f t="shared" si="2"/>
        <v>RU</v>
      </c>
      <c r="J22" s="22" t="str">
        <f t="shared" si="3"/>
        <v>MAY</v>
      </c>
      <c r="K22" s="7"/>
      <c r="N22" s="3" t="s">
        <v>15</v>
      </c>
    </row>
    <row r="23" spans="1:21" ht="15.75" customHeight="1" x14ac:dyDescent="0.35">
      <c r="A23" s="23" t="s">
        <v>84</v>
      </c>
      <c r="B23" s="24" t="s">
        <v>85</v>
      </c>
      <c r="C23" s="24" t="s">
        <v>86</v>
      </c>
      <c r="D23" s="25">
        <v>80</v>
      </c>
      <c r="E23" s="25">
        <v>20</v>
      </c>
      <c r="F23" s="24" t="s">
        <v>34</v>
      </c>
      <c r="G23" s="20" t="str">
        <f t="shared" si="0"/>
        <v>Standard Price</v>
      </c>
      <c r="H23" s="20" t="str">
        <f t="shared" si="1"/>
        <v>09</v>
      </c>
      <c r="I23" s="20" t="str">
        <f t="shared" si="2"/>
        <v>CA</v>
      </c>
      <c r="J23" s="22" t="str">
        <f t="shared" si="3"/>
        <v>JAN</v>
      </c>
      <c r="K23" s="7"/>
      <c r="N23" s="3" t="s">
        <v>16</v>
      </c>
    </row>
    <row r="24" spans="1:21" ht="15.75" customHeight="1" x14ac:dyDescent="0.35">
      <c r="A24" s="19" t="s">
        <v>87</v>
      </c>
      <c r="B24" s="20" t="s">
        <v>88</v>
      </c>
      <c r="C24" s="20" t="s">
        <v>89</v>
      </c>
      <c r="D24" s="21">
        <v>150</v>
      </c>
      <c r="E24" s="21">
        <v>30</v>
      </c>
      <c r="F24" s="20" t="s">
        <v>26</v>
      </c>
      <c r="G24" s="20" t="str">
        <f t="shared" si="0"/>
        <v>Standard Price</v>
      </c>
      <c r="H24" s="20" t="str">
        <f t="shared" si="1"/>
        <v>19</v>
      </c>
      <c r="I24" s="20" t="str">
        <f t="shared" si="2"/>
        <v>BR</v>
      </c>
      <c r="J24" s="22" t="str">
        <f t="shared" si="3"/>
        <v>JUL</v>
      </c>
      <c r="K24" s="7"/>
      <c r="M24" s="4"/>
    </row>
    <row r="25" spans="1:21" ht="15.75" customHeight="1" x14ac:dyDescent="0.25">
      <c r="A25" s="23" t="s">
        <v>67</v>
      </c>
      <c r="B25" s="24" t="s">
        <v>68</v>
      </c>
      <c r="C25" s="24" t="s">
        <v>69</v>
      </c>
      <c r="D25" s="25">
        <v>50</v>
      </c>
      <c r="E25" s="25">
        <v>35</v>
      </c>
      <c r="F25" s="24" t="s">
        <v>70</v>
      </c>
      <c r="G25" s="20" t="str">
        <f t="shared" si="0"/>
        <v>Standard Price</v>
      </c>
      <c r="H25" s="20" t="str">
        <f t="shared" si="1"/>
        <v>21</v>
      </c>
      <c r="I25" s="20" t="str">
        <f t="shared" si="2"/>
        <v>CA</v>
      </c>
      <c r="J25" s="22" t="str">
        <f t="shared" si="3"/>
        <v>AUG</v>
      </c>
      <c r="K25" s="9"/>
    </row>
    <row r="26" spans="1:21" ht="15.75" customHeight="1" x14ac:dyDescent="0.25">
      <c r="A26" s="19" t="s">
        <v>90</v>
      </c>
      <c r="B26" s="20" t="s">
        <v>36</v>
      </c>
      <c r="C26" s="20" t="s">
        <v>91</v>
      </c>
      <c r="D26" s="21">
        <v>800</v>
      </c>
      <c r="E26" s="21">
        <v>45</v>
      </c>
      <c r="F26" s="20" t="s">
        <v>26</v>
      </c>
      <c r="G26" s="20" t="str">
        <f t="shared" si="0"/>
        <v>High Price</v>
      </c>
      <c r="H26" s="20" t="str">
        <f t="shared" si="1"/>
        <v>29</v>
      </c>
      <c r="I26" s="20" t="str">
        <f t="shared" si="2"/>
        <v>CA</v>
      </c>
      <c r="J26" s="22" t="str">
        <f t="shared" si="3"/>
        <v>SEP</v>
      </c>
      <c r="K26" s="7"/>
    </row>
    <row r="27" spans="1:21" ht="15.75" customHeight="1" x14ac:dyDescent="0.25">
      <c r="A27" s="23" t="s">
        <v>92</v>
      </c>
      <c r="B27" s="24" t="s">
        <v>76</v>
      </c>
      <c r="C27" s="24" t="s">
        <v>93</v>
      </c>
      <c r="D27" s="25">
        <v>130</v>
      </c>
      <c r="E27" s="25">
        <v>25</v>
      </c>
      <c r="F27" s="24" t="s">
        <v>30</v>
      </c>
      <c r="G27" s="20" t="str">
        <f t="shared" si="0"/>
        <v>Standard Price</v>
      </c>
      <c r="H27" s="20" t="str">
        <f t="shared" si="1"/>
        <v>03</v>
      </c>
      <c r="I27" s="20" t="str">
        <f t="shared" si="2"/>
        <v>CA</v>
      </c>
      <c r="J27" s="22" t="str">
        <f t="shared" si="3"/>
        <v>JUN</v>
      </c>
      <c r="K27" s="7"/>
    </row>
    <row r="28" spans="1:21" ht="15.75" customHeight="1" x14ac:dyDescent="0.25">
      <c r="A28" s="19" t="s">
        <v>94</v>
      </c>
      <c r="B28" s="20" t="s">
        <v>49</v>
      </c>
      <c r="C28" s="20" t="s">
        <v>95</v>
      </c>
      <c r="D28" s="21">
        <v>400</v>
      </c>
      <c r="E28" s="21">
        <v>40</v>
      </c>
      <c r="F28" s="20" t="s">
        <v>34</v>
      </c>
      <c r="G28" s="20" t="str">
        <f t="shared" si="0"/>
        <v>Standard Price</v>
      </c>
      <c r="H28" s="20" t="str">
        <f t="shared" si="1"/>
        <v>11</v>
      </c>
      <c r="I28" s="20" t="str">
        <f t="shared" si="2"/>
        <v>CA</v>
      </c>
      <c r="J28" s="22" t="str">
        <f t="shared" si="3"/>
        <v>JUL</v>
      </c>
      <c r="K28" s="7"/>
    </row>
    <row r="29" spans="1:21" ht="15.75" customHeight="1" x14ac:dyDescent="0.25">
      <c r="A29" s="23" t="s">
        <v>65</v>
      </c>
      <c r="B29" s="24" t="s">
        <v>43</v>
      </c>
      <c r="C29" s="24" t="s">
        <v>66</v>
      </c>
      <c r="D29" s="25">
        <v>230</v>
      </c>
      <c r="E29" s="25">
        <v>20</v>
      </c>
      <c r="F29" s="24" t="s">
        <v>26</v>
      </c>
      <c r="G29" s="20" t="str">
        <f t="shared" si="0"/>
        <v>Standard Price</v>
      </c>
      <c r="H29" s="20" t="str">
        <f t="shared" si="1"/>
        <v>16</v>
      </c>
      <c r="I29" s="20" t="str">
        <f t="shared" si="2"/>
        <v>ES</v>
      </c>
      <c r="J29" s="22" t="str">
        <f t="shared" si="3"/>
        <v>APR</v>
      </c>
      <c r="K29" s="9"/>
    </row>
    <row r="30" spans="1:21" ht="15.75" customHeight="1" x14ac:dyDescent="0.25">
      <c r="A30" s="19" t="s">
        <v>96</v>
      </c>
      <c r="B30" s="20" t="s">
        <v>97</v>
      </c>
      <c r="C30" s="20" t="s">
        <v>98</v>
      </c>
      <c r="D30" s="21">
        <v>60</v>
      </c>
      <c r="E30" s="21">
        <v>30</v>
      </c>
      <c r="F30" s="20" t="s">
        <v>30</v>
      </c>
      <c r="G30" s="20" t="str">
        <f t="shared" si="0"/>
        <v>Standard Price</v>
      </c>
      <c r="H30" s="20" t="str">
        <f t="shared" si="1"/>
        <v>07</v>
      </c>
      <c r="I30" s="20" t="str">
        <f t="shared" si="2"/>
        <v>CA</v>
      </c>
      <c r="J30" s="22" t="str">
        <f t="shared" si="3"/>
        <v>MAR</v>
      </c>
      <c r="K30" s="7"/>
    </row>
    <row r="31" spans="1:21" ht="15.75" customHeight="1" x14ac:dyDescent="0.25">
      <c r="A31" s="23" t="s">
        <v>99</v>
      </c>
      <c r="B31" s="24" t="s">
        <v>100</v>
      </c>
      <c r="C31" s="24" t="s">
        <v>101</v>
      </c>
      <c r="D31" s="25">
        <v>40</v>
      </c>
      <c r="E31" s="25">
        <v>10</v>
      </c>
      <c r="F31" s="24" t="s">
        <v>34</v>
      </c>
      <c r="G31" s="20" t="str">
        <f t="shared" si="0"/>
        <v>Standard Price</v>
      </c>
      <c r="H31" s="20" t="str">
        <f t="shared" si="1"/>
        <v>13</v>
      </c>
      <c r="I31" s="20" t="str">
        <f t="shared" si="2"/>
        <v>CA</v>
      </c>
      <c r="J31" s="22" t="str">
        <f t="shared" si="3"/>
        <v>APR</v>
      </c>
      <c r="K31" s="7"/>
    </row>
    <row r="32" spans="1:21" ht="15.75" customHeight="1" x14ac:dyDescent="0.25">
      <c r="A32" s="19" t="s">
        <v>102</v>
      </c>
      <c r="B32" s="20" t="s">
        <v>88</v>
      </c>
      <c r="C32" s="20" t="s">
        <v>103</v>
      </c>
      <c r="D32" s="21">
        <v>130</v>
      </c>
      <c r="E32" s="21">
        <v>5</v>
      </c>
      <c r="F32" s="20" t="s">
        <v>26</v>
      </c>
      <c r="G32" s="20" t="str">
        <f t="shared" si="0"/>
        <v>Standard Price</v>
      </c>
      <c r="H32" s="20" t="str">
        <f t="shared" si="1"/>
        <v>24</v>
      </c>
      <c r="I32" s="20" t="str">
        <f t="shared" si="2"/>
        <v>CA</v>
      </c>
      <c r="J32" s="22" t="str">
        <f t="shared" si="3"/>
        <v>MAY</v>
      </c>
      <c r="K32" s="7"/>
    </row>
    <row r="33" spans="1:11" ht="15.75" customHeight="1" x14ac:dyDescent="0.25">
      <c r="A33" s="23" t="s">
        <v>104</v>
      </c>
      <c r="B33" s="24" t="s">
        <v>105</v>
      </c>
      <c r="C33" s="24" t="s">
        <v>106</v>
      </c>
      <c r="D33" s="25">
        <v>50</v>
      </c>
      <c r="E33" s="25">
        <v>50</v>
      </c>
      <c r="F33" s="24" t="s">
        <v>30</v>
      </c>
      <c r="G33" s="20" t="str">
        <f t="shared" si="0"/>
        <v>Standard Price</v>
      </c>
      <c r="H33" s="20" t="str">
        <f t="shared" si="1"/>
        <v>02</v>
      </c>
      <c r="I33" s="20" t="str">
        <f t="shared" si="2"/>
        <v>CA</v>
      </c>
      <c r="J33" s="22" t="str">
        <f t="shared" si="3"/>
        <v>DEC</v>
      </c>
      <c r="K33" s="7"/>
    </row>
    <row r="34" spans="1:11" ht="15.75" customHeight="1" x14ac:dyDescent="0.25">
      <c r="A34" s="19" t="s">
        <v>57</v>
      </c>
      <c r="B34" s="20" t="s">
        <v>24</v>
      </c>
      <c r="C34" s="20" t="s">
        <v>58</v>
      </c>
      <c r="D34" s="21">
        <v>950</v>
      </c>
      <c r="E34" s="21">
        <v>25</v>
      </c>
      <c r="F34" s="20" t="s">
        <v>26</v>
      </c>
      <c r="G34" s="20" t="str">
        <f t="shared" si="0"/>
        <v>High Price</v>
      </c>
      <c r="H34" s="20" t="str">
        <f t="shared" si="1"/>
        <v>17</v>
      </c>
      <c r="I34" s="20" t="str">
        <f t="shared" si="2"/>
        <v>IN</v>
      </c>
      <c r="J34" s="22" t="str">
        <f t="shared" si="3"/>
        <v>JUN</v>
      </c>
      <c r="K34" s="7"/>
    </row>
    <row r="35" spans="1:11" ht="15.75" customHeight="1" thickBot="1" x14ac:dyDescent="0.3">
      <c r="A35" s="26" t="s">
        <v>107</v>
      </c>
      <c r="B35" s="27" t="s">
        <v>108</v>
      </c>
      <c r="C35" s="27" t="s">
        <v>109</v>
      </c>
      <c r="D35" s="28">
        <v>100</v>
      </c>
      <c r="E35" s="28">
        <v>20</v>
      </c>
      <c r="F35" s="27" t="s">
        <v>70</v>
      </c>
      <c r="G35" s="29" t="str">
        <f t="shared" si="0"/>
        <v>Standard Price</v>
      </c>
      <c r="H35" s="29" t="str">
        <f t="shared" si="1"/>
        <v>09</v>
      </c>
      <c r="I35" s="29" t="str">
        <f t="shared" si="2"/>
        <v>FR</v>
      </c>
      <c r="J35" s="30" t="str">
        <f t="shared" si="3"/>
        <v>JUL</v>
      </c>
      <c r="K35" s="7"/>
    </row>
    <row r="36" spans="1:11" ht="15.75" customHeight="1" x14ac:dyDescent="0.25">
      <c r="G36" s="7"/>
      <c r="H36" s="7"/>
      <c r="I36" s="7"/>
      <c r="J36" s="7"/>
    </row>
    <row r="37" spans="1:11" ht="15.75" customHeight="1" x14ac:dyDescent="0.25">
      <c r="G37" s="7"/>
      <c r="H37" s="7"/>
      <c r="I37" s="7"/>
      <c r="J37" s="7"/>
    </row>
    <row r="38" spans="1:11" ht="15.75" customHeight="1" x14ac:dyDescent="0.25">
      <c r="G38" s="7"/>
      <c r="H38" s="7"/>
      <c r="I38" s="7"/>
      <c r="J38" s="7"/>
    </row>
    <row r="39" spans="1:11" ht="15.75" customHeight="1" x14ac:dyDescent="0.25">
      <c r="G39" s="7"/>
      <c r="H39" s="7"/>
      <c r="I39" s="7"/>
      <c r="J39" s="7"/>
    </row>
    <row r="40" spans="1:11" ht="15.75" customHeight="1" x14ac:dyDescent="0.25"/>
    <row r="41" spans="1:11" ht="15.75" customHeight="1" x14ac:dyDescent="0.25"/>
    <row r="42" spans="1:11" ht="15.75" customHeight="1" x14ac:dyDescent="0.25"/>
    <row r="43" spans="1:11" ht="15.75" customHeight="1" x14ac:dyDescent="0.25"/>
    <row r="44" spans="1:11" ht="15.75" customHeight="1" x14ac:dyDescent="0.25"/>
    <row r="45" spans="1:11" ht="15.75" customHeight="1" x14ac:dyDescent="0.25"/>
    <row r="46" spans="1:11" ht="15.75" customHeight="1" x14ac:dyDescent="0.25"/>
    <row r="47" spans="1:11" ht="15.75" customHeight="1" x14ac:dyDescent="0.25"/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M1:Q3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topLeftCell="A6" workbookViewId="0">
      <selection activeCell="H14" sqref="H14"/>
    </sheetView>
  </sheetViews>
  <sheetFormatPr defaultColWidth="12.6328125" defaultRowHeight="15" customHeight="1" x14ac:dyDescent="0.25"/>
  <cols>
    <col min="1" max="1" width="12.6328125" customWidth="1"/>
    <col min="2" max="2" width="14.08984375" customWidth="1"/>
    <col min="3" max="6" width="12.6328125" customWidth="1"/>
  </cols>
  <sheetData>
    <row r="1" spans="1:7" ht="15.75" customHeight="1" x14ac:dyDescent="0.3">
      <c r="A1" s="5" t="s">
        <v>17</v>
      </c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6"/>
    </row>
    <row r="2" spans="1:7" ht="15.75" customHeight="1" x14ac:dyDescent="0.25">
      <c r="A2" s="7" t="s">
        <v>23</v>
      </c>
      <c r="B2" s="7" t="s">
        <v>24</v>
      </c>
      <c r="C2" s="7" t="s">
        <v>25</v>
      </c>
      <c r="D2" s="7">
        <v>1000</v>
      </c>
      <c r="E2" s="7">
        <v>30</v>
      </c>
      <c r="F2" s="7" t="s">
        <v>26</v>
      </c>
      <c r="G2" s="7"/>
    </row>
    <row r="3" spans="1:7" ht="15.75" customHeight="1" x14ac:dyDescent="0.25">
      <c r="A3" s="8" t="s">
        <v>27</v>
      </c>
      <c r="B3" s="8" t="s">
        <v>28</v>
      </c>
      <c r="C3" s="8" t="s">
        <v>29</v>
      </c>
      <c r="D3" s="8">
        <v>80</v>
      </c>
      <c r="E3" s="8">
        <v>15</v>
      </c>
      <c r="F3" s="8" t="s">
        <v>30</v>
      </c>
      <c r="G3" s="7"/>
    </row>
    <row r="4" spans="1:7" ht="15.75" customHeight="1" x14ac:dyDescent="0.25">
      <c r="A4" s="7" t="s">
        <v>31</v>
      </c>
      <c r="B4" s="7" t="s">
        <v>32</v>
      </c>
      <c r="C4" s="7" t="s">
        <v>33</v>
      </c>
      <c r="D4" s="7">
        <v>130</v>
      </c>
      <c r="E4" s="7">
        <v>40</v>
      </c>
      <c r="F4" s="7" t="s">
        <v>34</v>
      </c>
      <c r="G4" s="7"/>
    </row>
    <row r="5" spans="1:7" ht="15.75" customHeight="1" x14ac:dyDescent="0.25">
      <c r="A5" s="8" t="s">
        <v>35</v>
      </c>
      <c r="B5" s="8" t="s">
        <v>36</v>
      </c>
      <c r="C5" s="8" t="s">
        <v>37</v>
      </c>
      <c r="D5" s="8">
        <v>900</v>
      </c>
      <c r="E5" s="8">
        <v>25</v>
      </c>
      <c r="F5" s="8" t="s">
        <v>26</v>
      </c>
      <c r="G5" s="7"/>
    </row>
    <row r="6" spans="1:7" ht="15.75" customHeight="1" x14ac:dyDescent="0.25">
      <c r="A6" s="7" t="s">
        <v>38</v>
      </c>
      <c r="B6" s="7" t="s">
        <v>39</v>
      </c>
      <c r="C6" s="7" t="s">
        <v>40</v>
      </c>
      <c r="D6" s="7">
        <v>70</v>
      </c>
      <c r="E6" s="7">
        <v>20</v>
      </c>
      <c r="F6" s="7" t="s">
        <v>41</v>
      </c>
      <c r="G6" s="7"/>
    </row>
    <row r="7" spans="1:7" ht="15.75" customHeight="1" x14ac:dyDescent="0.25">
      <c r="A7" s="8" t="s">
        <v>42</v>
      </c>
      <c r="B7" s="8" t="s">
        <v>43</v>
      </c>
      <c r="C7" s="8" t="s">
        <v>44</v>
      </c>
      <c r="D7" s="8">
        <v>200</v>
      </c>
      <c r="E7" s="8">
        <v>45</v>
      </c>
      <c r="F7" s="8" t="s">
        <v>26</v>
      </c>
      <c r="G7" s="7"/>
    </row>
    <row r="8" spans="1:7" ht="15.75" customHeight="1" x14ac:dyDescent="0.25">
      <c r="A8" s="7" t="s">
        <v>45</v>
      </c>
      <c r="B8" s="7" t="s">
        <v>46</v>
      </c>
      <c r="C8" s="7" t="s">
        <v>47</v>
      </c>
      <c r="D8" s="7">
        <v>30</v>
      </c>
      <c r="E8" s="7">
        <v>5</v>
      </c>
      <c r="F8" s="7" t="s">
        <v>30</v>
      </c>
      <c r="G8" s="7"/>
    </row>
    <row r="9" spans="1:7" ht="15.75" customHeight="1" x14ac:dyDescent="0.25">
      <c r="A9" s="8" t="s">
        <v>48</v>
      </c>
      <c r="B9" s="8" t="s">
        <v>49</v>
      </c>
      <c r="C9" s="8" t="s">
        <v>50</v>
      </c>
      <c r="D9" s="8">
        <v>90</v>
      </c>
      <c r="E9" s="8">
        <v>35</v>
      </c>
      <c r="F9" s="8" t="s">
        <v>34</v>
      </c>
      <c r="G9" s="7"/>
    </row>
    <row r="10" spans="1:7" ht="15.75" customHeight="1" x14ac:dyDescent="0.25">
      <c r="A10" s="7" t="s">
        <v>51</v>
      </c>
      <c r="B10" s="7" t="s">
        <v>52</v>
      </c>
      <c r="C10" s="7" t="s">
        <v>53</v>
      </c>
      <c r="D10" s="7">
        <v>500</v>
      </c>
      <c r="E10" s="7">
        <v>50</v>
      </c>
      <c r="F10" s="7" t="s">
        <v>26</v>
      </c>
      <c r="G10" s="7"/>
    </row>
    <row r="11" spans="1:7" ht="15.75" customHeight="1" x14ac:dyDescent="0.25">
      <c r="A11" s="8" t="s">
        <v>54</v>
      </c>
      <c r="B11" s="8" t="s">
        <v>55</v>
      </c>
      <c r="C11" s="8" t="s">
        <v>56</v>
      </c>
      <c r="D11" s="8">
        <v>130</v>
      </c>
      <c r="E11" s="8">
        <v>10</v>
      </c>
      <c r="F11" s="8" t="s">
        <v>41</v>
      </c>
      <c r="G11" s="7"/>
    </row>
    <row r="12" spans="1:7" ht="15.75" customHeight="1" x14ac:dyDescent="0.25">
      <c r="A12" s="7" t="s">
        <v>57</v>
      </c>
      <c r="B12" s="7" t="s">
        <v>24</v>
      </c>
      <c r="C12" s="7" t="s">
        <v>58</v>
      </c>
      <c r="D12" s="7">
        <v>950</v>
      </c>
      <c r="E12" s="7">
        <v>25</v>
      </c>
      <c r="F12" s="7" t="s">
        <v>26</v>
      </c>
      <c r="G12" s="7"/>
    </row>
    <row r="13" spans="1:7" ht="15.75" customHeight="1" x14ac:dyDescent="0.25">
      <c r="A13" s="8" t="s">
        <v>59</v>
      </c>
      <c r="B13" s="8" t="s">
        <v>28</v>
      </c>
      <c r="C13" s="8" t="s">
        <v>47</v>
      </c>
      <c r="D13" s="8">
        <v>90</v>
      </c>
      <c r="E13" s="8">
        <v>40</v>
      </c>
      <c r="F13" s="8" t="s">
        <v>30</v>
      </c>
      <c r="G13" s="7"/>
    </row>
    <row r="14" spans="1:7" ht="15.75" customHeight="1" x14ac:dyDescent="0.25">
      <c r="A14" s="7" t="s">
        <v>60</v>
      </c>
      <c r="B14" s="7" t="s">
        <v>32</v>
      </c>
      <c r="C14" s="7" t="s">
        <v>61</v>
      </c>
      <c r="D14" s="7">
        <v>120</v>
      </c>
      <c r="E14" s="7">
        <v>35</v>
      </c>
      <c r="F14" s="7" t="s">
        <v>34</v>
      </c>
      <c r="G14" s="7"/>
    </row>
    <row r="15" spans="1:7" ht="15.75" customHeight="1" x14ac:dyDescent="0.25">
      <c r="A15" s="8" t="s">
        <v>62</v>
      </c>
      <c r="B15" s="8" t="s">
        <v>63</v>
      </c>
      <c r="C15" s="8" t="s">
        <v>64</v>
      </c>
      <c r="D15" s="8">
        <v>150</v>
      </c>
      <c r="E15" s="8">
        <v>15</v>
      </c>
      <c r="F15" s="8" t="s">
        <v>26</v>
      </c>
      <c r="G15" s="7"/>
    </row>
    <row r="16" spans="1:7" ht="15.75" customHeight="1" x14ac:dyDescent="0.25">
      <c r="A16" s="7" t="s">
        <v>65</v>
      </c>
      <c r="B16" s="7" t="s">
        <v>43</v>
      </c>
      <c r="C16" s="7" t="s">
        <v>66</v>
      </c>
      <c r="D16" s="7">
        <v>250</v>
      </c>
      <c r="E16" s="7">
        <v>20</v>
      </c>
      <c r="F16" s="7" t="s">
        <v>26</v>
      </c>
      <c r="G16" s="7"/>
    </row>
    <row r="17" spans="1:7" ht="15.75" customHeight="1" x14ac:dyDescent="0.25">
      <c r="A17" s="8" t="s">
        <v>67</v>
      </c>
      <c r="B17" s="8" t="s">
        <v>68</v>
      </c>
      <c r="C17" s="8" t="s">
        <v>69</v>
      </c>
      <c r="D17" s="8">
        <v>50</v>
      </c>
      <c r="E17" s="8">
        <v>35</v>
      </c>
      <c r="F17" s="8" t="s">
        <v>70</v>
      </c>
      <c r="G17" s="7"/>
    </row>
    <row r="18" spans="1:7" ht="15.75" customHeight="1" x14ac:dyDescent="0.25">
      <c r="A18" s="7" t="s">
        <v>71</v>
      </c>
      <c r="B18" s="7" t="s">
        <v>63</v>
      </c>
      <c r="C18" s="7" t="s">
        <v>72</v>
      </c>
      <c r="D18" s="7">
        <v>160</v>
      </c>
      <c r="E18" s="7">
        <v>15</v>
      </c>
      <c r="F18" s="7" t="s">
        <v>26</v>
      </c>
      <c r="G18" s="7"/>
    </row>
    <row r="19" spans="1:7" ht="15.75" customHeight="1" x14ac:dyDescent="0.25">
      <c r="A19" s="8" t="s">
        <v>73</v>
      </c>
      <c r="B19" s="8" t="s">
        <v>24</v>
      </c>
      <c r="C19" s="8" t="s">
        <v>74</v>
      </c>
      <c r="D19" s="8">
        <v>980</v>
      </c>
      <c r="E19" s="8">
        <v>10</v>
      </c>
      <c r="F19" s="8" t="s">
        <v>26</v>
      </c>
      <c r="G19" s="7"/>
    </row>
    <row r="20" spans="1:7" ht="15.75" customHeight="1" x14ac:dyDescent="0.25">
      <c r="A20" s="7" t="s">
        <v>75</v>
      </c>
      <c r="B20" s="7" t="s">
        <v>76</v>
      </c>
      <c r="C20" s="7" t="s">
        <v>77</v>
      </c>
      <c r="D20" s="7">
        <v>150</v>
      </c>
      <c r="E20" s="7">
        <v>15</v>
      </c>
      <c r="F20" s="7" t="s">
        <v>30</v>
      </c>
      <c r="G20" s="7"/>
    </row>
    <row r="21" spans="1:7" ht="15.75" customHeight="1" x14ac:dyDescent="0.25">
      <c r="A21" s="8" t="s">
        <v>78</v>
      </c>
      <c r="B21" s="8" t="s">
        <v>79</v>
      </c>
      <c r="C21" s="8" t="s">
        <v>80</v>
      </c>
      <c r="D21" s="8">
        <v>200</v>
      </c>
      <c r="E21" s="8">
        <v>10</v>
      </c>
      <c r="F21" s="8" t="s">
        <v>41</v>
      </c>
      <c r="G21" s="7"/>
    </row>
    <row r="22" spans="1:7" ht="15.75" customHeight="1" x14ac:dyDescent="0.25">
      <c r="A22" s="7" t="s">
        <v>81</v>
      </c>
      <c r="B22" s="7" t="s">
        <v>82</v>
      </c>
      <c r="C22" s="7" t="s">
        <v>83</v>
      </c>
      <c r="D22" s="7">
        <v>700</v>
      </c>
      <c r="E22" s="7">
        <v>50</v>
      </c>
      <c r="F22" s="7" t="s">
        <v>26</v>
      </c>
      <c r="G22" s="7"/>
    </row>
    <row r="23" spans="1:7" ht="15.75" customHeight="1" x14ac:dyDescent="0.25">
      <c r="A23" s="8" t="s">
        <v>84</v>
      </c>
      <c r="B23" s="8" t="s">
        <v>85</v>
      </c>
      <c r="C23" s="8" t="s">
        <v>86</v>
      </c>
      <c r="D23" s="8">
        <v>80</v>
      </c>
      <c r="E23" s="8">
        <v>20</v>
      </c>
      <c r="F23" s="8" t="s">
        <v>34</v>
      </c>
      <c r="G23" s="7"/>
    </row>
    <row r="24" spans="1:7" ht="15.75" customHeight="1" x14ac:dyDescent="0.25">
      <c r="A24" s="7" t="s">
        <v>87</v>
      </c>
      <c r="B24" s="7" t="s">
        <v>88</v>
      </c>
      <c r="C24" s="7" t="s">
        <v>89</v>
      </c>
      <c r="D24" s="7">
        <v>150</v>
      </c>
      <c r="E24" s="7">
        <v>30</v>
      </c>
      <c r="F24" s="7" t="s">
        <v>26</v>
      </c>
      <c r="G24" s="7"/>
    </row>
    <row r="25" spans="1:7" ht="15.75" customHeight="1" x14ac:dyDescent="0.25">
      <c r="A25" s="8" t="s">
        <v>67</v>
      </c>
      <c r="B25" s="8" t="s">
        <v>68</v>
      </c>
      <c r="C25" s="8" t="s">
        <v>69</v>
      </c>
      <c r="D25" s="8">
        <v>50</v>
      </c>
      <c r="E25" s="8">
        <v>35</v>
      </c>
      <c r="F25" s="8" t="s">
        <v>70</v>
      </c>
      <c r="G25" s="9"/>
    </row>
    <row r="26" spans="1:7" ht="15.75" customHeight="1" x14ac:dyDescent="0.25">
      <c r="A26" s="7" t="s">
        <v>90</v>
      </c>
      <c r="B26" s="7" t="s">
        <v>36</v>
      </c>
      <c r="C26" s="7" t="s">
        <v>91</v>
      </c>
      <c r="D26" s="7">
        <v>800</v>
      </c>
      <c r="E26" s="7">
        <v>45</v>
      </c>
      <c r="F26" s="7" t="s">
        <v>26</v>
      </c>
      <c r="G26" s="7"/>
    </row>
    <row r="27" spans="1:7" ht="15.75" customHeight="1" x14ac:dyDescent="0.25">
      <c r="A27" s="8" t="s">
        <v>92</v>
      </c>
      <c r="B27" s="8" t="s">
        <v>76</v>
      </c>
      <c r="C27" s="8" t="s">
        <v>93</v>
      </c>
      <c r="D27" s="8">
        <v>130</v>
      </c>
      <c r="E27" s="8">
        <v>25</v>
      </c>
      <c r="F27" s="8" t="s">
        <v>30</v>
      </c>
      <c r="G27" s="7"/>
    </row>
    <row r="28" spans="1:7" ht="15.75" customHeight="1" x14ac:dyDescent="0.25">
      <c r="A28" s="7" t="s">
        <v>94</v>
      </c>
      <c r="B28" s="7" t="s">
        <v>49</v>
      </c>
      <c r="C28" s="7" t="s">
        <v>95</v>
      </c>
      <c r="D28" s="7">
        <v>400</v>
      </c>
      <c r="E28" s="7">
        <v>40</v>
      </c>
      <c r="F28" s="7" t="s">
        <v>34</v>
      </c>
      <c r="G28" s="7"/>
    </row>
    <row r="29" spans="1:7" ht="15.75" customHeight="1" x14ac:dyDescent="0.25">
      <c r="A29" s="8" t="s">
        <v>65</v>
      </c>
      <c r="B29" s="8" t="s">
        <v>43</v>
      </c>
      <c r="C29" s="8" t="s">
        <v>66</v>
      </c>
      <c r="D29" s="8">
        <v>230</v>
      </c>
      <c r="E29" s="8">
        <v>20</v>
      </c>
      <c r="F29" s="8" t="s">
        <v>26</v>
      </c>
      <c r="G29" s="9"/>
    </row>
    <row r="30" spans="1:7" ht="15.75" customHeight="1" x14ac:dyDescent="0.25">
      <c r="A30" s="7" t="s">
        <v>96</v>
      </c>
      <c r="B30" s="7" t="s">
        <v>97</v>
      </c>
      <c r="C30" s="7" t="s">
        <v>98</v>
      </c>
      <c r="D30" s="7">
        <v>60</v>
      </c>
      <c r="E30" s="7">
        <v>30</v>
      </c>
      <c r="F30" s="7" t="s">
        <v>30</v>
      </c>
      <c r="G30" s="7"/>
    </row>
    <row r="31" spans="1:7" ht="15.75" customHeight="1" x14ac:dyDescent="0.25">
      <c r="A31" s="8" t="s">
        <v>99</v>
      </c>
      <c r="B31" s="8" t="s">
        <v>100</v>
      </c>
      <c r="C31" s="8" t="s">
        <v>101</v>
      </c>
      <c r="D31" s="8">
        <v>40</v>
      </c>
      <c r="E31" s="8">
        <v>10</v>
      </c>
      <c r="F31" s="8" t="s">
        <v>34</v>
      </c>
      <c r="G31" s="7"/>
    </row>
    <row r="32" spans="1:7" ht="15.75" customHeight="1" x14ac:dyDescent="0.25">
      <c r="A32" s="7" t="s">
        <v>102</v>
      </c>
      <c r="B32" s="7" t="s">
        <v>88</v>
      </c>
      <c r="C32" s="7" t="s">
        <v>103</v>
      </c>
      <c r="D32" s="7">
        <v>130</v>
      </c>
      <c r="E32" s="7">
        <v>5</v>
      </c>
      <c r="F32" s="7" t="s">
        <v>26</v>
      </c>
      <c r="G32" s="7"/>
    </row>
    <row r="33" spans="1:7" ht="15.75" customHeight="1" x14ac:dyDescent="0.25">
      <c r="A33" s="8" t="s">
        <v>104</v>
      </c>
      <c r="B33" s="8" t="s">
        <v>105</v>
      </c>
      <c r="C33" s="8" t="s">
        <v>106</v>
      </c>
      <c r="D33" s="8">
        <v>50</v>
      </c>
      <c r="E33" s="8">
        <v>50</v>
      </c>
      <c r="F33" s="8" t="s">
        <v>30</v>
      </c>
      <c r="G33" s="7"/>
    </row>
    <row r="34" spans="1:7" ht="15.75" customHeight="1" x14ac:dyDescent="0.25">
      <c r="A34" s="7" t="s">
        <v>57</v>
      </c>
      <c r="B34" s="7" t="s">
        <v>24</v>
      </c>
      <c r="C34" s="7" t="s">
        <v>58</v>
      </c>
      <c r="D34" s="7">
        <v>950</v>
      </c>
      <c r="E34" s="7">
        <v>25</v>
      </c>
      <c r="F34" s="7" t="s">
        <v>26</v>
      </c>
      <c r="G34" s="7"/>
    </row>
    <row r="35" spans="1:7" ht="15.75" customHeight="1" x14ac:dyDescent="0.25">
      <c r="A35" s="8" t="s">
        <v>107</v>
      </c>
      <c r="B35" s="8" t="s">
        <v>108</v>
      </c>
      <c r="C35" s="8" t="s">
        <v>109</v>
      </c>
      <c r="D35" s="8">
        <v>100</v>
      </c>
      <c r="E35" s="8">
        <v>20</v>
      </c>
      <c r="F35" s="8" t="s">
        <v>70</v>
      </c>
      <c r="G35" s="7"/>
    </row>
    <row r="36" spans="1:7" ht="15.75" customHeight="1" x14ac:dyDescent="0.25"/>
    <row r="37" spans="1:7" ht="15.75" customHeight="1" x14ac:dyDescent="0.25"/>
    <row r="38" spans="1:7" ht="15.75" customHeight="1" x14ac:dyDescent="0.25"/>
    <row r="39" spans="1:7" ht="15.75" customHeight="1" x14ac:dyDescent="0.25"/>
    <row r="40" spans="1:7" ht="15.75" customHeight="1" x14ac:dyDescent="0.25"/>
    <row r="41" spans="1:7" ht="15.75" customHeight="1" x14ac:dyDescent="0.25"/>
    <row r="42" spans="1:7" ht="15.75" customHeight="1" x14ac:dyDescent="0.25"/>
    <row r="43" spans="1:7" ht="15.75" customHeight="1" x14ac:dyDescent="0.25"/>
    <row r="44" spans="1:7" ht="15.75" customHeight="1" x14ac:dyDescent="0.25"/>
    <row r="45" spans="1:7" ht="15.75" customHeight="1" x14ac:dyDescent="0.25"/>
    <row r="46" spans="1:7" ht="15.75" customHeight="1" x14ac:dyDescent="0.25"/>
    <row r="47" spans="1:7" ht="15.75" customHeight="1" x14ac:dyDescent="0.25"/>
    <row r="48" spans="1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Dataset (2)</vt:lpstr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Muthu rakkappan</cp:lastModifiedBy>
  <dcterms:created xsi:type="dcterms:W3CDTF">2025-09-23T20:43:23Z</dcterms:created>
  <dcterms:modified xsi:type="dcterms:W3CDTF">2025-09-23T20:43:23Z</dcterms:modified>
</cp:coreProperties>
</file>