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teams/des-smb-wqp/Shared Documents/Paperless QAQC/Completed Sheets/STAGED/Field Visit/CYG/"/>
    </mc:Choice>
  </mc:AlternateContent>
  <xr:revisionPtr revIDLastSave="0" documentId="14_{3E365486-AB4F-432E-96B0-922CD5D7B16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NTRY" sheetId="5" r:id="rId1"/>
    <sheet name="RESULT" sheetId="10" r:id="rId2"/>
    <sheet name="EVENT" sheetId="11" r:id="rId3"/>
    <sheet name="ACTION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" i="10" l="1"/>
  <c r="E57" i="10"/>
  <c r="E56" i="10"/>
  <c r="E55" i="10"/>
  <c r="E54" i="10"/>
  <c r="E53" i="10"/>
  <c r="E52" i="10"/>
  <c r="E51" i="10"/>
  <c r="F57" i="10"/>
  <c r="D57" i="10"/>
  <c r="F56" i="10"/>
  <c r="D56" i="10"/>
  <c r="F55" i="10"/>
  <c r="D55" i="10"/>
  <c r="F54" i="10"/>
  <c r="D54" i="10"/>
  <c r="F53" i="10"/>
  <c r="D53" i="10"/>
  <c r="F52" i="10"/>
  <c r="D52" i="10"/>
  <c r="F51" i="10"/>
  <c r="D51" i="10"/>
  <c r="F50" i="10"/>
  <c r="D50" i="10"/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8" i="10"/>
  <c r="D59" i="10"/>
  <c r="D60" i="10"/>
  <c r="D61" i="10"/>
  <c r="D62" i="10"/>
  <c r="D63" i="10"/>
  <c r="D2" i="10"/>
  <c r="F59" i="10"/>
  <c r="F60" i="10"/>
  <c r="F61" i="10"/>
  <c r="F62" i="10"/>
  <c r="F63" i="10"/>
  <c r="E63" i="10"/>
  <c r="E62" i="10"/>
  <c r="E61" i="10"/>
  <c r="E60" i="10"/>
  <c r="E59" i="10"/>
  <c r="E58" i="10"/>
  <c r="E4" i="12" l="1"/>
  <c r="E3" i="12"/>
  <c r="E2" i="12"/>
  <c r="G2" i="11" l="1"/>
  <c r="H2" i="11"/>
  <c r="I2" i="11"/>
  <c r="C4" i="12" l="1"/>
  <c r="C3" i="12"/>
  <c r="C2" i="12"/>
  <c r="B4" i="12"/>
  <c r="B3" i="12"/>
  <c r="B2" i="12"/>
  <c r="A4" i="12"/>
  <c r="A3" i="12"/>
  <c r="A2" i="12"/>
  <c r="C2" i="11" l="1"/>
  <c r="B2" i="11" l="1"/>
  <c r="A2" i="11"/>
  <c r="E49" i="10" l="1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F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8" i="10"/>
</calcChain>
</file>

<file path=xl/sharedStrings.xml><?xml version="1.0" encoding="utf-8"?>
<sst xmlns="http://schemas.openxmlformats.org/spreadsheetml/2006/main" count="400" uniqueCount="87">
  <si>
    <t>CA Department of Water Resources</t>
  </si>
  <si>
    <t>Division of Environmental Services, Suisun Marsh Branch</t>
  </si>
  <si>
    <t>Field Date:</t>
  </si>
  <si>
    <t>Arrival Time:</t>
  </si>
  <si>
    <t>Verification Sonde:</t>
  </si>
  <si>
    <t>Station Name:</t>
  </si>
  <si>
    <t>Exchange Time:</t>
  </si>
  <si>
    <t>Removed Sonde:</t>
  </si>
  <si>
    <t>Performed By:</t>
  </si>
  <si>
    <t>Departure Time:</t>
  </si>
  <si>
    <t>Installed Sonde:</t>
  </si>
  <si>
    <t>Arrival Sample</t>
  </si>
  <si>
    <t>Pre-cleaned Sonde</t>
  </si>
  <si>
    <t>Post-cleaned Sonde</t>
  </si>
  <si>
    <t>Departure Sample</t>
  </si>
  <si>
    <t>Outgoing Sonde</t>
  </si>
  <si>
    <t>Verification</t>
  </si>
  <si>
    <t>Installed Sonde</t>
  </si>
  <si>
    <t>Time</t>
  </si>
  <si>
    <t>PST</t>
  </si>
  <si>
    <t>Water Temperature</t>
  </si>
  <si>
    <t>°C</t>
  </si>
  <si>
    <t>μS/cm</t>
  </si>
  <si>
    <t>Dissolved Oxygen</t>
  </si>
  <si>
    <t>mg/L</t>
  </si>
  <si>
    <t>pH</t>
  </si>
  <si>
    <t>units</t>
  </si>
  <si>
    <t>Turbidity</t>
  </si>
  <si>
    <t>NTU</t>
  </si>
  <si>
    <t>μg/L</t>
  </si>
  <si>
    <t>Offset</t>
  </si>
  <si>
    <t>Logger</t>
  </si>
  <si>
    <t>Staff</t>
  </si>
  <si>
    <t>Arrival</t>
  </si>
  <si>
    <t>Departure</t>
  </si>
  <si>
    <t>Stage</t>
  </si>
  <si>
    <t>ft</t>
  </si>
  <si>
    <t>Notes:</t>
  </si>
  <si>
    <t>reading_type_name</t>
  </si>
  <si>
    <t>analyte_name</t>
  </si>
  <si>
    <t>unit_name</t>
  </si>
  <si>
    <t>time</t>
  </si>
  <si>
    <t>value</t>
  </si>
  <si>
    <t>cdec_code</t>
  </si>
  <si>
    <t>a. Arrvl Sonde Reading</t>
  </si>
  <si>
    <t>Temperature</t>
  </si>
  <si>
    <t>b. Arrvl. Verification</t>
  </si>
  <si>
    <t>c. Dirty Sonde Reading</t>
  </si>
  <si>
    <t>d. Dirty Verification</t>
  </si>
  <si>
    <t>e. Clean Sonde Reading</t>
  </si>
  <si>
    <t>f. Clean Verification</t>
  </si>
  <si>
    <t>g. Dep. Sonde Reading</t>
  </si>
  <si>
    <t>h. Dep. Verification</t>
  </si>
  <si>
    <t>pH Units</t>
  </si>
  <si>
    <t>arrival_time</t>
  </si>
  <si>
    <t>contact_name</t>
  </si>
  <si>
    <t>event_type_name</t>
  </si>
  <si>
    <t>summary_name</t>
  </si>
  <si>
    <t>reason_name</t>
  </si>
  <si>
    <t>departure_time</t>
  </si>
  <si>
    <t>restart_time</t>
  </si>
  <si>
    <t>comments</t>
  </si>
  <si>
    <t>Visit</t>
  </si>
  <si>
    <t xml:space="preserve">summary was not specified </t>
  </si>
  <si>
    <t>Wagner QAQC</t>
  </si>
  <si>
    <t>location_name</t>
  </si>
  <si>
    <t>In-Situ</t>
  </si>
  <si>
    <t>action_name</t>
  </si>
  <si>
    <t>sonde_name</t>
  </si>
  <si>
    <t>Specific Conductance</t>
  </si>
  <si>
    <t>Chlorophyll</t>
  </si>
  <si>
    <t>Removed</t>
  </si>
  <si>
    <t>Installed</t>
  </si>
  <si>
    <t>Used to verify</t>
  </si>
  <si>
    <t>FIELD RECORD SHEET (SOP v1.0.0)</t>
  </si>
  <si>
    <t>a. Arrvl Reading</t>
  </si>
  <si>
    <t>c. Arrvl. Offset</t>
  </si>
  <si>
    <t>d. Departure Offset</t>
  </si>
  <si>
    <t>f. Departure Staff Gage</t>
  </si>
  <si>
    <t>b. Arrvl. Staff Gage</t>
  </si>
  <si>
    <t>e. Departure Reading</t>
  </si>
  <si>
    <t>interval_name</t>
  </si>
  <si>
    <t>rank_name</t>
  </si>
  <si>
    <t>Main</t>
  </si>
  <si>
    <t>RFU</t>
  </si>
  <si>
    <t>Moore</t>
  </si>
  <si>
    <t>sm-50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</si>
</sst>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/>
      <right/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2" xfId="0" applyBorder="1"/>
    <xf numFmtId="0" fontId="0" fillId="0" borderId="29" xfId="0" applyBorder="1" applyAlignment="1"/>
    <xf numFmtId="0" fontId="0" fillId="0" borderId="0" xfId="0" applyBorder="1" applyAlignment="1"/>
    <xf numFmtId="0" fontId="0" fillId="0" borderId="30" xfId="0" applyBorder="1" applyAlignment="1"/>
    <xf numFmtId="0" fontId="7" fillId="0" borderId="0" xfId="1" applyNumberFormat="1"/>
    <xf numFmtId="2" fontId="0" fillId="0" borderId="0" xfId="0" applyNumberFormat="1"/>
    <xf numFmtId="49" fontId="7" fillId="0" borderId="0" xfId="1" applyNumberFormat="1"/>
    <xf numFmtId="0" fontId="7" fillId="0" borderId="0" xfId="1"/>
    <xf numFmtId="2" fontId="6" fillId="0" borderId="35" xfId="0" applyNumberFormat="1" applyFont="1" applyBorder="1" applyAlignment="1" applyProtection="1">
      <alignment horizontal="center" vertical="center"/>
      <protection locked="0"/>
    </xf>
    <xf numFmtId="2" fontId="6" fillId="0" borderId="33" xfId="0" applyNumberFormat="1" applyFont="1" applyBorder="1" applyAlignment="1" applyProtection="1">
      <alignment horizontal="center" vertical="center"/>
      <protection locked="0"/>
    </xf>
    <xf numFmtId="2" fontId="6" fillId="0" borderId="36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2" fontId="6" fillId="0" borderId="32" xfId="0" applyNumberFormat="1" applyFont="1" applyBorder="1" applyAlignment="1" applyProtection="1">
      <alignment horizontal="center" vertical="center"/>
      <protection locked="0"/>
    </xf>
    <xf numFmtId="2" fontId="6" fillId="0" borderId="34" xfId="0" applyNumberFormat="1" applyFont="1" applyBorder="1" applyAlignment="1" applyProtection="1">
      <alignment horizontal="center" vertical="center"/>
      <protection locked="0"/>
    </xf>
    <xf numFmtId="164" fontId="6" fillId="0" borderId="37" xfId="0" applyNumberFormat="1" applyFont="1" applyBorder="1" applyAlignment="1" applyProtection="1">
      <alignment horizontal="center" vertical="center"/>
    </xf>
    <xf numFmtId="164" fontId="6" fillId="0" borderId="38" xfId="0" applyNumberFormat="1" applyFont="1" applyBorder="1" applyAlignment="1" applyProtection="1">
      <alignment horizontal="center" vertical="center"/>
    </xf>
    <xf numFmtId="164" fontId="6" fillId="0" borderId="39" xfId="0" applyNumberFormat="1" applyFont="1" applyBorder="1" applyAlignment="1" applyProtection="1">
      <alignment horizontal="center" vertical="center"/>
    </xf>
    <xf numFmtId="164" fontId="6" fillId="0" borderId="40" xfId="0" applyNumberFormat="1" applyFont="1" applyBorder="1" applyAlignment="1" applyProtection="1">
      <alignment horizontal="center" vertical="center"/>
    </xf>
    <xf numFmtId="164" fontId="6" fillId="0" borderId="41" xfId="0" applyNumberFormat="1" applyFont="1" applyBorder="1" applyAlignment="1" applyProtection="1">
      <alignment horizontal="center" vertical="center"/>
    </xf>
    <xf numFmtId="0" fontId="2" fillId="0" borderId="0" xfId="0" applyFont="1" applyAlignment="1">
      <alignment horizontal="right"/>
    </xf>
    <xf numFmtId="49" fontId="0" fillId="0" borderId="2" xfId="0" applyNumberFormat="1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14" fontId="0" fillId="0" borderId="1" xfId="0" applyNumberFormat="1" applyFont="1" applyBorder="1" applyAlignment="1" applyProtection="1">
      <alignment horizontal="center"/>
      <protection locked="0"/>
    </xf>
    <xf numFmtId="164" fontId="0" fillId="0" borderId="1" xfId="0" applyNumberFormat="1" applyFont="1" applyBorder="1" applyAlignment="1" applyProtection="1">
      <alignment horizontal="center" wrapText="1"/>
      <protection locked="0"/>
    </xf>
    <xf numFmtId="164" fontId="0" fillId="0" borderId="2" xfId="0" applyNumberFormat="1" applyFont="1" applyBorder="1" applyAlignment="1" applyProtection="1">
      <alignment horizontal="center"/>
      <protection locked="0"/>
    </xf>
    <xf numFmtId="49" fontId="0" fillId="0" borderId="1" xfId="0" applyNumberFormat="1" applyFont="1" applyBorder="1" applyAlignment="1" applyProtection="1">
      <alignment horizontal="center"/>
      <protection locked="0"/>
    </xf>
    <xf numFmtId="0" fontId="0" fillId="0" borderId="15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6" fillId="0" borderId="24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6" fillId="0" borderId="25" xfId="0" applyNumberFormat="1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2" fontId="6" fillId="0" borderId="20" xfId="0" applyNumberFormat="1" applyFont="1" applyBorder="1" applyAlignment="1" applyProtection="1">
      <alignment horizontal="center" vertical="center"/>
      <protection locked="0"/>
    </xf>
    <xf numFmtId="2" fontId="6" fillId="0" borderId="2" xfId="0" applyNumberFormat="1" applyFont="1" applyBorder="1" applyAlignment="1" applyProtection="1">
      <alignment horizontal="center" vertical="center"/>
      <protection locked="0"/>
    </xf>
    <xf numFmtId="2" fontId="6" fillId="0" borderId="21" xfId="0" applyNumberFormat="1" applyFont="1" applyBorder="1" applyAlignment="1" applyProtection="1">
      <alignment horizontal="center" vertical="center"/>
      <protection locked="0"/>
    </xf>
    <xf numFmtId="2" fontId="6" fillId="0" borderId="22" xfId="0" applyNumberFormat="1" applyFont="1" applyBorder="1" applyAlignment="1" applyProtection="1">
      <alignment horizontal="center" vertical="center"/>
      <protection locked="0"/>
    </xf>
    <xf numFmtId="2" fontId="6" fillId="0" borderId="23" xfId="0" applyNumberFormat="1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9" xfId="0" applyNumberFormat="1" applyFont="1" applyBorder="1" applyAlignment="1" applyProtection="1">
      <alignment horizontal="center" vertical="center"/>
      <protection locked="0"/>
    </xf>
    <xf numFmtId="2" fontId="6" fillId="0" borderId="42" xfId="0" applyNumberFormat="1" applyFont="1" applyBorder="1" applyAlignment="1" applyProtection="1">
      <alignment horizontal="center" vertical="center"/>
      <protection locked="0"/>
    </xf>
    <xf numFmtId="2" fontId="6" fillId="0" borderId="27" xfId="0" applyNumberFormat="1" applyFont="1" applyBorder="1" applyAlignment="1" applyProtection="1">
      <alignment horizontal="center" vertical="center"/>
      <protection locked="0"/>
    </xf>
    <xf numFmtId="2" fontId="6" fillId="0" borderId="43" xfId="0" applyNumberFormat="1" applyFont="1" applyBorder="1" applyAlignment="1" applyProtection="1">
      <alignment horizontal="center" vertical="center"/>
      <protection locked="0"/>
    </xf>
    <xf numFmtId="2" fontId="6" fillId="0" borderId="26" xfId="0" applyNumberFormat="1" applyFont="1" applyBorder="1" applyAlignment="1" applyProtection="1">
      <alignment horizontal="center" vertical="center"/>
      <protection locked="0"/>
    </xf>
    <xf numFmtId="2" fontId="6" fillId="0" borderId="28" xfId="0" applyNumberFormat="1" applyFont="1" applyBorder="1" applyAlignment="1" applyProtection="1">
      <alignment horizontal="center" vertical="center"/>
      <protection locked="0"/>
    </xf>
    <xf numFmtId="1" fontId="6" fillId="0" borderId="22" xfId="0" applyNumberFormat="1" applyFont="1" applyBorder="1" applyAlignment="1" applyProtection="1">
      <alignment horizontal="center" vertical="center"/>
      <protection locked="0"/>
    </xf>
    <xf numFmtId="1" fontId="6" fillId="0" borderId="2" xfId="0" applyNumberFormat="1" applyFont="1" applyBorder="1" applyAlignment="1" applyProtection="1">
      <alignment horizontal="center" vertical="center"/>
      <protection locked="0"/>
    </xf>
    <xf numFmtId="1" fontId="6" fillId="0" borderId="23" xfId="0" applyNumberFormat="1" applyFont="1" applyBorder="1" applyAlignment="1" applyProtection="1">
      <alignment horizontal="center" vertical="center"/>
      <protection locked="0"/>
    </xf>
    <xf numFmtId="1" fontId="6" fillId="0" borderId="20" xfId="0" applyNumberFormat="1" applyFont="1" applyBorder="1" applyAlignment="1" applyProtection="1">
      <alignment horizontal="center" vertical="center"/>
      <protection locked="0"/>
    </xf>
    <xf numFmtId="1" fontId="6" fillId="0" borderId="21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5" xfId="0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8" xfId="0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9" xfId="0" applyBorder="1" applyAlignment="1" applyProtection="1">
      <alignment horizontal="left" vertical="top" wrapText="1"/>
      <protection locked="0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/>
    </xf>
  </cellXfs>
  <cellStyles count="2">
    <cellStyle name="Explanatory Text" xfId="1" builtinId="53"/>
    <cellStyle name="Normal" xfId="0" builtinId="0"/>
  </cellStyles>
  <dxfs count="14">
    <dxf>
      <fill>
        <patternFill>
          <bgColor rgb="FFFFA7A7"/>
        </patternFill>
      </fill>
    </dxf>
    <dxf>
      <fill>
        <patternFill>
          <bgColor rgb="FFFFF9E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F9E7"/>
        </patternFill>
      </fill>
    </dxf>
    <dxf>
      <fill>
        <patternFill>
          <bgColor rgb="FFFFA7A7"/>
        </patternFill>
      </fill>
    </dxf>
  </dxfs>
  <tableStyles count="0" defaultTableStyle="TableStyleMedium2" defaultPivotStyle="PivotStyleLight16"/>
  <colors>
    <mruColors>
      <color rgb="FFFFF9E7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114300</xdr:colOff>
      <xdr:row>3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759E5C-032E-4841-9585-11395C274E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biLevel thresh="2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7700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85CB6-7305-42EC-BB5C-EFF5D27D984C}">
  <sheetPr>
    <pageSetUpPr fitToPage="1"/>
  </sheetPr>
  <dimension ref="B1:AM26"/>
  <sheetViews>
    <sheetView showGridLines="0" tabSelected="1" topLeftCell="B4" zoomScaleNormal="100" workbookViewId="0">
      <selection activeCell="Z5" sqref="Z5:AC5"/>
    </sheetView>
  </sheetViews>
  <sheetFormatPr defaultColWidth="3.7109375" defaultRowHeight="15" x14ac:dyDescent="0.25"/>
  <cols>
    <col min="1" max="1" width="4.28515625" customWidth="1"/>
    <col min="33" max="33" width="7.7109375" bestFit="1" customWidth="1"/>
    <col min="39" max="39" width="8.5703125" bestFit="1" customWidth="1"/>
    <col min="40" max="40" width="5" bestFit="1" customWidth="1"/>
  </cols>
  <sheetData>
    <row r="1" spans="2:39" x14ac:dyDescent="0.25">
      <c r="F1" s="28" t="s">
        <v>74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2:39" x14ac:dyDescent="0.25">
      <c r="F2" s="28" t="s">
        <v>0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2:39" x14ac:dyDescent="0.25">
      <c r="F3" s="28" t="s">
        <v>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2:39" ht="16.5" customHeight="1" x14ac:dyDescent="0.25">
      <c r="B4" s="26" t="s">
        <v>2</v>
      </c>
      <c r="C4" s="26"/>
      <c r="D4" s="26"/>
      <c r="E4" s="26"/>
      <c r="F4" s="29">
        <v>44047</v>
      </c>
      <c r="G4" s="29"/>
      <c r="H4" s="29"/>
      <c r="I4" s="29"/>
      <c r="J4" s="1"/>
      <c r="K4" s="1"/>
      <c r="L4" s="26" t="s">
        <v>3</v>
      </c>
      <c r="M4" s="26"/>
      <c r="N4" s="26"/>
      <c r="O4" s="26"/>
      <c r="P4" s="30"/>
      <c r="Q4" s="30"/>
      <c r="R4" s="30"/>
      <c r="S4" s="30"/>
      <c r="T4" s="1"/>
      <c r="U4" s="26" t="s">
        <v>4</v>
      </c>
      <c r="V4" s="26"/>
      <c r="W4" s="26"/>
      <c r="X4" s="26"/>
      <c r="Y4" s="26"/>
      <c r="Z4" s="32" t="s">
        <v>86</v>
      </c>
      <c r="AA4" s="32"/>
      <c r="AB4" s="32"/>
      <c r="AC4" s="32"/>
    </row>
    <row r="5" spans="2:39" ht="16.5" customHeight="1" x14ac:dyDescent="0.25">
      <c r="B5" s="26" t="s">
        <v>5</v>
      </c>
      <c r="C5" s="26"/>
      <c r="D5" s="26"/>
      <c r="E5" s="26"/>
      <c r="F5" s="27"/>
      <c r="G5" s="27"/>
      <c r="H5" s="27"/>
      <c r="I5" s="27"/>
      <c r="J5" s="1"/>
      <c r="K5" s="1"/>
      <c r="L5" s="26" t="s">
        <v>6</v>
      </c>
      <c r="M5" s="26"/>
      <c r="N5" s="26"/>
      <c r="O5" s="26"/>
      <c r="P5" s="31"/>
      <c r="Q5" s="31"/>
      <c r="R5" s="31"/>
      <c r="S5" s="31"/>
      <c r="T5" s="1"/>
      <c r="U5" s="1"/>
      <c r="V5" s="26" t="s">
        <v>7</v>
      </c>
      <c r="W5" s="26"/>
      <c r="X5" s="26"/>
      <c r="Y5" s="26"/>
      <c r="Z5" s="27"/>
      <c r="AA5" s="27"/>
      <c r="AB5" s="27"/>
      <c r="AC5" s="27"/>
    </row>
    <row r="6" spans="2:39" ht="16.5" customHeight="1" x14ac:dyDescent="0.25">
      <c r="B6" s="26" t="s">
        <v>8</v>
      </c>
      <c r="C6" s="26"/>
      <c r="D6" s="26"/>
      <c r="E6" s="26"/>
      <c r="F6" s="27" t="s">
        <v>85</v>
      </c>
      <c r="G6" s="27"/>
      <c r="H6" s="27"/>
      <c r="I6" s="27"/>
      <c r="J6" s="1"/>
      <c r="K6" s="1"/>
      <c r="L6" s="26" t="s">
        <v>9</v>
      </c>
      <c r="M6" s="26"/>
      <c r="N6" s="26"/>
      <c r="O6" s="26"/>
      <c r="P6" s="31"/>
      <c r="Q6" s="31"/>
      <c r="R6" s="31"/>
      <c r="S6" s="31"/>
      <c r="T6" s="1"/>
      <c r="U6" s="1"/>
      <c r="V6" s="26" t="s">
        <v>10</v>
      </c>
      <c r="W6" s="26"/>
      <c r="X6" s="26"/>
      <c r="Y6" s="26"/>
      <c r="Z6" s="27"/>
      <c r="AA6" s="27"/>
      <c r="AB6" s="27"/>
      <c r="AC6" s="27"/>
    </row>
    <row r="7" spans="2:39" ht="15.75" thickBot="1" x14ac:dyDescent="0.3"/>
    <row r="8" spans="2:39" ht="13.5" customHeight="1" x14ac:dyDescent="0.25">
      <c r="H8" s="33" t="s">
        <v>11</v>
      </c>
      <c r="I8" s="33"/>
      <c r="J8" s="33"/>
      <c r="K8" s="33"/>
      <c r="L8" s="33"/>
      <c r="M8" s="33"/>
      <c r="N8" s="33" t="s">
        <v>12</v>
      </c>
      <c r="O8" s="33"/>
      <c r="P8" s="33"/>
      <c r="Q8" s="33"/>
      <c r="R8" s="33"/>
      <c r="S8" s="33"/>
      <c r="T8" s="33" t="s">
        <v>13</v>
      </c>
      <c r="U8" s="33"/>
      <c r="V8" s="33"/>
      <c r="W8" s="33"/>
      <c r="X8" s="33"/>
      <c r="Y8" s="33"/>
      <c r="Z8" s="33" t="s">
        <v>14</v>
      </c>
      <c r="AA8" s="33"/>
      <c r="AB8" s="33"/>
      <c r="AC8" s="33"/>
      <c r="AD8" s="33"/>
      <c r="AE8" s="33"/>
    </row>
    <row r="9" spans="2:39" ht="13.5" customHeight="1" thickBot="1" x14ac:dyDescent="0.3">
      <c r="B9" s="2"/>
      <c r="C9" s="2"/>
      <c r="D9" s="2"/>
      <c r="E9" s="2"/>
      <c r="F9" s="2"/>
      <c r="G9" s="2"/>
      <c r="H9" s="34" t="s">
        <v>15</v>
      </c>
      <c r="I9" s="34"/>
      <c r="J9" s="35"/>
      <c r="K9" s="36" t="s">
        <v>16</v>
      </c>
      <c r="L9" s="34"/>
      <c r="M9" s="34"/>
      <c r="N9" s="34" t="s">
        <v>15</v>
      </c>
      <c r="O9" s="34"/>
      <c r="P9" s="35"/>
      <c r="Q9" s="36" t="s">
        <v>16</v>
      </c>
      <c r="R9" s="34"/>
      <c r="S9" s="34"/>
      <c r="T9" s="34" t="s">
        <v>15</v>
      </c>
      <c r="U9" s="34"/>
      <c r="V9" s="35"/>
      <c r="W9" s="36" t="s">
        <v>16</v>
      </c>
      <c r="X9" s="34"/>
      <c r="Y9" s="34"/>
      <c r="Z9" s="34" t="s">
        <v>17</v>
      </c>
      <c r="AA9" s="34"/>
      <c r="AB9" s="35"/>
      <c r="AC9" s="36" t="s">
        <v>16</v>
      </c>
      <c r="AD9" s="34"/>
      <c r="AE9" s="34"/>
    </row>
    <row r="10" spans="2:39" ht="45" customHeight="1" x14ac:dyDescent="0.25">
      <c r="B10" s="50" t="s">
        <v>18</v>
      </c>
      <c r="C10" s="51"/>
      <c r="D10" s="51"/>
      <c r="E10" s="52"/>
      <c r="F10" s="53" t="s">
        <v>19</v>
      </c>
      <c r="G10" s="54"/>
      <c r="H10" s="55"/>
      <c r="I10" s="38"/>
      <c r="J10" s="56"/>
      <c r="K10" s="37"/>
      <c r="L10" s="38"/>
      <c r="M10" s="39"/>
      <c r="N10" s="55"/>
      <c r="O10" s="38"/>
      <c r="P10" s="56"/>
      <c r="Q10" s="37"/>
      <c r="R10" s="38"/>
      <c r="S10" s="39"/>
      <c r="T10" s="55"/>
      <c r="U10" s="38"/>
      <c r="V10" s="56"/>
      <c r="W10" s="37"/>
      <c r="X10" s="38"/>
      <c r="Y10" s="39"/>
      <c r="Z10" s="55"/>
      <c r="AA10" s="38"/>
      <c r="AB10" s="56"/>
      <c r="AC10" s="37"/>
      <c r="AD10" s="38"/>
      <c r="AE10" s="39"/>
    </row>
    <row r="11" spans="2:39" ht="45" customHeight="1" x14ac:dyDescent="0.25">
      <c r="B11" s="40" t="s">
        <v>20</v>
      </c>
      <c r="C11" s="41"/>
      <c r="D11" s="41"/>
      <c r="E11" s="42"/>
      <c r="F11" s="43" t="s">
        <v>21</v>
      </c>
      <c r="G11" s="44"/>
      <c r="H11" s="45"/>
      <c r="I11" s="46"/>
      <c r="J11" s="47"/>
      <c r="K11" s="48"/>
      <c r="L11" s="46"/>
      <c r="M11" s="49"/>
      <c r="N11" s="45"/>
      <c r="O11" s="46"/>
      <c r="P11" s="47"/>
      <c r="Q11" s="48"/>
      <c r="R11" s="46"/>
      <c r="S11" s="49"/>
      <c r="T11" s="45"/>
      <c r="U11" s="46"/>
      <c r="V11" s="47"/>
      <c r="W11" s="48"/>
      <c r="X11" s="46"/>
      <c r="Y11" s="49"/>
      <c r="Z11" s="45"/>
      <c r="AA11" s="46"/>
      <c r="AB11" s="47"/>
      <c r="AC11" s="48"/>
      <c r="AD11" s="46"/>
      <c r="AE11" s="49"/>
    </row>
    <row r="12" spans="2:39" ht="45" customHeight="1" x14ac:dyDescent="0.25">
      <c r="B12" s="40" t="s">
        <v>69</v>
      </c>
      <c r="C12" s="41"/>
      <c r="D12" s="41"/>
      <c r="E12" s="42"/>
      <c r="F12" s="43" t="s">
        <v>22</v>
      </c>
      <c r="G12" s="44"/>
      <c r="H12" s="65"/>
      <c r="I12" s="63"/>
      <c r="J12" s="66"/>
      <c r="K12" s="62"/>
      <c r="L12" s="63"/>
      <c r="M12" s="64"/>
      <c r="N12" s="65"/>
      <c r="O12" s="63"/>
      <c r="P12" s="66"/>
      <c r="Q12" s="62"/>
      <c r="R12" s="63"/>
      <c r="S12" s="64"/>
      <c r="T12" s="65"/>
      <c r="U12" s="63"/>
      <c r="V12" s="66"/>
      <c r="W12" s="62"/>
      <c r="X12" s="63"/>
      <c r="Y12" s="64"/>
      <c r="Z12" s="65"/>
      <c r="AA12" s="63"/>
      <c r="AB12" s="66"/>
      <c r="AC12" s="62"/>
      <c r="AD12" s="63"/>
      <c r="AE12" s="64"/>
      <c r="AM12" s="8"/>
    </row>
    <row r="13" spans="2:39" ht="45" customHeight="1" x14ac:dyDescent="0.25">
      <c r="B13" s="40" t="s">
        <v>23</v>
      </c>
      <c r="C13" s="41"/>
      <c r="D13" s="41"/>
      <c r="E13" s="42"/>
      <c r="F13" s="43" t="s">
        <v>24</v>
      </c>
      <c r="G13" s="44"/>
      <c r="H13" s="45"/>
      <c r="I13" s="46"/>
      <c r="J13" s="47"/>
      <c r="K13" s="48"/>
      <c r="L13" s="46"/>
      <c r="M13" s="49"/>
      <c r="N13" s="45"/>
      <c r="O13" s="46"/>
      <c r="P13" s="47"/>
      <c r="Q13" s="48"/>
      <c r="R13" s="46"/>
      <c r="S13" s="49"/>
      <c r="T13" s="45"/>
      <c r="U13" s="46"/>
      <c r="V13" s="47"/>
      <c r="W13" s="48"/>
      <c r="X13" s="46"/>
      <c r="Y13" s="49"/>
      <c r="Z13" s="45"/>
      <c r="AA13" s="46"/>
      <c r="AB13" s="47"/>
      <c r="AC13" s="48"/>
      <c r="AD13" s="46"/>
      <c r="AE13" s="49"/>
    </row>
    <row r="14" spans="2:39" ht="45" customHeight="1" x14ac:dyDescent="0.25">
      <c r="B14" s="40" t="s">
        <v>25</v>
      </c>
      <c r="C14" s="41"/>
      <c r="D14" s="41"/>
      <c r="E14" s="42"/>
      <c r="F14" s="43" t="s">
        <v>26</v>
      </c>
      <c r="G14" s="44"/>
      <c r="H14" s="45"/>
      <c r="I14" s="46"/>
      <c r="J14" s="47"/>
      <c r="K14" s="48"/>
      <c r="L14" s="46"/>
      <c r="M14" s="49"/>
      <c r="N14" s="45"/>
      <c r="O14" s="46"/>
      <c r="P14" s="47"/>
      <c r="Q14" s="48"/>
      <c r="R14" s="46"/>
      <c r="S14" s="49"/>
      <c r="T14" s="45"/>
      <c r="U14" s="46"/>
      <c r="V14" s="47"/>
      <c r="W14" s="48"/>
      <c r="X14" s="46"/>
      <c r="Y14" s="49"/>
      <c r="Z14" s="45"/>
      <c r="AA14" s="46"/>
      <c r="AB14" s="47"/>
      <c r="AC14" s="48"/>
      <c r="AD14" s="46"/>
      <c r="AE14" s="49"/>
    </row>
    <row r="15" spans="2:39" ht="45" customHeight="1" x14ac:dyDescent="0.25">
      <c r="B15" s="40" t="s">
        <v>27</v>
      </c>
      <c r="C15" s="41"/>
      <c r="D15" s="41"/>
      <c r="E15" s="42"/>
      <c r="F15" s="43" t="s">
        <v>28</v>
      </c>
      <c r="G15" s="44"/>
      <c r="H15" s="45"/>
      <c r="I15" s="46"/>
      <c r="J15" s="47"/>
      <c r="K15" s="48"/>
      <c r="L15" s="46"/>
      <c r="M15" s="49"/>
      <c r="N15" s="45"/>
      <c r="O15" s="46"/>
      <c r="P15" s="47"/>
      <c r="Q15" s="48"/>
      <c r="R15" s="46"/>
      <c r="S15" s="49"/>
      <c r="T15" s="45"/>
      <c r="U15" s="46"/>
      <c r="V15" s="47"/>
      <c r="W15" s="48"/>
      <c r="X15" s="46"/>
      <c r="Y15" s="49"/>
      <c r="Z15" s="45"/>
      <c r="AA15" s="46"/>
      <c r="AB15" s="47"/>
      <c r="AC15" s="48"/>
      <c r="AD15" s="46"/>
      <c r="AE15" s="49"/>
    </row>
    <row r="16" spans="2:39" ht="45" customHeight="1" thickBot="1" x14ac:dyDescent="0.3">
      <c r="B16" s="76" t="s">
        <v>70</v>
      </c>
      <c r="C16" s="77"/>
      <c r="D16" s="77"/>
      <c r="E16" s="78"/>
      <c r="F16" s="79" t="s">
        <v>29</v>
      </c>
      <c r="G16" s="80"/>
      <c r="H16" s="57"/>
      <c r="I16" s="58"/>
      <c r="J16" s="59"/>
      <c r="K16" s="60"/>
      <c r="L16" s="58"/>
      <c r="M16" s="61"/>
      <c r="N16" s="57"/>
      <c r="O16" s="58"/>
      <c r="P16" s="59"/>
      <c r="Q16" s="60"/>
      <c r="R16" s="58"/>
      <c r="S16" s="61"/>
      <c r="T16" s="57"/>
      <c r="U16" s="58"/>
      <c r="V16" s="59"/>
      <c r="W16" s="60"/>
      <c r="X16" s="58"/>
      <c r="Y16" s="61"/>
      <c r="Z16" s="57"/>
      <c r="AA16" s="58"/>
      <c r="AB16" s="59"/>
      <c r="AC16" s="60"/>
      <c r="AD16" s="58"/>
      <c r="AE16" s="61"/>
    </row>
    <row r="17" spans="2:31" ht="45" customHeight="1" thickBot="1" x14ac:dyDescent="0.3">
      <c r="B17" s="40" t="s">
        <v>70</v>
      </c>
      <c r="C17" s="41"/>
      <c r="D17" s="41"/>
      <c r="E17" s="42"/>
      <c r="F17" s="43" t="s">
        <v>84</v>
      </c>
      <c r="G17" s="44"/>
      <c r="H17" s="45"/>
      <c r="I17" s="46"/>
      <c r="J17" s="47"/>
      <c r="K17" s="48"/>
      <c r="L17" s="46"/>
      <c r="M17" s="49"/>
      <c r="N17" s="45"/>
      <c r="O17" s="46"/>
      <c r="P17" s="47"/>
      <c r="Q17" s="48"/>
      <c r="R17" s="46"/>
      <c r="S17" s="49"/>
      <c r="T17" s="45"/>
      <c r="U17" s="46"/>
      <c r="V17" s="47"/>
      <c r="W17" s="48"/>
      <c r="X17" s="46"/>
      <c r="Y17" s="49"/>
      <c r="Z17" s="45"/>
      <c r="AA17" s="46"/>
      <c r="AB17" s="47"/>
      <c r="AC17" s="48"/>
      <c r="AD17" s="46"/>
      <c r="AE17" s="49"/>
    </row>
    <row r="18" spans="2:31" ht="15.75" thickBot="1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2:31" ht="13.5" customHeight="1" x14ac:dyDescent="0.25">
      <c r="H19" s="33" t="s">
        <v>11</v>
      </c>
      <c r="I19" s="33"/>
      <c r="J19" s="33"/>
      <c r="K19" s="33"/>
      <c r="L19" s="33"/>
      <c r="M19" s="33"/>
      <c r="N19" s="4"/>
      <c r="O19" s="5"/>
      <c r="P19" s="5"/>
      <c r="Q19" s="33" t="s">
        <v>30</v>
      </c>
      <c r="R19" s="33"/>
      <c r="S19" s="33"/>
      <c r="T19" s="33"/>
      <c r="U19" s="33"/>
      <c r="V19" s="33"/>
      <c r="W19" s="5"/>
      <c r="X19" s="5"/>
      <c r="Y19" s="6"/>
      <c r="Z19" s="33" t="s">
        <v>14</v>
      </c>
      <c r="AA19" s="33"/>
      <c r="AB19" s="33"/>
      <c r="AC19" s="33"/>
      <c r="AD19" s="33"/>
      <c r="AE19" s="33"/>
    </row>
    <row r="20" spans="2:31" ht="13.5" customHeight="1" thickBot="1" x14ac:dyDescent="0.3">
      <c r="B20" s="2"/>
      <c r="C20" s="2"/>
      <c r="D20" s="2"/>
      <c r="E20" s="2"/>
      <c r="F20" s="2"/>
      <c r="G20" s="2"/>
      <c r="H20" s="34" t="s">
        <v>31</v>
      </c>
      <c r="I20" s="34"/>
      <c r="J20" s="35"/>
      <c r="K20" s="36" t="s">
        <v>32</v>
      </c>
      <c r="L20" s="34"/>
      <c r="M20" s="34"/>
      <c r="N20" s="35"/>
      <c r="O20" s="81"/>
      <c r="P20" s="81"/>
      <c r="Q20" s="34" t="s">
        <v>33</v>
      </c>
      <c r="R20" s="34"/>
      <c r="S20" s="35"/>
      <c r="T20" s="36" t="s">
        <v>34</v>
      </c>
      <c r="U20" s="34"/>
      <c r="V20" s="34"/>
      <c r="W20" s="81"/>
      <c r="X20" s="81"/>
      <c r="Y20" s="36"/>
      <c r="Z20" s="34" t="s">
        <v>31</v>
      </c>
      <c r="AA20" s="34"/>
      <c r="AB20" s="35"/>
      <c r="AC20" s="36" t="s">
        <v>32</v>
      </c>
      <c r="AD20" s="34"/>
      <c r="AE20" s="34"/>
    </row>
    <row r="21" spans="2:31" ht="45" customHeight="1" thickBot="1" x14ac:dyDescent="0.3">
      <c r="B21" s="14" t="s">
        <v>35</v>
      </c>
      <c r="C21" s="15"/>
      <c r="D21" s="15"/>
      <c r="E21" s="16"/>
      <c r="F21" s="17" t="s">
        <v>36</v>
      </c>
      <c r="G21" s="18"/>
      <c r="H21" s="19"/>
      <c r="I21" s="12"/>
      <c r="J21" s="20"/>
      <c r="K21" s="11"/>
      <c r="L21" s="12"/>
      <c r="M21" s="13"/>
      <c r="N21" s="21"/>
      <c r="O21" s="22"/>
      <c r="P21" s="23"/>
      <c r="Q21" s="11"/>
      <c r="R21" s="12"/>
      <c r="S21" s="13"/>
      <c r="T21" s="19"/>
      <c r="U21" s="12"/>
      <c r="V21" s="20"/>
      <c r="W21" s="24"/>
      <c r="X21" s="22"/>
      <c r="Y21" s="25"/>
      <c r="Z21" s="19"/>
      <c r="AA21" s="12"/>
      <c r="AB21" s="20"/>
      <c r="AC21" s="11"/>
      <c r="AD21" s="12"/>
      <c r="AE21" s="13"/>
    </row>
    <row r="22" spans="2:3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2:31" x14ac:dyDescent="0.25">
      <c r="B23" t="s">
        <v>37</v>
      </c>
      <c r="D23" s="67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9"/>
    </row>
    <row r="24" spans="2:31" ht="25.35" customHeight="1" x14ac:dyDescent="0.25"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2"/>
    </row>
    <row r="25" spans="2:31" ht="25.35" customHeight="1" x14ac:dyDescent="0.25">
      <c r="D25" s="7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5"/>
    </row>
    <row r="26" spans="2:31" ht="25.35" customHeight="1" x14ac:dyDescent="0.25"/>
  </sheetData>
  <sheetProtection sheet="1" selectLockedCells="1"/>
  <mergeCells count="135">
    <mergeCell ref="Q17:S17"/>
    <mergeCell ref="T17:V17"/>
    <mergeCell ref="W17:Y17"/>
    <mergeCell ref="Z17:AB17"/>
    <mergeCell ref="D23:AE25"/>
    <mergeCell ref="Z15:AB15"/>
    <mergeCell ref="AC15:AE15"/>
    <mergeCell ref="B16:E16"/>
    <mergeCell ref="F16:G16"/>
    <mergeCell ref="H16:J16"/>
    <mergeCell ref="K16:M16"/>
    <mergeCell ref="N16:P16"/>
    <mergeCell ref="Q16:S16"/>
    <mergeCell ref="T16:V16"/>
    <mergeCell ref="W16:Y16"/>
    <mergeCell ref="H19:M19"/>
    <mergeCell ref="Z19:AE19"/>
    <mergeCell ref="H20:J20"/>
    <mergeCell ref="K20:M20"/>
    <mergeCell ref="N20:P20"/>
    <mergeCell ref="Q20:S20"/>
    <mergeCell ref="T20:V20"/>
    <mergeCell ref="W20:Y20"/>
    <mergeCell ref="Z20:AB20"/>
    <mergeCell ref="B17:E17"/>
    <mergeCell ref="F17:G17"/>
    <mergeCell ref="H17:J17"/>
    <mergeCell ref="K17:M17"/>
    <mergeCell ref="AC20:AE20"/>
    <mergeCell ref="AC14:AE14"/>
    <mergeCell ref="B15:E15"/>
    <mergeCell ref="F15:G15"/>
    <mergeCell ref="H15:J15"/>
    <mergeCell ref="K15:M15"/>
    <mergeCell ref="N15:P15"/>
    <mergeCell ref="Q15:S15"/>
    <mergeCell ref="T15:V15"/>
    <mergeCell ref="W15:Y15"/>
    <mergeCell ref="B14:E14"/>
    <mergeCell ref="F14:G14"/>
    <mergeCell ref="H14:J14"/>
    <mergeCell ref="K14:M14"/>
    <mergeCell ref="N14:P14"/>
    <mergeCell ref="Q14:S14"/>
    <mergeCell ref="T14:V14"/>
    <mergeCell ref="W14:Y14"/>
    <mergeCell ref="Z14:AB14"/>
    <mergeCell ref="AC17:AE17"/>
    <mergeCell ref="Q19:V19"/>
    <mergeCell ref="Z16:AB16"/>
    <mergeCell ref="AC16:AE16"/>
    <mergeCell ref="N17:P17"/>
    <mergeCell ref="AC12:AE12"/>
    <mergeCell ref="B13:E13"/>
    <mergeCell ref="F13:G13"/>
    <mergeCell ref="H13:J13"/>
    <mergeCell ref="K13:M13"/>
    <mergeCell ref="N13:P13"/>
    <mergeCell ref="Q13:S13"/>
    <mergeCell ref="T13:V13"/>
    <mergeCell ref="W13:Y13"/>
    <mergeCell ref="Z13:AB13"/>
    <mergeCell ref="AC13:AE13"/>
    <mergeCell ref="B12:E12"/>
    <mergeCell ref="F12:G12"/>
    <mergeCell ref="H12:J12"/>
    <mergeCell ref="K12:M12"/>
    <mergeCell ref="N12:P12"/>
    <mergeCell ref="Q12:S12"/>
    <mergeCell ref="T12:V12"/>
    <mergeCell ref="W12:Y12"/>
    <mergeCell ref="Z12:AB12"/>
    <mergeCell ref="AC10:AE10"/>
    <mergeCell ref="B11:E11"/>
    <mergeCell ref="F11:G11"/>
    <mergeCell ref="H11:J11"/>
    <mergeCell ref="K11:M11"/>
    <mergeCell ref="N11:P11"/>
    <mergeCell ref="Q11:S11"/>
    <mergeCell ref="T11:V11"/>
    <mergeCell ref="W11:Y11"/>
    <mergeCell ref="Z11:AB11"/>
    <mergeCell ref="AC11:AE11"/>
    <mergeCell ref="B10:E10"/>
    <mergeCell ref="F10:G10"/>
    <mergeCell ref="H10:J10"/>
    <mergeCell ref="K10:M10"/>
    <mergeCell ref="N10:P10"/>
    <mergeCell ref="Q10:S10"/>
    <mergeCell ref="T10:V10"/>
    <mergeCell ref="W10:Y10"/>
    <mergeCell ref="Z10:AB10"/>
    <mergeCell ref="H8:M8"/>
    <mergeCell ref="N8:S8"/>
    <mergeCell ref="T8:Y8"/>
    <mergeCell ref="Z8:AE8"/>
    <mergeCell ref="H9:J9"/>
    <mergeCell ref="K9:M9"/>
    <mergeCell ref="N9:P9"/>
    <mergeCell ref="Q9:S9"/>
    <mergeCell ref="T9:V9"/>
    <mergeCell ref="W9:Y9"/>
    <mergeCell ref="Z9:AB9"/>
    <mergeCell ref="AC9:AE9"/>
    <mergeCell ref="B6:E6"/>
    <mergeCell ref="F6:I6"/>
    <mergeCell ref="L6:O6"/>
    <mergeCell ref="V6:Y6"/>
    <mergeCell ref="B5:E5"/>
    <mergeCell ref="F5:I5"/>
    <mergeCell ref="L5:O5"/>
    <mergeCell ref="V5:Y5"/>
    <mergeCell ref="F1:AA1"/>
    <mergeCell ref="F2:AA2"/>
    <mergeCell ref="F3:AA3"/>
    <mergeCell ref="B4:E4"/>
    <mergeCell ref="F4:I4"/>
    <mergeCell ref="L4:O4"/>
    <mergeCell ref="P4:S4"/>
    <mergeCell ref="U4:Y4"/>
    <mergeCell ref="P5:S5"/>
    <mergeCell ref="P6:S6"/>
    <mergeCell ref="Z4:AC4"/>
    <mergeCell ref="Z5:AC5"/>
    <mergeCell ref="Z6:AC6"/>
    <mergeCell ref="AC21:AE21"/>
    <mergeCell ref="B21:E21"/>
    <mergeCell ref="F21:G21"/>
    <mergeCell ref="H21:J21"/>
    <mergeCell ref="K21:M21"/>
    <mergeCell ref="N21:P21"/>
    <mergeCell ref="Q21:S21"/>
    <mergeCell ref="T21:V21"/>
    <mergeCell ref="W21:Y21"/>
    <mergeCell ref="Z21:AB21"/>
  </mergeCells>
  <conditionalFormatting sqref="H10:AE10">
    <cfRule type="cellIs" dxfId="13" priority="33" operator="notBetween">
      <formula>1</formula>
      <formula>2400</formula>
    </cfRule>
  </conditionalFormatting>
  <conditionalFormatting sqref="Z4:AC6 P4:S6 H10:AE16 H21:M21 Q21:V21 Z21:AE21 F6:I6 F4:F5 D23">
    <cfRule type="containsBlanks" dxfId="12" priority="9">
      <formula>LEN(TRIM(D4))=0</formula>
    </cfRule>
  </conditionalFormatting>
  <conditionalFormatting sqref="H11:AE11">
    <cfRule type="cellIs" dxfId="11" priority="34" operator="notBetween">
      <formula>0.5*AVERAGE($H$11:$AE$11)</formula>
      <formula>"1.5*AVERAGE($H$11:$AE$11)"</formula>
    </cfRule>
  </conditionalFormatting>
  <conditionalFormatting sqref="H12:AE12">
    <cfRule type="cellIs" dxfId="10" priority="35" operator="notBetween">
      <formula>0.5*AVERAGE($H$12:$AE$12)</formula>
      <formula>1.5*AVERAGE($H$12:$AE$12)</formula>
    </cfRule>
  </conditionalFormatting>
  <conditionalFormatting sqref="H13:AE13">
    <cfRule type="cellIs" dxfId="9" priority="14" operator="notBetween">
      <formula>0.5*AVERAGE($H$13:$AE$13)</formula>
      <formula>1.5*AVERAGE($H$13:$AE$13)</formula>
    </cfRule>
  </conditionalFormatting>
  <conditionalFormatting sqref="H14:AE14">
    <cfRule type="cellIs" dxfId="8" priority="36" operator="notBetween">
      <formula>0.5*AVERAGE($H$14:$AE$14)</formula>
      <formula>1.5*AVERAGE($H$14:$AE$14)</formula>
    </cfRule>
  </conditionalFormatting>
  <conditionalFormatting sqref="H15:AE15">
    <cfRule type="cellIs" dxfId="7" priority="13" operator="notBetween">
      <formula>0.5*AVERAGE($H$15:$AE$15)</formula>
      <formula>1.5*AVERAGE($H$15:$AE$15)</formula>
    </cfRule>
  </conditionalFormatting>
  <conditionalFormatting sqref="H16:AE16">
    <cfRule type="cellIs" dxfId="6" priority="12" operator="notBetween">
      <formula>0.5*AVERAGE($H$16:$AE$16)</formula>
      <formula>1.5*AVERAGE($H$16:$AE$16)</formula>
    </cfRule>
  </conditionalFormatting>
  <conditionalFormatting sqref="Z21:AB21">
    <cfRule type="cellIs" dxfId="5" priority="11" operator="notBetween">
      <formula>$AC$21-0.25</formula>
      <formula>$AC$21+0.25</formula>
    </cfRule>
  </conditionalFormatting>
  <conditionalFormatting sqref="P4:S4">
    <cfRule type="expression" dxfId="4" priority="6">
      <formula>AND(NOT(ISBLANK($F$4)), ISBLANK($P$4))</formula>
    </cfRule>
  </conditionalFormatting>
  <conditionalFormatting sqref="P5:S5">
    <cfRule type="expression" dxfId="3" priority="5">
      <formula>AND(NOT(ISBLANK($F$4)), ISBLANK($P$5))</formula>
    </cfRule>
  </conditionalFormatting>
  <conditionalFormatting sqref="P6:S6">
    <cfRule type="expression" dxfId="2" priority="4">
      <formula>AND(NOT(ISBLANK($F$4)), ISBLANK($P$6))</formula>
    </cfRule>
  </conditionalFormatting>
  <conditionalFormatting sqref="H17:AE17">
    <cfRule type="containsBlanks" dxfId="1" priority="2">
      <formula>LEN(TRIM(H17))=0</formula>
    </cfRule>
  </conditionalFormatting>
  <conditionalFormatting sqref="H17:AE17">
    <cfRule type="cellIs" dxfId="0" priority="3" operator="notBetween">
      <formula>0.5*AVERAGE($H$17:$AE$17)</formula>
      <formula>1.5*AVERAGE($H$17:$AE$17)</formula>
    </cfRule>
  </conditionalFormatting>
  <dataValidations count="10">
    <dataValidation type="textLength" operator="greaterThan" showErrorMessage="1" error="Enter the verification sonde ID" sqref="Z4" xr:uid="{F2255D81-8152-4A5D-A89A-01D921F76D9B}">
      <formula1>0</formula1>
    </dataValidation>
    <dataValidation type="textLength" operator="greaterThan" showErrorMessage="1" error="Enter the installed sonde ID" sqref="Z6" xr:uid="{6689BFBC-A9A1-45A1-B0E7-4629ACB10C4A}">
      <formula1>0</formula1>
    </dataValidation>
    <dataValidation type="textLength" operator="equal" showInputMessage="1" showErrorMessage="1" error="Entr a valid CDEC code" prompt="Entr a valid CDEC code" sqref="F5" xr:uid="{0D817C95-87EB-490D-83BE-4B8877D9848A}">
      <formula1>3</formula1>
    </dataValidation>
    <dataValidation type="date" showInputMessage="1" showErrorMessage="1" error="Enter a valid date" prompt="Enter a valid date" sqref="F4" xr:uid="{0986511E-FE9C-4AEF-A794-86CE65CD80AB}">
      <formula1>1</formula1>
      <formula2>2958465</formula2>
    </dataValidation>
    <dataValidation type="textLength" operator="greaterThan" showErrorMessage="1" error="Enter the removed sonde ID" sqref="Z5" xr:uid="{AD7CE086-FC13-478B-AAEC-E6E94D7964CA}">
      <formula1>0</formula1>
    </dataValidation>
    <dataValidation allowBlank="1" showInputMessage="1" prompt="Enter PST time in military format, e.g. 0815 or 1345" sqref="P4:S6" xr:uid="{6D991576-10FD-4E0A-B7B1-3B343E24485A}"/>
    <dataValidation type="whole" showInputMessage="1" showErrorMessage="1" error="invalid time" prompt="Enter PST time in military format, e.g. 0815 or 1345" sqref="H10:AE10" xr:uid="{E0278FD8-0A5C-4334-BD55-656D10E894C2}">
      <formula1>1</formula1>
      <formula2>2400</formula2>
    </dataValidation>
    <dataValidation type="decimal" allowBlank="1" showErrorMessage="1" error="must be a number" sqref="H11:AE17" xr:uid="{87F77AD6-5D0B-48EF-9F93-7BC2A2E12C6C}">
      <formula1>-1E+99</formula1>
      <formula2>1E+99</formula2>
    </dataValidation>
    <dataValidation type="decimal" allowBlank="1" showInputMessage="1" showErrorMessage="1" error="must be a number" sqref="H21:M21 Q21:V21 Z21:AE21" xr:uid="{F0BEDC40-34CC-4200-BAB8-8ABE329501C6}">
      <formula1>-1E+99</formula1>
      <formula2>1E+99</formula2>
    </dataValidation>
    <dataValidation type="textLength" operator="greaterThan" allowBlank="1" showInputMessage="1" showErrorMessage="1" error="Last name must be provided" prompt="Enter the last name of the staff member performing the vist" sqref="F6:I6" xr:uid="{C58B478C-10B7-46C8-8FFC-73751BFF956B}">
      <formula1>1</formula1>
    </dataValidation>
  </dataValidations>
  <printOptions horizontalCentered="1"/>
  <pageMargins left="0.7" right="0.7" top="0.75" bottom="0.75" header="0.3" footer="0.3"/>
  <pageSetup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0541-87AA-4B5E-8F4B-39B9F14D5500}">
  <dimension ref="A1:H63"/>
  <sheetViews>
    <sheetView topLeftCell="A40" workbookViewId="0">
      <selection activeCell="C57" sqref="C57"/>
    </sheetView>
  </sheetViews>
  <sheetFormatPr defaultColWidth="9.140625" defaultRowHeight="15" x14ac:dyDescent="0.25"/>
  <cols>
    <col min="1" max="1" width="26.28515625" style="7" bestFit="1" customWidth="1"/>
    <col min="2" max="2" width="19.5703125" style="7" bestFit="1" customWidth="1"/>
    <col min="3" max="3" width="19.5703125" style="7" customWidth="1"/>
    <col min="4" max="4" width="18.85546875" style="7" customWidth="1"/>
    <col min="5" max="5" width="9.140625" style="7" customWidth="1"/>
    <col min="6" max="6" width="10.5703125" style="7" bestFit="1" customWidth="1"/>
    <col min="7" max="7" width="14.28515625" style="7" bestFit="1" customWidth="1"/>
    <col min="8" max="8" width="11.5703125" style="7" bestFit="1" customWidth="1"/>
    <col min="9" max="16384" width="9.140625" style="7"/>
  </cols>
  <sheetData>
    <row r="1" spans="1:8" x14ac:dyDescent="0.25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7" t="s">
        <v>81</v>
      </c>
      <c r="H1" s="7" t="s">
        <v>82</v>
      </c>
    </row>
    <row r="2" spans="1:8" x14ac:dyDescent="0.25">
      <c r="A2" s="9" t="s">
        <v>44</v>
      </c>
      <c r="B2" s="9" t="s">
        <v>45</v>
      </c>
      <c r="C2" s="9" t="s">
        <v>21</v>
      </c>
      <c r="D2" s="7" t="str">
        <f>IF(OR(ISBLANK(ENTRY!$F$4), ISBLANK(ENTRY!$P$4)), "", _xlfn.CONCAT(TEXT(ENTRY!$F$4,"YYYY-MM-DD"), " ", LEFT(TEXT(ENTRY!$P$4,"0000"),2),":",RIGHT(TEXT(ENTRY!$P$4,"0000"),2), ":00"))</f>
        <v/>
      </c>
      <c r="E2" s="7" t="str">
        <f>IF(ISBLANK(ENTRY!H11), "", TEXT(ENTRY!H11,"#0.00"))</f>
        <v/>
      </c>
      <c r="F2" s="7" t="str">
        <f>IF(ISBLANK(ENTRY!$F$5), "", UPPER(ENTRY!$F$5))</f>
        <v/>
      </c>
      <c r="G2" s="7" t="s">
        <v>62</v>
      </c>
      <c r="H2" s="7" t="s">
        <v>83</v>
      </c>
    </row>
    <row r="3" spans="1:8" x14ac:dyDescent="0.25">
      <c r="A3" s="9" t="s">
        <v>46</v>
      </c>
      <c r="B3" s="9" t="s">
        <v>45</v>
      </c>
      <c r="C3" s="9" t="s">
        <v>21</v>
      </c>
      <c r="D3" s="7" t="str">
        <f>IF(OR(ISBLANK(ENTRY!$F$4), ISBLANK(ENTRY!$P$4)), "", _xlfn.CONCAT(TEXT(ENTRY!$F$4,"YYYY-MM-DD"), " ", LEFT(TEXT(ENTRY!$P$4,"0000"),2),":",RIGHT(TEXT(ENTRY!$P$4,"0000"),2), ":00"))</f>
        <v/>
      </c>
      <c r="E3" s="7" t="str">
        <f>IF(ISBLANK(ENTRY!K11), "", TEXT(ENTRY!K11,"#0.00"))</f>
        <v/>
      </c>
      <c r="F3" s="7" t="str">
        <f>IF(ISBLANK(ENTRY!$F$5), "", UPPER(ENTRY!$F$5))</f>
        <v/>
      </c>
      <c r="G3" s="7" t="s">
        <v>62</v>
      </c>
      <c r="H3" s="7" t="s">
        <v>83</v>
      </c>
    </row>
    <row r="4" spans="1:8" x14ac:dyDescent="0.25">
      <c r="A4" s="9" t="s">
        <v>47</v>
      </c>
      <c r="B4" s="9" t="s">
        <v>45</v>
      </c>
      <c r="C4" s="9" t="s">
        <v>21</v>
      </c>
      <c r="D4" s="7" t="str">
        <f>IF(OR(ISBLANK(ENTRY!$F$4), ISBLANK(ENTRY!$P$4)), "", _xlfn.CONCAT(TEXT(ENTRY!$F$4,"YYYY-MM-DD"), " ", LEFT(TEXT(ENTRY!$P$4,"0000"),2),":",RIGHT(TEXT(ENTRY!$P$4,"0000"),2), ":00"))</f>
        <v/>
      </c>
      <c r="E4" s="7" t="str">
        <f>IF(ISBLANK(ENTRY!N11), "", TEXT(ENTRY!N11,"#0.00"))</f>
        <v/>
      </c>
      <c r="F4" s="7" t="str">
        <f>IF(ISBLANK(ENTRY!$F$5), "", UPPER(ENTRY!$F$5))</f>
        <v/>
      </c>
      <c r="G4" s="7" t="s">
        <v>62</v>
      </c>
      <c r="H4" s="7" t="s">
        <v>83</v>
      </c>
    </row>
    <row r="5" spans="1:8" x14ac:dyDescent="0.25">
      <c r="A5" s="9" t="s">
        <v>48</v>
      </c>
      <c r="B5" s="9" t="s">
        <v>45</v>
      </c>
      <c r="C5" s="9" t="s">
        <v>21</v>
      </c>
      <c r="D5" s="7" t="str">
        <f>IF(OR(ISBLANK(ENTRY!$F$4), ISBLANK(ENTRY!$P$4)), "", _xlfn.CONCAT(TEXT(ENTRY!$F$4,"YYYY-MM-DD"), " ", LEFT(TEXT(ENTRY!$P$4,"0000"),2),":",RIGHT(TEXT(ENTRY!$P$4,"0000"),2), ":00"))</f>
        <v/>
      </c>
      <c r="E5" s="7" t="str">
        <f>IF(ISBLANK(ENTRY!Q11), "", TEXT(ENTRY!Q11,"#0.00"))</f>
        <v/>
      </c>
      <c r="F5" s="7" t="str">
        <f>IF(ISBLANK(ENTRY!$F$5), "", UPPER(ENTRY!$F$5))</f>
        <v/>
      </c>
      <c r="G5" s="7" t="s">
        <v>62</v>
      </c>
      <c r="H5" s="7" t="s">
        <v>83</v>
      </c>
    </row>
    <row r="6" spans="1:8" x14ac:dyDescent="0.25">
      <c r="A6" s="9" t="s">
        <v>49</v>
      </c>
      <c r="B6" s="9" t="s">
        <v>45</v>
      </c>
      <c r="C6" s="9" t="s">
        <v>21</v>
      </c>
      <c r="D6" s="7" t="str">
        <f>IF(OR(ISBLANK(ENTRY!$F$4), ISBLANK(ENTRY!$P$4)), "", _xlfn.CONCAT(TEXT(ENTRY!$F$4,"YYYY-MM-DD"), " ", LEFT(TEXT(ENTRY!$P$4,"0000"),2),":",RIGHT(TEXT(ENTRY!$P$4,"0000"),2), ":00"))</f>
        <v/>
      </c>
      <c r="E6" s="7" t="str">
        <f>IF(ISBLANK(ENTRY!T11), "", TEXT(ENTRY!T11,"#0.00"))</f>
        <v/>
      </c>
      <c r="F6" s="7" t="str">
        <f>IF(ISBLANK(ENTRY!$F$5), "", UPPER(ENTRY!$F$5))</f>
        <v/>
      </c>
      <c r="G6" s="7" t="s">
        <v>62</v>
      </c>
      <c r="H6" s="7" t="s">
        <v>83</v>
      </c>
    </row>
    <row r="7" spans="1:8" x14ac:dyDescent="0.25">
      <c r="A7" s="9" t="s">
        <v>50</v>
      </c>
      <c r="B7" s="9" t="s">
        <v>45</v>
      </c>
      <c r="C7" s="9" t="s">
        <v>21</v>
      </c>
      <c r="D7" s="7" t="str">
        <f>IF(OR(ISBLANK(ENTRY!$F$4), ISBLANK(ENTRY!$P$4)), "", _xlfn.CONCAT(TEXT(ENTRY!$F$4,"YYYY-MM-DD"), " ", LEFT(TEXT(ENTRY!$P$4,"0000"),2),":",RIGHT(TEXT(ENTRY!$P$4,"0000"),2), ":00"))</f>
        <v/>
      </c>
      <c r="E7" s="7" t="str">
        <f>IF(ISBLANK(ENTRY!W11), "", TEXT(ENTRY!W11,"#0.00"))</f>
        <v/>
      </c>
      <c r="F7" s="7" t="str">
        <f>IF(ISBLANK(ENTRY!$F$5), "", UPPER(ENTRY!$F$5))</f>
        <v/>
      </c>
      <c r="G7" s="7" t="s">
        <v>62</v>
      </c>
      <c r="H7" s="7" t="s">
        <v>83</v>
      </c>
    </row>
    <row r="8" spans="1:8" x14ac:dyDescent="0.25">
      <c r="A8" s="9" t="s">
        <v>51</v>
      </c>
      <c r="B8" s="9" t="s">
        <v>45</v>
      </c>
      <c r="C8" s="9" t="s">
        <v>21</v>
      </c>
      <c r="D8" s="7" t="str">
        <f>IF(OR(ISBLANK(ENTRY!$F$4), ISBLANK(ENTRY!$P$4)), "", _xlfn.CONCAT(TEXT(ENTRY!$F$4,"YYYY-MM-DD"), " ", LEFT(TEXT(ENTRY!$P$4,"0000"),2),":",RIGHT(TEXT(ENTRY!$P$4,"0000"),2), ":00"))</f>
        <v/>
      </c>
      <c r="E8" s="7" t="str">
        <f>IF(ISBLANK(ENTRY!Z11), "", TEXT(ENTRY!Z11,"#0.00"))</f>
        <v/>
      </c>
      <c r="F8" s="7" t="str">
        <f>IF(ISBLANK(ENTRY!$F$5), "", UPPER(ENTRY!$F$5))</f>
        <v/>
      </c>
      <c r="G8" s="7" t="s">
        <v>62</v>
      </c>
      <c r="H8" s="7" t="s">
        <v>83</v>
      </c>
    </row>
    <row r="9" spans="1:8" x14ac:dyDescent="0.25">
      <c r="A9" s="9" t="s">
        <v>52</v>
      </c>
      <c r="B9" s="9" t="s">
        <v>45</v>
      </c>
      <c r="C9" s="9" t="s">
        <v>21</v>
      </c>
      <c r="D9" s="7" t="str">
        <f>IF(OR(ISBLANK(ENTRY!$F$4), ISBLANK(ENTRY!$P$4)), "", _xlfn.CONCAT(TEXT(ENTRY!$F$4,"YYYY-MM-DD"), " ", LEFT(TEXT(ENTRY!$P$4,"0000"),2),":",RIGHT(TEXT(ENTRY!$P$4,"0000"),2), ":00"))</f>
        <v/>
      </c>
      <c r="E9" s="7" t="str">
        <f>IF(ISBLANK(ENTRY!AC11), "", TEXT(ENTRY!AC11,"#0.00"))</f>
        <v/>
      </c>
      <c r="F9" s="7" t="str">
        <f>IF(ISBLANK(ENTRY!$F$5), "", UPPER(ENTRY!$F$5))</f>
        <v/>
      </c>
      <c r="G9" s="7" t="s">
        <v>62</v>
      </c>
      <c r="H9" s="7" t="s">
        <v>83</v>
      </c>
    </row>
    <row r="10" spans="1:8" x14ac:dyDescent="0.25">
      <c r="A10" s="9" t="s">
        <v>44</v>
      </c>
      <c r="B10" s="9" t="s">
        <v>69</v>
      </c>
      <c r="C10" s="9" t="s">
        <v>22</v>
      </c>
      <c r="D10" s="7" t="str">
        <f>IF(OR(ISBLANK(ENTRY!$F$4), ISBLANK(ENTRY!$P$4)), "", _xlfn.CONCAT(TEXT(ENTRY!$F$4,"YYYY-MM-DD"), " ", LEFT(TEXT(ENTRY!$P$4,"0000"),2),":",RIGHT(TEXT(ENTRY!$P$4,"0000"),2), ":00"))</f>
        <v/>
      </c>
      <c r="E10" s="7" t="str">
        <f>IF(ISBLANK(ENTRY!H12), "", TEXT(ENTRY!H12, "#0"))</f>
        <v/>
      </c>
      <c r="F10" s="7" t="str">
        <f>IF(ISBLANK(ENTRY!$F$5), "", UPPER(ENTRY!$F$5))</f>
        <v/>
      </c>
      <c r="G10" s="7" t="s">
        <v>62</v>
      </c>
      <c r="H10" s="7" t="s">
        <v>83</v>
      </c>
    </row>
    <row r="11" spans="1:8" x14ac:dyDescent="0.25">
      <c r="A11" s="9" t="s">
        <v>46</v>
      </c>
      <c r="B11" s="9" t="s">
        <v>69</v>
      </c>
      <c r="C11" s="9" t="s">
        <v>22</v>
      </c>
      <c r="D11" s="7" t="str">
        <f>IF(OR(ISBLANK(ENTRY!$F$4), ISBLANK(ENTRY!$P$4)), "", _xlfn.CONCAT(TEXT(ENTRY!$F$4,"YYYY-MM-DD"), " ", LEFT(TEXT(ENTRY!$P$4,"0000"),2),":",RIGHT(TEXT(ENTRY!$P$4,"0000"),2), ":00"))</f>
        <v/>
      </c>
      <c r="E11" s="7" t="str">
        <f>IF(ISBLANK(ENTRY!K12), "", TEXT(ENTRY!K12, "#0"))</f>
        <v/>
      </c>
      <c r="F11" s="7" t="str">
        <f>IF(ISBLANK(ENTRY!$F$5), "", UPPER(ENTRY!$F$5))</f>
        <v/>
      </c>
      <c r="G11" s="7" t="s">
        <v>62</v>
      </c>
      <c r="H11" s="7" t="s">
        <v>83</v>
      </c>
    </row>
    <row r="12" spans="1:8" x14ac:dyDescent="0.25">
      <c r="A12" s="9" t="s">
        <v>47</v>
      </c>
      <c r="B12" s="9" t="s">
        <v>69</v>
      </c>
      <c r="C12" s="9" t="s">
        <v>22</v>
      </c>
      <c r="D12" s="7" t="str">
        <f>IF(OR(ISBLANK(ENTRY!$F$4), ISBLANK(ENTRY!$P$4)), "", _xlfn.CONCAT(TEXT(ENTRY!$F$4,"YYYY-MM-DD"), " ", LEFT(TEXT(ENTRY!$P$4,"0000"),2),":",RIGHT(TEXT(ENTRY!$P$4,"0000"),2), ":00"))</f>
        <v/>
      </c>
      <c r="E12" s="7" t="str">
        <f>IF(ISBLANK(ENTRY!N12), "", TEXT(ENTRY!N12, "#0"))</f>
        <v/>
      </c>
      <c r="F12" s="7" t="str">
        <f>IF(ISBLANK(ENTRY!$F$5), "", UPPER(ENTRY!$F$5))</f>
        <v/>
      </c>
      <c r="G12" s="7" t="s">
        <v>62</v>
      </c>
      <c r="H12" s="7" t="s">
        <v>83</v>
      </c>
    </row>
    <row r="13" spans="1:8" x14ac:dyDescent="0.25">
      <c r="A13" s="9" t="s">
        <v>48</v>
      </c>
      <c r="B13" s="9" t="s">
        <v>69</v>
      </c>
      <c r="C13" s="9" t="s">
        <v>22</v>
      </c>
      <c r="D13" s="7" t="str">
        <f>IF(OR(ISBLANK(ENTRY!$F$4), ISBLANK(ENTRY!$P$4)), "", _xlfn.CONCAT(TEXT(ENTRY!$F$4,"YYYY-MM-DD"), " ", LEFT(TEXT(ENTRY!$P$4,"0000"),2),":",RIGHT(TEXT(ENTRY!$P$4,"0000"),2), ":00"))</f>
        <v/>
      </c>
      <c r="E13" s="7" t="str">
        <f>IF(ISBLANK(ENTRY!Q12), "", TEXT(ENTRY!Q12, "#0"))</f>
        <v/>
      </c>
      <c r="F13" s="7" t="str">
        <f>IF(ISBLANK(ENTRY!$F$5), "", UPPER(ENTRY!$F$5))</f>
        <v/>
      </c>
      <c r="G13" s="7" t="s">
        <v>62</v>
      </c>
      <c r="H13" s="7" t="s">
        <v>83</v>
      </c>
    </row>
    <row r="14" spans="1:8" x14ac:dyDescent="0.25">
      <c r="A14" s="9" t="s">
        <v>49</v>
      </c>
      <c r="B14" s="9" t="s">
        <v>69</v>
      </c>
      <c r="C14" s="9" t="s">
        <v>22</v>
      </c>
      <c r="D14" s="7" t="str">
        <f>IF(OR(ISBLANK(ENTRY!$F$4), ISBLANK(ENTRY!$P$4)), "", _xlfn.CONCAT(TEXT(ENTRY!$F$4,"YYYY-MM-DD"), " ", LEFT(TEXT(ENTRY!$P$4,"0000"),2),":",RIGHT(TEXT(ENTRY!$P$4,"0000"),2), ":00"))</f>
        <v/>
      </c>
      <c r="E14" s="7" t="str">
        <f>IF(ISBLANK(ENTRY!T12), "", TEXT(ENTRY!T12, "#0"))</f>
        <v/>
      </c>
      <c r="F14" s="7" t="str">
        <f>IF(ISBLANK(ENTRY!$F$5), "", UPPER(ENTRY!$F$5))</f>
        <v/>
      </c>
      <c r="G14" s="7" t="s">
        <v>62</v>
      </c>
      <c r="H14" s="7" t="s">
        <v>83</v>
      </c>
    </row>
    <row r="15" spans="1:8" x14ac:dyDescent="0.25">
      <c r="A15" s="9" t="s">
        <v>50</v>
      </c>
      <c r="B15" s="9" t="s">
        <v>69</v>
      </c>
      <c r="C15" s="9" t="s">
        <v>22</v>
      </c>
      <c r="D15" s="7" t="str">
        <f>IF(OR(ISBLANK(ENTRY!$F$4), ISBLANK(ENTRY!$P$4)), "", _xlfn.CONCAT(TEXT(ENTRY!$F$4,"YYYY-MM-DD"), " ", LEFT(TEXT(ENTRY!$P$4,"0000"),2),":",RIGHT(TEXT(ENTRY!$P$4,"0000"),2), ":00"))</f>
        <v/>
      </c>
      <c r="E15" s="7" t="str">
        <f>IF(ISBLANK(ENTRY!W12), "", TEXT(ENTRY!W12, "#0"))</f>
        <v/>
      </c>
      <c r="F15" s="7" t="str">
        <f>IF(ISBLANK(ENTRY!$F$5), "", UPPER(ENTRY!$F$5))</f>
        <v/>
      </c>
      <c r="G15" s="7" t="s">
        <v>62</v>
      </c>
      <c r="H15" s="7" t="s">
        <v>83</v>
      </c>
    </row>
    <row r="16" spans="1:8" x14ac:dyDescent="0.25">
      <c r="A16" s="9" t="s">
        <v>51</v>
      </c>
      <c r="B16" s="9" t="s">
        <v>69</v>
      </c>
      <c r="C16" s="9" t="s">
        <v>22</v>
      </c>
      <c r="D16" s="7" t="str">
        <f>IF(OR(ISBLANK(ENTRY!$F$4), ISBLANK(ENTRY!$P$4)), "", _xlfn.CONCAT(TEXT(ENTRY!$F$4,"YYYY-MM-DD"), " ", LEFT(TEXT(ENTRY!$P$4,"0000"),2),":",RIGHT(TEXT(ENTRY!$P$4,"0000"),2), ":00"))</f>
        <v/>
      </c>
      <c r="E16" s="7" t="str">
        <f>IF(ISBLANK(ENTRY!Z12), "", TEXT(ENTRY!Z12, "#0"))</f>
        <v/>
      </c>
      <c r="F16" s="7" t="str">
        <f>IF(ISBLANK(ENTRY!$F$5), "", UPPER(ENTRY!$F$5))</f>
        <v/>
      </c>
      <c r="G16" s="7" t="s">
        <v>62</v>
      </c>
      <c r="H16" s="7" t="s">
        <v>83</v>
      </c>
    </row>
    <row r="17" spans="1:8" x14ac:dyDescent="0.25">
      <c r="A17" s="9" t="s">
        <v>52</v>
      </c>
      <c r="B17" s="9" t="s">
        <v>69</v>
      </c>
      <c r="C17" s="9" t="s">
        <v>22</v>
      </c>
      <c r="D17" s="7" t="str">
        <f>IF(OR(ISBLANK(ENTRY!$F$4), ISBLANK(ENTRY!$P$4)), "", _xlfn.CONCAT(TEXT(ENTRY!$F$4,"YYYY-MM-DD"), " ", LEFT(TEXT(ENTRY!$P$4,"0000"),2),":",RIGHT(TEXT(ENTRY!$P$4,"0000"),2), ":00"))</f>
        <v/>
      </c>
      <c r="E17" s="7" t="str">
        <f>IF(ISBLANK(ENTRY!AC12), "", TEXT(ENTRY!AC12, "#0"))</f>
        <v/>
      </c>
      <c r="F17" s="7" t="str">
        <f>IF(ISBLANK(ENTRY!$F$5), "", UPPER(ENTRY!$F$5))</f>
        <v/>
      </c>
      <c r="G17" s="7" t="s">
        <v>62</v>
      </c>
      <c r="H17" s="7" t="s">
        <v>83</v>
      </c>
    </row>
    <row r="18" spans="1:8" x14ac:dyDescent="0.25">
      <c r="A18" s="9" t="s">
        <v>44</v>
      </c>
      <c r="B18" s="9" t="s">
        <v>23</v>
      </c>
      <c r="C18" s="9" t="s">
        <v>24</v>
      </c>
      <c r="D18" s="7" t="str">
        <f>IF(OR(ISBLANK(ENTRY!$F$4), ISBLANK(ENTRY!$P$4)), "", _xlfn.CONCAT(TEXT(ENTRY!$F$4,"YYYY-MM-DD"), " ", LEFT(TEXT(ENTRY!$P$4,"0000"),2),":",RIGHT(TEXT(ENTRY!$P$4,"0000"),2), ":00"))</f>
        <v/>
      </c>
      <c r="E18" s="7" t="str">
        <f>IF(ISBLANK(ENTRY!H13), "", TEXT(ENTRY!H13, "#0.00"))</f>
        <v/>
      </c>
      <c r="F18" s="7" t="str">
        <f>IF(ISBLANK(ENTRY!$F$5), "", UPPER(ENTRY!$F$5))</f>
        <v/>
      </c>
      <c r="G18" s="7" t="s">
        <v>62</v>
      </c>
      <c r="H18" s="7" t="s">
        <v>83</v>
      </c>
    </row>
    <row r="19" spans="1:8" x14ac:dyDescent="0.25">
      <c r="A19" s="9" t="s">
        <v>46</v>
      </c>
      <c r="B19" s="9" t="s">
        <v>23</v>
      </c>
      <c r="C19" s="9" t="s">
        <v>24</v>
      </c>
      <c r="D19" s="7" t="str">
        <f>IF(OR(ISBLANK(ENTRY!$F$4), ISBLANK(ENTRY!$P$4)), "", _xlfn.CONCAT(TEXT(ENTRY!$F$4,"YYYY-MM-DD"), " ", LEFT(TEXT(ENTRY!$P$4,"0000"),2),":",RIGHT(TEXT(ENTRY!$P$4,"0000"),2), ":00"))</f>
        <v/>
      </c>
      <c r="E19" s="7" t="str">
        <f>IF(ISBLANK(ENTRY!K13), "", TEXT(ENTRY!K13, "#0.00"))</f>
        <v/>
      </c>
      <c r="F19" s="7" t="str">
        <f>IF(ISBLANK(ENTRY!$F$5), "", UPPER(ENTRY!$F$5))</f>
        <v/>
      </c>
      <c r="G19" s="7" t="s">
        <v>62</v>
      </c>
      <c r="H19" s="7" t="s">
        <v>83</v>
      </c>
    </row>
    <row r="20" spans="1:8" x14ac:dyDescent="0.25">
      <c r="A20" s="9" t="s">
        <v>47</v>
      </c>
      <c r="B20" s="9" t="s">
        <v>23</v>
      </c>
      <c r="C20" s="9" t="s">
        <v>24</v>
      </c>
      <c r="D20" s="7" t="str">
        <f>IF(OR(ISBLANK(ENTRY!$F$4), ISBLANK(ENTRY!$P$4)), "", _xlfn.CONCAT(TEXT(ENTRY!$F$4,"YYYY-MM-DD"), " ", LEFT(TEXT(ENTRY!$P$4,"0000"),2),":",RIGHT(TEXT(ENTRY!$P$4,"0000"),2), ":00"))</f>
        <v/>
      </c>
      <c r="E20" s="7" t="str">
        <f>IF(ISBLANK(ENTRY!N13), "", TEXT(ENTRY!N13, "#0.00"))</f>
        <v/>
      </c>
      <c r="F20" s="7" t="str">
        <f>IF(ISBLANK(ENTRY!$F$5), "", UPPER(ENTRY!$F$5))</f>
        <v/>
      </c>
      <c r="G20" s="7" t="s">
        <v>62</v>
      </c>
      <c r="H20" s="7" t="s">
        <v>83</v>
      </c>
    </row>
    <row r="21" spans="1:8" x14ac:dyDescent="0.25">
      <c r="A21" s="9" t="s">
        <v>48</v>
      </c>
      <c r="B21" s="9" t="s">
        <v>23</v>
      </c>
      <c r="C21" s="9" t="s">
        <v>24</v>
      </c>
      <c r="D21" s="7" t="str">
        <f>IF(OR(ISBLANK(ENTRY!$F$4), ISBLANK(ENTRY!$P$4)), "", _xlfn.CONCAT(TEXT(ENTRY!$F$4,"YYYY-MM-DD"), " ", LEFT(TEXT(ENTRY!$P$4,"0000"),2),":",RIGHT(TEXT(ENTRY!$P$4,"0000"),2), ":00"))</f>
        <v/>
      </c>
      <c r="E21" s="7" t="str">
        <f>IF(ISBLANK(ENTRY!Q13), "", TEXT(ENTRY!Q13, "#0.00"))</f>
        <v/>
      </c>
      <c r="F21" s="7" t="str">
        <f>IF(ISBLANK(ENTRY!$F$5), "", UPPER(ENTRY!$F$5))</f>
        <v/>
      </c>
      <c r="G21" s="7" t="s">
        <v>62</v>
      </c>
      <c r="H21" s="7" t="s">
        <v>83</v>
      </c>
    </row>
    <row r="22" spans="1:8" x14ac:dyDescent="0.25">
      <c r="A22" s="9" t="s">
        <v>49</v>
      </c>
      <c r="B22" s="9" t="s">
        <v>23</v>
      </c>
      <c r="C22" s="9" t="s">
        <v>24</v>
      </c>
      <c r="D22" s="7" t="str">
        <f>IF(OR(ISBLANK(ENTRY!$F$4), ISBLANK(ENTRY!$P$4)), "", _xlfn.CONCAT(TEXT(ENTRY!$F$4,"YYYY-MM-DD"), " ", LEFT(TEXT(ENTRY!$P$4,"0000"),2),":",RIGHT(TEXT(ENTRY!$P$4,"0000"),2), ":00"))</f>
        <v/>
      </c>
      <c r="E22" s="7" t="str">
        <f>IF(ISBLANK(ENTRY!T13), "", TEXT(ENTRY!T13, "#0.00"))</f>
        <v/>
      </c>
      <c r="F22" s="7" t="str">
        <f>IF(ISBLANK(ENTRY!$F$5), "", UPPER(ENTRY!$F$5))</f>
        <v/>
      </c>
      <c r="G22" s="7" t="s">
        <v>62</v>
      </c>
      <c r="H22" s="7" t="s">
        <v>83</v>
      </c>
    </row>
    <row r="23" spans="1:8" x14ac:dyDescent="0.25">
      <c r="A23" s="9" t="s">
        <v>50</v>
      </c>
      <c r="B23" s="9" t="s">
        <v>23</v>
      </c>
      <c r="C23" s="9" t="s">
        <v>24</v>
      </c>
      <c r="D23" s="7" t="str">
        <f>IF(OR(ISBLANK(ENTRY!$F$4), ISBLANK(ENTRY!$P$4)), "", _xlfn.CONCAT(TEXT(ENTRY!$F$4,"YYYY-MM-DD"), " ", LEFT(TEXT(ENTRY!$P$4,"0000"),2),":",RIGHT(TEXT(ENTRY!$P$4,"0000"),2), ":00"))</f>
        <v/>
      </c>
      <c r="E23" s="7" t="str">
        <f>IF(ISBLANK(ENTRY!W13), "", TEXT(ENTRY!W13, "#0.00"))</f>
        <v/>
      </c>
      <c r="F23" s="7" t="str">
        <f>IF(ISBLANK(ENTRY!$F$5), "", UPPER(ENTRY!$F$5))</f>
        <v/>
      </c>
      <c r="G23" s="7" t="s">
        <v>62</v>
      </c>
      <c r="H23" s="7" t="s">
        <v>83</v>
      </c>
    </row>
    <row r="24" spans="1:8" x14ac:dyDescent="0.25">
      <c r="A24" s="9" t="s">
        <v>51</v>
      </c>
      <c r="B24" s="9" t="s">
        <v>23</v>
      </c>
      <c r="C24" s="9" t="s">
        <v>24</v>
      </c>
      <c r="D24" s="7" t="str">
        <f>IF(OR(ISBLANK(ENTRY!$F$4), ISBLANK(ENTRY!$P$4)), "", _xlfn.CONCAT(TEXT(ENTRY!$F$4,"YYYY-MM-DD"), " ", LEFT(TEXT(ENTRY!$P$4,"0000"),2),":",RIGHT(TEXT(ENTRY!$P$4,"0000"),2), ":00"))</f>
        <v/>
      </c>
      <c r="E24" s="7" t="str">
        <f>IF(ISBLANK(ENTRY!Z13), "", TEXT(ENTRY!Z13, "#0.00"))</f>
        <v/>
      </c>
      <c r="F24" s="7" t="str">
        <f>IF(ISBLANK(ENTRY!$F$5), "", UPPER(ENTRY!$F$5))</f>
        <v/>
      </c>
      <c r="G24" s="7" t="s">
        <v>62</v>
      </c>
      <c r="H24" s="7" t="s">
        <v>83</v>
      </c>
    </row>
    <row r="25" spans="1:8" x14ac:dyDescent="0.25">
      <c r="A25" s="9" t="s">
        <v>52</v>
      </c>
      <c r="B25" s="9" t="s">
        <v>23</v>
      </c>
      <c r="C25" s="9" t="s">
        <v>24</v>
      </c>
      <c r="D25" s="7" t="str">
        <f>IF(OR(ISBLANK(ENTRY!$F$4), ISBLANK(ENTRY!$P$4)), "", _xlfn.CONCAT(TEXT(ENTRY!$F$4,"YYYY-MM-DD"), " ", LEFT(TEXT(ENTRY!$P$4,"0000"),2),":",RIGHT(TEXT(ENTRY!$P$4,"0000"),2), ":00"))</f>
        <v/>
      </c>
      <c r="E25" s="7" t="str">
        <f>IF(ISBLANK(ENTRY!AC13), "", TEXT(ENTRY!AC13, "#0.00"))</f>
        <v/>
      </c>
      <c r="F25" s="7" t="str">
        <f>IF(ISBLANK(ENTRY!$F$5), "", UPPER(ENTRY!$F$5))</f>
        <v/>
      </c>
      <c r="G25" s="7" t="s">
        <v>62</v>
      </c>
      <c r="H25" s="7" t="s">
        <v>83</v>
      </c>
    </row>
    <row r="26" spans="1:8" x14ac:dyDescent="0.25">
      <c r="A26" s="9" t="s">
        <v>44</v>
      </c>
      <c r="B26" s="9" t="s">
        <v>25</v>
      </c>
      <c r="C26" s="9" t="s">
        <v>53</v>
      </c>
      <c r="D26" s="7" t="str">
        <f>IF(OR(ISBLANK(ENTRY!$F$4), ISBLANK(ENTRY!$P$4)), "", _xlfn.CONCAT(TEXT(ENTRY!$F$4,"YYYY-MM-DD"), " ", LEFT(TEXT(ENTRY!$P$4,"0000"),2),":",RIGHT(TEXT(ENTRY!$P$4,"0000"),2), ":00"))</f>
        <v/>
      </c>
      <c r="E26" s="7" t="str">
        <f>IF(ISBLANK(ENTRY!H14), "", TEXT(ENTRY!H14, "#0.00"))</f>
        <v/>
      </c>
      <c r="F26" s="7" t="str">
        <f>IF(ISBLANK(ENTRY!$F$5), "", UPPER(ENTRY!$F$5))</f>
        <v/>
      </c>
      <c r="G26" s="7" t="s">
        <v>62</v>
      </c>
      <c r="H26" s="7" t="s">
        <v>83</v>
      </c>
    </row>
    <row r="27" spans="1:8" x14ac:dyDescent="0.25">
      <c r="A27" s="9" t="s">
        <v>46</v>
      </c>
      <c r="B27" s="9" t="s">
        <v>25</v>
      </c>
      <c r="C27" s="9" t="s">
        <v>53</v>
      </c>
      <c r="D27" s="7" t="str">
        <f>IF(OR(ISBLANK(ENTRY!$F$4), ISBLANK(ENTRY!$P$4)), "", _xlfn.CONCAT(TEXT(ENTRY!$F$4,"YYYY-MM-DD"), " ", LEFT(TEXT(ENTRY!$P$4,"0000"),2),":",RIGHT(TEXT(ENTRY!$P$4,"0000"),2), ":00"))</f>
        <v/>
      </c>
      <c r="E27" s="7" t="str">
        <f>IF(ISBLANK(ENTRY!K14), "", TEXT(ENTRY!K14, "#0.00"))</f>
        <v/>
      </c>
      <c r="F27" s="7" t="str">
        <f>IF(ISBLANK(ENTRY!$F$5), "", UPPER(ENTRY!$F$5))</f>
        <v/>
      </c>
      <c r="G27" s="7" t="s">
        <v>62</v>
      </c>
      <c r="H27" s="7" t="s">
        <v>83</v>
      </c>
    </row>
    <row r="28" spans="1:8" x14ac:dyDescent="0.25">
      <c r="A28" s="9" t="s">
        <v>47</v>
      </c>
      <c r="B28" s="9" t="s">
        <v>25</v>
      </c>
      <c r="C28" s="9" t="s">
        <v>53</v>
      </c>
      <c r="D28" s="7" t="str">
        <f>IF(OR(ISBLANK(ENTRY!$F$4), ISBLANK(ENTRY!$P$4)), "", _xlfn.CONCAT(TEXT(ENTRY!$F$4,"YYYY-MM-DD"), " ", LEFT(TEXT(ENTRY!$P$4,"0000"),2),":",RIGHT(TEXT(ENTRY!$P$4,"0000"),2), ":00"))</f>
        <v/>
      </c>
      <c r="E28" s="7" t="str">
        <f>IF(ISBLANK(ENTRY!N14), "", TEXT(ENTRY!N14, "#0.00"))</f>
        <v/>
      </c>
      <c r="F28" s="7" t="str">
        <f>IF(ISBLANK(ENTRY!$F$5), "", UPPER(ENTRY!$F$5))</f>
        <v/>
      </c>
      <c r="G28" s="7" t="s">
        <v>62</v>
      </c>
      <c r="H28" s="7" t="s">
        <v>83</v>
      </c>
    </row>
    <row r="29" spans="1:8" x14ac:dyDescent="0.25">
      <c r="A29" s="9" t="s">
        <v>48</v>
      </c>
      <c r="B29" s="9" t="s">
        <v>25</v>
      </c>
      <c r="C29" s="9" t="s">
        <v>53</v>
      </c>
      <c r="D29" s="7" t="str">
        <f>IF(OR(ISBLANK(ENTRY!$F$4), ISBLANK(ENTRY!$P$4)), "", _xlfn.CONCAT(TEXT(ENTRY!$F$4,"YYYY-MM-DD"), " ", LEFT(TEXT(ENTRY!$P$4,"0000"),2),":",RIGHT(TEXT(ENTRY!$P$4,"0000"),2), ":00"))</f>
        <v/>
      </c>
      <c r="E29" s="7" t="str">
        <f>IF(ISBLANK(ENTRY!Q14), "", TEXT(ENTRY!Q14, "#0.00"))</f>
        <v/>
      </c>
      <c r="F29" s="7" t="str">
        <f>IF(ISBLANK(ENTRY!$F$5), "", UPPER(ENTRY!$F$5))</f>
        <v/>
      </c>
      <c r="G29" s="7" t="s">
        <v>62</v>
      </c>
      <c r="H29" s="7" t="s">
        <v>83</v>
      </c>
    </row>
    <row r="30" spans="1:8" x14ac:dyDescent="0.25">
      <c r="A30" s="9" t="s">
        <v>49</v>
      </c>
      <c r="B30" s="9" t="s">
        <v>25</v>
      </c>
      <c r="C30" s="9" t="s">
        <v>53</v>
      </c>
      <c r="D30" s="7" t="str">
        <f>IF(OR(ISBLANK(ENTRY!$F$4), ISBLANK(ENTRY!$P$4)), "", _xlfn.CONCAT(TEXT(ENTRY!$F$4,"YYYY-MM-DD"), " ", LEFT(TEXT(ENTRY!$P$4,"0000"),2),":",RIGHT(TEXT(ENTRY!$P$4,"0000"),2), ":00"))</f>
        <v/>
      </c>
      <c r="E30" s="7" t="str">
        <f>IF(ISBLANK(ENTRY!T14), "", TEXT(ENTRY!T14, "#0.00"))</f>
        <v/>
      </c>
      <c r="F30" s="7" t="str">
        <f>IF(ISBLANK(ENTRY!$F$5), "", UPPER(ENTRY!$F$5))</f>
        <v/>
      </c>
      <c r="G30" s="7" t="s">
        <v>62</v>
      </c>
      <c r="H30" s="7" t="s">
        <v>83</v>
      </c>
    </row>
    <row r="31" spans="1:8" x14ac:dyDescent="0.25">
      <c r="A31" s="9" t="s">
        <v>50</v>
      </c>
      <c r="B31" s="9" t="s">
        <v>25</v>
      </c>
      <c r="C31" s="9" t="s">
        <v>53</v>
      </c>
      <c r="D31" s="7" t="str">
        <f>IF(OR(ISBLANK(ENTRY!$F$4), ISBLANK(ENTRY!$P$4)), "", _xlfn.CONCAT(TEXT(ENTRY!$F$4,"YYYY-MM-DD"), " ", LEFT(TEXT(ENTRY!$P$4,"0000"),2),":",RIGHT(TEXT(ENTRY!$P$4,"0000"),2), ":00"))</f>
        <v/>
      </c>
      <c r="E31" s="7" t="str">
        <f>IF(ISBLANK(ENTRY!W14), "", TEXT(ENTRY!W14, "#0.00"))</f>
        <v/>
      </c>
      <c r="F31" s="7" t="str">
        <f>IF(ISBLANK(ENTRY!$F$5), "", UPPER(ENTRY!$F$5))</f>
        <v/>
      </c>
      <c r="G31" s="7" t="s">
        <v>62</v>
      </c>
      <c r="H31" s="7" t="s">
        <v>83</v>
      </c>
    </row>
    <row r="32" spans="1:8" x14ac:dyDescent="0.25">
      <c r="A32" s="9" t="s">
        <v>51</v>
      </c>
      <c r="B32" s="9" t="s">
        <v>25</v>
      </c>
      <c r="C32" s="9" t="s">
        <v>53</v>
      </c>
      <c r="D32" s="7" t="str">
        <f>IF(OR(ISBLANK(ENTRY!$F$4), ISBLANK(ENTRY!$P$4)), "", _xlfn.CONCAT(TEXT(ENTRY!$F$4,"YYYY-MM-DD"), " ", LEFT(TEXT(ENTRY!$P$4,"0000"),2),":",RIGHT(TEXT(ENTRY!$P$4,"0000"),2), ":00"))</f>
        <v/>
      </c>
      <c r="E32" s="7" t="str">
        <f>IF(ISBLANK(ENTRY!Z14), "", TEXT(ENTRY!Z14, "#0.00"))</f>
        <v/>
      </c>
      <c r="F32" s="7" t="str">
        <f>IF(ISBLANK(ENTRY!$F$5), "", UPPER(ENTRY!$F$5))</f>
        <v/>
      </c>
      <c r="G32" s="7" t="s">
        <v>62</v>
      </c>
      <c r="H32" s="7" t="s">
        <v>83</v>
      </c>
    </row>
    <row r="33" spans="1:8" x14ac:dyDescent="0.25">
      <c r="A33" s="9" t="s">
        <v>52</v>
      </c>
      <c r="B33" s="9" t="s">
        <v>25</v>
      </c>
      <c r="C33" s="9" t="s">
        <v>53</v>
      </c>
      <c r="D33" s="7" t="str">
        <f>IF(OR(ISBLANK(ENTRY!$F$4), ISBLANK(ENTRY!$P$4)), "", _xlfn.CONCAT(TEXT(ENTRY!$F$4,"YYYY-MM-DD"), " ", LEFT(TEXT(ENTRY!$P$4,"0000"),2),":",RIGHT(TEXT(ENTRY!$P$4,"0000"),2), ":00"))</f>
        <v/>
      </c>
      <c r="E33" s="7" t="str">
        <f>IF(ISBLANK(ENTRY!AC14), "", TEXT(ENTRY!AC14, "#0.00"))</f>
        <v/>
      </c>
      <c r="F33" s="7" t="str">
        <f>IF(ISBLANK(ENTRY!$F$5), "", UPPER(ENTRY!$F$5))</f>
        <v/>
      </c>
      <c r="G33" s="7" t="s">
        <v>62</v>
      </c>
      <c r="H33" s="7" t="s">
        <v>83</v>
      </c>
    </row>
    <row r="34" spans="1:8" x14ac:dyDescent="0.25">
      <c r="A34" s="9" t="s">
        <v>44</v>
      </c>
      <c r="B34" s="9" t="s">
        <v>27</v>
      </c>
      <c r="C34" s="9" t="s">
        <v>28</v>
      </c>
      <c r="D34" s="7" t="str">
        <f>IF(OR(ISBLANK(ENTRY!$F$4), ISBLANK(ENTRY!$P$4)), "", _xlfn.CONCAT(TEXT(ENTRY!$F$4,"YYYY-MM-DD"), " ", LEFT(TEXT(ENTRY!$P$4,"0000"),2),":",RIGHT(TEXT(ENTRY!$P$4,"0000"),2), ":00"))</f>
        <v/>
      </c>
      <c r="E34" s="7" t="str">
        <f>IF(ISBLANK(ENTRY!H15), "", TEXT(ENTRY!H15, "#0.00"))</f>
        <v/>
      </c>
      <c r="F34" s="7" t="str">
        <f>IF(ISBLANK(ENTRY!$F$5), "", UPPER(ENTRY!$F$5))</f>
        <v/>
      </c>
      <c r="G34" s="7" t="s">
        <v>62</v>
      </c>
      <c r="H34" s="7" t="s">
        <v>83</v>
      </c>
    </row>
    <row r="35" spans="1:8" x14ac:dyDescent="0.25">
      <c r="A35" s="9" t="s">
        <v>46</v>
      </c>
      <c r="B35" s="9" t="s">
        <v>27</v>
      </c>
      <c r="C35" s="9" t="s">
        <v>28</v>
      </c>
      <c r="D35" s="7" t="str">
        <f>IF(OR(ISBLANK(ENTRY!$F$4), ISBLANK(ENTRY!$P$4)), "", _xlfn.CONCAT(TEXT(ENTRY!$F$4,"YYYY-MM-DD"), " ", LEFT(TEXT(ENTRY!$P$4,"0000"),2),":",RIGHT(TEXT(ENTRY!$P$4,"0000"),2), ":00"))</f>
        <v/>
      </c>
      <c r="E35" s="7" t="str">
        <f>IF(ISBLANK(ENTRY!K15), "", TEXT(ENTRY!K15, "#0.00"))</f>
        <v/>
      </c>
      <c r="F35" s="7" t="str">
        <f>IF(ISBLANK(ENTRY!$F$5), "", UPPER(ENTRY!$F$5))</f>
        <v/>
      </c>
      <c r="G35" s="7" t="s">
        <v>62</v>
      </c>
      <c r="H35" s="7" t="s">
        <v>83</v>
      </c>
    </row>
    <row r="36" spans="1:8" x14ac:dyDescent="0.25">
      <c r="A36" s="9" t="s">
        <v>47</v>
      </c>
      <c r="B36" s="9" t="s">
        <v>27</v>
      </c>
      <c r="C36" s="9" t="s">
        <v>28</v>
      </c>
      <c r="D36" s="7" t="str">
        <f>IF(OR(ISBLANK(ENTRY!$F$4), ISBLANK(ENTRY!$P$4)), "", _xlfn.CONCAT(TEXT(ENTRY!$F$4,"YYYY-MM-DD"), " ", LEFT(TEXT(ENTRY!$P$4,"0000"),2),":",RIGHT(TEXT(ENTRY!$P$4,"0000"),2), ":00"))</f>
        <v/>
      </c>
      <c r="E36" s="7" t="str">
        <f>IF(ISBLANK(ENTRY!N15), "", TEXT(ENTRY!N15, "#0.00"))</f>
        <v/>
      </c>
      <c r="F36" s="7" t="str">
        <f>IF(ISBLANK(ENTRY!$F$5), "", UPPER(ENTRY!$F$5))</f>
        <v/>
      </c>
      <c r="G36" s="7" t="s">
        <v>62</v>
      </c>
      <c r="H36" s="7" t="s">
        <v>83</v>
      </c>
    </row>
    <row r="37" spans="1:8" x14ac:dyDescent="0.25">
      <c r="A37" s="9" t="s">
        <v>48</v>
      </c>
      <c r="B37" s="9" t="s">
        <v>27</v>
      </c>
      <c r="C37" s="9" t="s">
        <v>28</v>
      </c>
      <c r="D37" s="7" t="str">
        <f>IF(OR(ISBLANK(ENTRY!$F$4), ISBLANK(ENTRY!$P$4)), "", _xlfn.CONCAT(TEXT(ENTRY!$F$4,"YYYY-MM-DD"), " ", LEFT(TEXT(ENTRY!$P$4,"0000"),2),":",RIGHT(TEXT(ENTRY!$P$4,"0000"),2), ":00"))</f>
        <v/>
      </c>
      <c r="E37" s="7" t="str">
        <f>IF(ISBLANK(ENTRY!Q15), "", TEXT(ENTRY!Q15, "#0.00"))</f>
        <v/>
      </c>
      <c r="F37" s="7" t="str">
        <f>IF(ISBLANK(ENTRY!$F$5), "", UPPER(ENTRY!$F$5))</f>
        <v/>
      </c>
      <c r="G37" s="7" t="s">
        <v>62</v>
      </c>
      <c r="H37" s="7" t="s">
        <v>83</v>
      </c>
    </row>
    <row r="38" spans="1:8" x14ac:dyDescent="0.25">
      <c r="A38" s="9" t="s">
        <v>49</v>
      </c>
      <c r="B38" s="9" t="s">
        <v>27</v>
      </c>
      <c r="C38" s="9" t="s">
        <v>28</v>
      </c>
      <c r="D38" s="7" t="str">
        <f>IF(OR(ISBLANK(ENTRY!$F$4), ISBLANK(ENTRY!$P$4)), "", _xlfn.CONCAT(TEXT(ENTRY!$F$4,"YYYY-MM-DD"), " ", LEFT(TEXT(ENTRY!$P$4,"0000"),2),":",RIGHT(TEXT(ENTRY!$P$4,"0000"),2), ":00"))</f>
        <v/>
      </c>
      <c r="E38" s="7" t="str">
        <f>IF(ISBLANK(ENTRY!T15), "", TEXT(ENTRY!T15, "#0.00"))</f>
        <v/>
      </c>
      <c r="F38" s="7" t="str">
        <f>IF(ISBLANK(ENTRY!$F$5), "", UPPER(ENTRY!$F$5))</f>
        <v/>
      </c>
      <c r="G38" s="7" t="s">
        <v>62</v>
      </c>
      <c r="H38" s="7" t="s">
        <v>83</v>
      </c>
    </row>
    <row r="39" spans="1:8" x14ac:dyDescent="0.25">
      <c r="A39" s="9" t="s">
        <v>50</v>
      </c>
      <c r="B39" s="9" t="s">
        <v>27</v>
      </c>
      <c r="C39" s="9" t="s">
        <v>28</v>
      </c>
      <c r="D39" s="7" t="str">
        <f>IF(OR(ISBLANK(ENTRY!$F$4), ISBLANK(ENTRY!$P$4)), "", _xlfn.CONCAT(TEXT(ENTRY!$F$4,"YYYY-MM-DD"), " ", LEFT(TEXT(ENTRY!$P$4,"0000"),2),":",RIGHT(TEXT(ENTRY!$P$4,"0000"),2), ":00"))</f>
        <v/>
      </c>
      <c r="E39" s="7" t="str">
        <f>IF(ISBLANK(ENTRY!W15), "", TEXT(ENTRY!W15, "#0.00"))</f>
        <v/>
      </c>
      <c r="F39" s="7" t="str">
        <f>IF(ISBLANK(ENTRY!$F$5), "", UPPER(ENTRY!$F$5))</f>
        <v/>
      </c>
      <c r="G39" s="7" t="s">
        <v>62</v>
      </c>
      <c r="H39" s="7" t="s">
        <v>83</v>
      </c>
    </row>
    <row r="40" spans="1:8" x14ac:dyDescent="0.25">
      <c r="A40" s="9" t="s">
        <v>51</v>
      </c>
      <c r="B40" s="9" t="s">
        <v>27</v>
      </c>
      <c r="C40" s="9" t="s">
        <v>28</v>
      </c>
      <c r="D40" s="7" t="str">
        <f>IF(OR(ISBLANK(ENTRY!$F$4), ISBLANK(ENTRY!$P$4)), "", _xlfn.CONCAT(TEXT(ENTRY!$F$4,"YYYY-MM-DD"), " ", LEFT(TEXT(ENTRY!$P$4,"0000"),2),":",RIGHT(TEXT(ENTRY!$P$4,"0000"),2), ":00"))</f>
        <v/>
      </c>
      <c r="E40" s="7" t="str">
        <f>IF(ISBLANK(ENTRY!Z15), "", TEXT(ENTRY!Z15, "#0.00"))</f>
        <v/>
      </c>
      <c r="F40" s="7" t="str">
        <f>IF(ISBLANK(ENTRY!$F$5), "", UPPER(ENTRY!$F$5))</f>
        <v/>
      </c>
      <c r="G40" s="7" t="s">
        <v>62</v>
      </c>
      <c r="H40" s="7" t="s">
        <v>83</v>
      </c>
    </row>
    <row r="41" spans="1:8" x14ac:dyDescent="0.25">
      <c r="A41" s="9" t="s">
        <v>52</v>
      </c>
      <c r="B41" s="9" t="s">
        <v>27</v>
      </c>
      <c r="C41" s="9" t="s">
        <v>28</v>
      </c>
      <c r="D41" s="7" t="str">
        <f>IF(OR(ISBLANK(ENTRY!$F$4), ISBLANK(ENTRY!$P$4)), "", _xlfn.CONCAT(TEXT(ENTRY!$F$4,"YYYY-MM-DD"), " ", LEFT(TEXT(ENTRY!$P$4,"0000"),2),":",RIGHT(TEXT(ENTRY!$P$4,"0000"),2), ":00"))</f>
        <v/>
      </c>
      <c r="E41" s="7" t="str">
        <f>IF(ISBLANK(ENTRY!AC15), "", TEXT(ENTRY!AC15, "#0.00"))</f>
        <v/>
      </c>
      <c r="F41" s="7" t="str">
        <f>IF(ISBLANK(ENTRY!$F$5), "", UPPER(ENTRY!$F$5))</f>
        <v/>
      </c>
      <c r="G41" s="7" t="s">
        <v>62</v>
      </c>
      <c r="H41" s="7" t="s">
        <v>83</v>
      </c>
    </row>
    <row r="42" spans="1:8" x14ac:dyDescent="0.25">
      <c r="A42" s="9" t="s">
        <v>44</v>
      </c>
      <c r="B42" s="9" t="s">
        <v>70</v>
      </c>
      <c r="C42" s="9" t="s">
        <v>29</v>
      </c>
      <c r="D42" s="7" t="str">
        <f>IF(OR(ISBLANK(ENTRY!$F$4), ISBLANK(ENTRY!$P$4)), "", _xlfn.CONCAT(TEXT(ENTRY!$F$4,"YYYY-MM-DD"), " ", LEFT(TEXT(ENTRY!$P$4,"0000"),2),":",RIGHT(TEXT(ENTRY!$P$4,"0000"),2), ":00"))</f>
        <v/>
      </c>
      <c r="E42" s="7" t="str">
        <f>IF(ISBLANK(ENTRY!H16), "", TEXT(ENTRY!H16, "#0.00"))</f>
        <v/>
      </c>
      <c r="F42" s="7" t="str">
        <f>IF(ISBLANK(ENTRY!$F$5), "", UPPER(ENTRY!$F$5))</f>
        <v/>
      </c>
      <c r="G42" s="7" t="s">
        <v>62</v>
      </c>
      <c r="H42" s="7" t="s">
        <v>83</v>
      </c>
    </row>
    <row r="43" spans="1:8" x14ac:dyDescent="0.25">
      <c r="A43" s="9" t="s">
        <v>46</v>
      </c>
      <c r="B43" s="9" t="s">
        <v>70</v>
      </c>
      <c r="C43" s="9" t="s">
        <v>29</v>
      </c>
      <c r="D43" s="7" t="str">
        <f>IF(OR(ISBLANK(ENTRY!$F$4), ISBLANK(ENTRY!$P$4)), "", _xlfn.CONCAT(TEXT(ENTRY!$F$4,"YYYY-MM-DD"), " ", LEFT(TEXT(ENTRY!$P$4,"0000"),2),":",RIGHT(TEXT(ENTRY!$P$4,"0000"),2), ":00"))</f>
        <v/>
      </c>
      <c r="E43" s="7" t="str">
        <f>IF(ISBLANK(ENTRY!K16), "", TEXT(ENTRY!K16, "#0.00"))</f>
        <v/>
      </c>
      <c r="F43" s="7" t="str">
        <f>IF(ISBLANK(ENTRY!$F$5), "", UPPER(ENTRY!$F$5))</f>
        <v/>
      </c>
      <c r="G43" s="7" t="s">
        <v>62</v>
      </c>
      <c r="H43" s="7" t="s">
        <v>83</v>
      </c>
    </row>
    <row r="44" spans="1:8" x14ac:dyDescent="0.25">
      <c r="A44" s="9" t="s">
        <v>47</v>
      </c>
      <c r="B44" s="9" t="s">
        <v>70</v>
      </c>
      <c r="C44" s="9" t="s">
        <v>29</v>
      </c>
      <c r="D44" s="7" t="str">
        <f>IF(OR(ISBLANK(ENTRY!$F$4), ISBLANK(ENTRY!$P$4)), "", _xlfn.CONCAT(TEXT(ENTRY!$F$4,"YYYY-MM-DD"), " ", LEFT(TEXT(ENTRY!$P$4,"0000"),2),":",RIGHT(TEXT(ENTRY!$P$4,"0000"),2), ":00"))</f>
        <v/>
      </c>
      <c r="E44" s="7" t="str">
        <f>IF(ISBLANK(ENTRY!N16), "", TEXT(ENTRY!N16, "#0.00"))</f>
        <v/>
      </c>
      <c r="F44" s="7" t="str">
        <f>IF(ISBLANK(ENTRY!$F$5), "", UPPER(ENTRY!$F$5))</f>
        <v/>
      </c>
      <c r="G44" s="7" t="s">
        <v>62</v>
      </c>
      <c r="H44" s="7" t="s">
        <v>83</v>
      </c>
    </row>
    <row r="45" spans="1:8" x14ac:dyDescent="0.25">
      <c r="A45" s="9" t="s">
        <v>48</v>
      </c>
      <c r="B45" s="9" t="s">
        <v>70</v>
      </c>
      <c r="C45" s="9" t="s">
        <v>29</v>
      </c>
      <c r="D45" s="7" t="str">
        <f>IF(OR(ISBLANK(ENTRY!$F$4), ISBLANK(ENTRY!$P$4)), "", _xlfn.CONCAT(TEXT(ENTRY!$F$4,"YYYY-MM-DD"), " ", LEFT(TEXT(ENTRY!$P$4,"0000"),2),":",RIGHT(TEXT(ENTRY!$P$4,"0000"),2), ":00"))</f>
        <v/>
      </c>
      <c r="E45" s="7" t="str">
        <f>IF(ISBLANK(ENTRY!Q16), "", TEXT(ENTRY!Q16, "#0.00"))</f>
        <v/>
      </c>
      <c r="F45" s="7" t="str">
        <f>IF(ISBLANK(ENTRY!$F$5), "", UPPER(ENTRY!$F$5))</f>
        <v/>
      </c>
      <c r="G45" s="7" t="s">
        <v>62</v>
      </c>
      <c r="H45" s="7" t="s">
        <v>83</v>
      </c>
    </row>
    <row r="46" spans="1:8" x14ac:dyDescent="0.25">
      <c r="A46" s="9" t="s">
        <v>49</v>
      </c>
      <c r="B46" s="9" t="s">
        <v>70</v>
      </c>
      <c r="C46" s="9" t="s">
        <v>29</v>
      </c>
      <c r="D46" s="7" t="str">
        <f>IF(OR(ISBLANK(ENTRY!$F$4), ISBLANK(ENTRY!$P$4)), "", _xlfn.CONCAT(TEXT(ENTRY!$F$4,"YYYY-MM-DD"), " ", LEFT(TEXT(ENTRY!$P$4,"0000"),2),":",RIGHT(TEXT(ENTRY!$P$4,"0000"),2), ":00"))</f>
        <v/>
      </c>
      <c r="E46" s="7" t="str">
        <f>IF(ISBLANK(ENTRY!T16), "", TEXT(ENTRY!T16, "#0.00"))</f>
        <v/>
      </c>
      <c r="F46" s="7" t="str">
        <f>IF(ISBLANK(ENTRY!$F$5), "", UPPER(ENTRY!$F$5))</f>
        <v/>
      </c>
      <c r="G46" s="7" t="s">
        <v>62</v>
      </c>
      <c r="H46" s="7" t="s">
        <v>83</v>
      </c>
    </row>
    <row r="47" spans="1:8" x14ac:dyDescent="0.25">
      <c r="A47" s="9" t="s">
        <v>50</v>
      </c>
      <c r="B47" s="9" t="s">
        <v>70</v>
      </c>
      <c r="C47" s="9" t="s">
        <v>29</v>
      </c>
      <c r="D47" s="7" t="str">
        <f>IF(OR(ISBLANK(ENTRY!$F$4), ISBLANK(ENTRY!$P$4)), "", _xlfn.CONCAT(TEXT(ENTRY!$F$4,"YYYY-MM-DD"), " ", LEFT(TEXT(ENTRY!$P$4,"0000"),2),":",RIGHT(TEXT(ENTRY!$P$4,"0000"),2), ":00"))</f>
        <v/>
      </c>
      <c r="E47" s="7" t="str">
        <f>IF(ISBLANK(ENTRY!W16), "", TEXT(ENTRY!W16, "#0.00"))</f>
        <v/>
      </c>
      <c r="F47" s="7" t="str">
        <f>IF(ISBLANK(ENTRY!$F$5), "", UPPER(ENTRY!$F$5))</f>
        <v/>
      </c>
      <c r="G47" s="7" t="s">
        <v>62</v>
      </c>
      <c r="H47" s="7" t="s">
        <v>83</v>
      </c>
    </row>
    <row r="48" spans="1:8" x14ac:dyDescent="0.25">
      <c r="A48" s="9" t="s">
        <v>51</v>
      </c>
      <c r="B48" s="9" t="s">
        <v>70</v>
      </c>
      <c r="C48" s="9" t="s">
        <v>29</v>
      </c>
      <c r="D48" s="7" t="str">
        <f>IF(OR(ISBLANK(ENTRY!$F$4), ISBLANK(ENTRY!$P$4)), "", _xlfn.CONCAT(TEXT(ENTRY!$F$4,"YYYY-MM-DD"), " ", LEFT(TEXT(ENTRY!$P$4,"0000"),2),":",RIGHT(TEXT(ENTRY!$P$4,"0000"),2), ":00"))</f>
        <v/>
      </c>
      <c r="E48" s="7" t="str">
        <f>IF(ISBLANK(ENTRY!Z16), "", TEXT(ENTRY!Z16, "#0.00"))</f>
        <v/>
      </c>
      <c r="F48" s="7" t="str">
        <f>IF(ISBLANK(ENTRY!$F$5), "", UPPER(ENTRY!$F$5))</f>
        <v/>
      </c>
      <c r="G48" s="7" t="s">
        <v>62</v>
      </c>
      <c r="H48" s="7" t="s">
        <v>83</v>
      </c>
    </row>
    <row r="49" spans="1:8" x14ac:dyDescent="0.25">
      <c r="A49" s="9" t="s">
        <v>52</v>
      </c>
      <c r="B49" s="9" t="s">
        <v>70</v>
      </c>
      <c r="C49" s="9" t="s">
        <v>29</v>
      </c>
      <c r="D49" s="7" t="str">
        <f>IF(OR(ISBLANK(ENTRY!$F$4), ISBLANK(ENTRY!$P$4)), "", _xlfn.CONCAT(TEXT(ENTRY!$F$4,"YYYY-MM-DD"), " ", LEFT(TEXT(ENTRY!$P$4,"0000"),2),":",RIGHT(TEXT(ENTRY!$P$4,"0000"),2), ":00"))</f>
        <v/>
      </c>
      <c r="E49" s="7" t="str">
        <f>IF(ISBLANK(ENTRY!AC16), "", TEXT(ENTRY!AC16, "#0.00"))</f>
        <v/>
      </c>
      <c r="F49" s="7" t="str">
        <f>IF(ISBLANK(ENTRY!$F$5), "", UPPER(ENTRY!$F$5))</f>
        <v/>
      </c>
      <c r="G49" s="7" t="s">
        <v>62</v>
      </c>
      <c r="H49" s="7" t="s">
        <v>83</v>
      </c>
    </row>
    <row r="50" spans="1:8" x14ac:dyDescent="0.25">
      <c r="A50" s="9" t="s">
        <v>44</v>
      </c>
      <c r="B50" s="9" t="s">
        <v>70</v>
      </c>
      <c r="C50" s="9" t="s">
        <v>84</v>
      </c>
      <c r="D50" s="7" t="str">
        <f>IF(OR(ISBLANK(ENTRY!$F$4), ISBLANK(ENTRY!$P$4)), "", _xlfn.CONCAT(TEXT(ENTRY!$F$4,"YYYY-MM-DD"), " ", LEFT(TEXT(ENTRY!$P$4,"0000"),2),":",RIGHT(TEXT(ENTRY!$P$4,"0000"),2), ":00"))</f>
        <v/>
      </c>
      <c r="E50" s="7" t="str">
        <f>IF(ISBLANK(ENTRY!H17), "", TEXT(ENTRY!H17, "#0.00"))</f>
        <v/>
      </c>
      <c r="F50" s="7" t="str">
        <f>IF(ISBLANK(ENTRY!$F$5), "", UPPER(ENTRY!$F$5))</f>
        <v/>
      </c>
      <c r="G50" s="7" t="s">
        <v>62</v>
      </c>
      <c r="H50" s="7" t="s">
        <v>83</v>
      </c>
    </row>
    <row r="51" spans="1:8" x14ac:dyDescent="0.25">
      <c r="A51" s="9" t="s">
        <v>46</v>
      </c>
      <c r="B51" s="9" t="s">
        <v>70</v>
      </c>
      <c r="C51" s="9" t="s">
        <v>84</v>
      </c>
      <c r="D51" s="7" t="str">
        <f>IF(OR(ISBLANK(ENTRY!$F$4), ISBLANK(ENTRY!$P$4)), "", _xlfn.CONCAT(TEXT(ENTRY!$F$4,"YYYY-MM-DD"), " ", LEFT(TEXT(ENTRY!$P$4,"0000"),2),":",RIGHT(TEXT(ENTRY!$P$4,"0000"),2), ":00"))</f>
        <v/>
      </c>
      <c r="E51" s="7" t="str">
        <f>IF(ISBLANK(ENTRY!K17), "", TEXT(ENTRY!K17, "#0.00"))</f>
        <v/>
      </c>
      <c r="F51" s="7" t="str">
        <f>IF(ISBLANK(ENTRY!$F$5), "", UPPER(ENTRY!$F$5))</f>
        <v/>
      </c>
      <c r="G51" s="7" t="s">
        <v>62</v>
      </c>
      <c r="H51" s="7" t="s">
        <v>83</v>
      </c>
    </row>
    <row r="52" spans="1:8" x14ac:dyDescent="0.25">
      <c r="A52" s="9" t="s">
        <v>47</v>
      </c>
      <c r="B52" s="9" t="s">
        <v>70</v>
      </c>
      <c r="C52" s="9" t="s">
        <v>84</v>
      </c>
      <c r="D52" s="7" t="str">
        <f>IF(OR(ISBLANK(ENTRY!$F$4), ISBLANK(ENTRY!$P$4)), "", _xlfn.CONCAT(TEXT(ENTRY!$F$4,"YYYY-MM-DD"), " ", LEFT(TEXT(ENTRY!$P$4,"0000"),2),":",RIGHT(TEXT(ENTRY!$P$4,"0000"),2), ":00"))</f>
        <v/>
      </c>
      <c r="E52" s="7" t="str">
        <f>IF(ISBLANK(ENTRY!N17), "", TEXT(ENTRY!N17, "#0.00"))</f>
        <v/>
      </c>
      <c r="F52" s="7" t="str">
        <f>IF(ISBLANK(ENTRY!$F$5), "", UPPER(ENTRY!$F$5))</f>
        <v/>
      </c>
      <c r="G52" s="7" t="s">
        <v>62</v>
      </c>
      <c r="H52" s="7" t="s">
        <v>83</v>
      </c>
    </row>
    <row r="53" spans="1:8" x14ac:dyDescent="0.25">
      <c r="A53" s="9" t="s">
        <v>48</v>
      </c>
      <c r="B53" s="9" t="s">
        <v>70</v>
      </c>
      <c r="C53" s="9" t="s">
        <v>84</v>
      </c>
      <c r="D53" s="7" t="str">
        <f>IF(OR(ISBLANK(ENTRY!$F$4), ISBLANK(ENTRY!$P$4)), "", _xlfn.CONCAT(TEXT(ENTRY!$F$4,"YYYY-MM-DD"), " ", LEFT(TEXT(ENTRY!$P$4,"0000"),2),":",RIGHT(TEXT(ENTRY!$P$4,"0000"),2), ":00"))</f>
        <v/>
      </c>
      <c r="E53" s="7" t="str">
        <f>IF(ISBLANK(ENTRY!Q17), "", TEXT(ENTRY!Q17, "#0.00"))</f>
        <v/>
      </c>
      <c r="F53" s="7" t="str">
        <f>IF(ISBLANK(ENTRY!$F$5), "", UPPER(ENTRY!$F$5))</f>
        <v/>
      </c>
      <c r="G53" s="7" t="s">
        <v>62</v>
      </c>
      <c r="H53" s="7" t="s">
        <v>83</v>
      </c>
    </row>
    <row r="54" spans="1:8" x14ac:dyDescent="0.25">
      <c r="A54" s="9" t="s">
        <v>49</v>
      </c>
      <c r="B54" s="9" t="s">
        <v>70</v>
      </c>
      <c r="C54" s="9" t="s">
        <v>84</v>
      </c>
      <c r="D54" s="7" t="str">
        <f>IF(OR(ISBLANK(ENTRY!$F$4), ISBLANK(ENTRY!$P$4)), "", _xlfn.CONCAT(TEXT(ENTRY!$F$4,"YYYY-MM-DD"), " ", LEFT(TEXT(ENTRY!$P$4,"0000"),2),":",RIGHT(TEXT(ENTRY!$P$4,"0000"),2), ":00"))</f>
        <v/>
      </c>
      <c r="E54" s="7" t="str">
        <f>IF(ISBLANK(ENTRY!T17), "", TEXT(ENTRY!T17, "#0.00"))</f>
        <v/>
      </c>
      <c r="F54" s="7" t="str">
        <f>IF(ISBLANK(ENTRY!$F$5), "", UPPER(ENTRY!$F$5))</f>
        <v/>
      </c>
      <c r="G54" s="7" t="s">
        <v>62</v>
      </c>
      <c r="H54" s="7" t="s">
        <v>83</v>
      </c>
    </row>
    <row r="55" spans="1:8" x14ac:dyDescent="0.25">
      <c r="A55" s="9" t="s">
        <v>50</v>
      </c>
      <c r="B55" s="9" t="s">
        <v>70</v>
      </c>
      <c r="C55" s="9" t="s">
        <v>84</v>
      </c>
      <c r="D55" s="7" t="str">
        <f>IF(OR(ISBLANK(ENTRY!$F$4), ISBLANK(ENTRY!$P$4)), "", _xlfn.CONCAT(TEXT(ENTRY!$F$4,"YYYY-MM-DD"), " ", LEFT(TEXT(ENTRY!$P$4,"0000"),2),":",RIGHT(TEXT(ENTRY!$P$4,"0000"),2), ":00"))</f>
        <v/>
      </c>
      <c r="E55" s="7" t="str">
        <f>IF(ISBLANK(ENTRY!W17), "", TEXT(ENTRY!W17, "#0.00"))</f>
        <v/>
      </c>
      <c r="F55" s="7" t="str">
        <f>IF(ISBLANK(ENTRY!$F$5), "", UPPER(ENTRY!$F$5))</f>
        <v/>
      </c>
      <c r="G55" s="7" t="s">
        <v>62</v>
      </c>
      <c r="H55" s="7" t="s">
        <v>83</v>
      </c>
    </row>
    <row r="56" spans="1:8" x14ac:dyDescent="0.25">
      <c r="A56" s="9" t="s">
        <v>51</v>
      </c>
      <c r="B56" s="9" t="s">
        <v>70</v>
      </c>
      <c r="C56" s="9" t="s">
        <v>84</v>
      </c>
      <c r="D56" s="7" t="str">
        <f>IF(OR(ISBLANK(ENTRY!$F$4), ISBLANK(ENTRY!$P$4)), "", _xlfn.CONCAT(TEXT(ENTRY!$F$4,"YYYY-MM-DD"), " ", LEFT(TEXT(ENTRY!$P$4,"0000"),2),":",RIGHT(TEXT(ENTRY!$P$4,"0000"),2), ":00"))</f>
        <v/>
      </c>
      <c r="E56" s="7" t="str">
        <f>IF(ISBLANK(ENTRY!Z17), "", TEXT(ENTRY!Z17, "#0.00"))</f>
        <v/>
      </c>
      <c r="F56" s="7" t="str">
        <f>IF(ISBLANK(ENTRY!$F$5), "", UPPER(ENTRY!$F$5))</f>
        <v/>
      </c>
      <c r="G56" s="7" t="s">
        <v>62</v>
      </c>
      <c r="H56" s="7" t="s">
        <v>83</v>
      </c>
    </row>
    <row r="57" spans="1:8" x14ac:dyDescent="0.25">
      <c r="A57" s="9" t="s">
        <v>52</v>
      </c>
      <c r="B57" s="9" t="s">
        <v>70</v>
      </c>
      <c r="C57" s="9" t="s">
        <v>84</v>
      </c>
      <c r="D57" s="7" t="str">
        <f>IF(OR(ISBLANK(ENTRY!$F$4), ISBLANK(ENTRY!$P$4)), "", _xlfn.CONCAT(TEXT(ENTRY!$F$4,"YYYY-MM-DD"), " ", LEFT(TEXT(ENTRY!$P$4,"0000"),2),":",RIGHT(TEXT(ENTRY!$P$4,"0000"),2), ":00"))</f>
        <v/>
      </c>
      <c r="E57" s="7" t="str">
        <f>IF(ISBLANK(ENTRY!AC17), "", TEXT(ENTRY!AC17, "#0.00"))</f>
        <v/>
      </c>
      <c r="F57" s="7" t="str">
        <f>IF(ISBLANK(ENTRY!$F$5), "", UPPER(ENTRY!$F$5))</f>
        <v/>
      </c>
      <c r="G57" s="7" t="s">
        <v>62</v>
      </c>
      <c r="H57" s="7" t="s">
        <v>83</v>
      </c>
    </row>
    <row r="58" spans="1:8" x14ac:dyDescent="0.25">
      <c r="A58" s="9" t="s">
        <v>75</v>
      </c>
      <c r="B58" s="9" t="s">
        <v>35</v>
      </c>
      <c r="C58" s="9" t="s">
        <v>36</v>
      </c>
      <c r="D58" s="7" t="str">
        <f>IF(OR(ISBLANK(ENTRY!$F$4), ISBLANK(ENTRY!$P$4)), "", _xlfn.CONCAT(TEXT(ENTRY!$F$4,"YYYY-MM-DD"), " ", LEFT(TEXT(ENTRY!$P$4,"0000"),2),":",RIGHT(TEXT(ENTRY!$P$4,"0000"),2), ":00"))</f>
        <v/>
      </c>
      <c r="E58" s="7" t="str">
        <f>IF(ISBLANK(ENTRY!H21), "", TEXT(ENTRY!H21, "#0.00"))</f>
        <v/>
      </c>
      <c r="F58" s="7" t="str">
        <f>IF(ISBLANK(ENTRY!$F$5), "", UPPER(ENTRY!$F$5))</f>
        <v/>
      </c>
      <c r="G58" s="7" t="s">
        <v>62</v>
      </c>
      <c r="H58" s="7" t="s">
        <v>83</v>
      </c>
    </row>
    <row r="59" spans="1:8" x14ac:dyDescent="0.25">
      <c r="A59" s="7" t="s">
        <v>79</v>
      </c>
      <c r="B59" s="9" t="s">
        <v>35</v>
      </c>
      <c r="C59" s="9" t="s">
        <v>36</v>
      </c>
      <c r="D59" s="7" t="str">
        <f>IF(OR(ISBLANK(ENTRY!$F$4), ISBLANK(ENTRY!$P$4)), "", _xlfn.CONCAT(TEXT(ENTRY!$F$4,"YYYY-MM-DD"), " ", LEFT(TEXT(ENTRY!$P$4,"0000"),2),":",RIGHT(TEXT(ENTRY!$P$4,"0000"),2), ":00"))</f>
        <v/>
      </c>
      <c r="E59" s="7" t="str">
        <f>IF(ISBLANK(ENTRY!K21), "", TEXT(ENTRY!K21, "#0.00"))</f>
        <v/>
      </c>
      <c r="F59" s="7" t="str">
        <f>IF(ISBLANK(ENTRY!$F$5), "", UPPER(ENTRY!$F$5))</f>
        <v/>
      </c>
      <c r="G59" s="7" t="s">
        <v>62</v>
      </c>
      <c r="H59" s="7" t="s">
        <v>83</v>
      </c>
    </row>
    <row r="60" spans="1:8" x14ac:dyDescent="0.25">
      <c r="A60" s="7" t="s">
        <v>76</v>
      </c>
      <c r="B60" s="9" t="s">
        <v>35</v>
      </c>
      <c r="C60" s="9" t="s">
        <v>36</v>
      </c>
      <c r="D60" s="7" t="str">
        <f>IF(OR(ISBLANK(ENTRY!$F$4), ISBLANK(ENTRY!$P$4)), "", _xlfn.CONCAT(TEXT(ENTRY!$F$4,"YYYY-MM-DD"), " ", LEFT(TEXT(ENTRY!$P$4,"0000"),2),":",RIGHT(TEXT(ENTRY!$P$4,"0000"),2), ":00"))</f>
        <v/>
      </c>
      <c r="E60" s="7" t="str">
        <f>IF(ISBLANK(ENTRY!Q21), "", TEXT(ENTRY!Q21, "#0.00"))</f>
        <v/>
      </c>
      <c r="F60" s="7" t="str">
        <f>IF(ISBLANK(ENTRY!$F$5), "", UPPER(ENTRY!$F$5))</f>
        <v/>
      </c>
      <c r="G60" s="7" t="s">
        <v>62</v>
      </c>
      <c r="H60" s="7" t="s">
        <v>83</v>
      </c>
    </row>
    <row r="61" spans="1:8" x14ac:dyDescent="0.25">
      <c r="A61" s="7" t="s">
        <v>77</v>
      </c>
      <c r="B61" s="9" t="s">
        <v>35</v>
      </c>
      <c r="C61" s="9" t="s">
        <v>36</v>
      </c>
      <c r="D61" s="7" t="str">
        <f>IF(OR(ISBLANK(ENTRY!$F$4), ISBLANK(ENTRY!$P$4)), "", _xlfn.CONCAT(TEXT(ENTRY!$F$4,"YYYY-MM-DD"), " ", LEFT(TEXT(ENTRY!$P$4,"0000"),2),":",RIGHT(TEXT(ENTRY!$P$4,"0000"),2), ":00"))</f>
        <v/>
      </c>
      <c r="E61" s="7" t="str">
        <f>IF(ISBLANK(ENTRY!T21), "", TEXT(ENTRY!T21, "#0.00"))</f>
        <v/>
      </c>
      <c r="F61" s="7" t="str">
        <f>IF(ISBLANK(ENTRY!$F$5), "", UPPER(ENTRY!$F$5))</f>
        <v/>
      </c>
      <c r="G61" s="7" t="s">
        <v>62</v>
      </c>
      <c r="H61" s="7" t="s">
        <v>83</v>
      </c>
    </row>
    <row r="62" spans="1:8" x14ac:dyDescent="0.25">
      <c r="A62" s="7" t="s">
        <v>80</v>
      </c>
      <c r="B62" s="9" t="s">
        <v>35</v>
      </c>
      <c r="C62" s="9" t="s">
        <v>36</v>
      </c>
      <c r="D62" s="7" t="str">
        <f>IF(OR(ISBLANK(ENTRY!$F$4), ISBLANK(ENTRY!$P$4)), "", _xlfn.CONCAT(TEXT(ENTRY!$F$4,"YYYY-MM-DD"), " ", LEFT(TEXT(ENTRY!$P$4,"0000"),2),":",RIGHT(TEXT(ENTRY!$P$4,"0000"),2), ":00"))</f>
        <v/>
      </c>
      <c r="E62" s="7" t="str">
        <f>IF(ISBLANK(ENTRY!Z21), "", TEXT(ENTRY!Z21, "#0.00"))</f>
        <v/>
      </c>
      <c r="F62" s="7" t="str">
        <f>IF(ISBLANK(ENTRY!$F$5), "", UPPER(ENTRY!$F$5))</f>
        <v/>
      </c>
      <c r="G62" s="7" t="s">
        <v>62</v>
      </c>
      <c r="H62" s="7" t="s">
        <v>83</v>
      </c>
    </row>
    <row r="63" spans="1:8" x14ac:dyDescent="0.25">
      <c r="A63" s="7" t="s">
        <v>78</v>
      </c>
      <c r="B63" s="9" t="s">
        <v>35</v>
      </c>
      <c r="C63" s="9" t="s">
        <v>36</v>
      </c>
      <c r="D63" s="7" t="str">
        <f>IF(OR(ISBLANK(ENTRY!$F$4), ISBLANK(ENTRY!$P$4)), "", _xlfn.CONCAT(TEXT(ENTRY!$F$4,"YYYY-MM-DD"), " ", LEFT(TEXT(ENTRY!$P$4,"0000"),2),":",RIGHT(TEXT(ENTRY!$P$4,"0000"),2), ":00"))</f>
        <v/>
      </c>
      <c r="E63" s="7" t="str">
        <f>IF(ISBLANK(ENTRY!AC21), "", TEXT(ENTRY!AC21, "#0.00"))</f>
        <v/>
      </c>
      <c r="F63" s="7" t="str">
        <f>IF(ISBLANK(ENTRY!$F$5), "", UPPER(ENTRY!$F$5))</f>
        <v/>
      </c>
      <c r="G63" s="7" t="s">
        <v>62</v>
      </c>
      <c r="H63" s="7" t="s">
        <v>83</v>
      </c>
    </row>
  </sheetData>
  <sheetProtection sheet="1" selectLockedCells="1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DE44-E7B0-4E60-9EA2-9ACDB6E8738A}">
  <dimension ref="A1:I2"/>
  <sheetViews>
    <sheetView workbookViewId="0">
      <selection activeCell="I2" sqref="I2"/>
    </sheetView>
  </sheetViews>
  <sheetFormatPr defaultColWidth="9.140625" defaultRowHeight="15" x14ac:dyDescent="0.25"/>
  <cols>
    <col min="1" max="1" width="18.85546875" style="7" bestFit="1" customWidth="1"/>
    <col min="2" max="2" width="10.28515625" style="7" bestFit="1" customWidth="1"/>
    <col min="3" max="3" width="13.5703125" style="7" bestFit="1" customWidth="1"/>
    <col min="4" max="4" width="17.5703125" style="7" bestFit="1" customWidth="1"/>
    <col min="5" max="5" width="37.85546875" style="7" bestFit="1" customWidth="1"/>
    <col min="6" max="6" width="14.42578125" style="7" bestFit="1" customWidth="1"/>
    <col min="7" max="7" width="15.140625" style="7" bestFit="1" customWidth="1"/>
    <col min="8" max="8" width="12" style="7" bestFit="1" customWidth="1"/>
    <col min="9" max="9" width="85.7109375" style="7" customWidth="1"/>
    <col min="10" max="16384" width="9.140625" style="7"/>
  </cols>
  <sheetData>
    <row r="1" spans="1:9" x14ac:dyDescent="0.25">
      <c r="A1" s="7" t="s">
        <v>54</v>
      </c>
      <c r="B1" s="7" t="s">
        <v>43</v>
      </c>
      <c r="C1" s="7" t="s">
        <v>55</v>
      </c>
      <c r="D1" s="7" t="s">
        <v>56</v>
      </c>
      <c r="E1" s="7" t="s">
        <v>57</v>
      </c>
      <c r="F1" s="7" t="s">
        <v>58</v>
      </c>
      <c r="G1" s="7" t="s">
        <v>59</v>
      </c>
      <c r="H1" s="7" t="s">
        <v>60</v>
      </c>
      <c r="I1" s="7" t="s">
        <v>61</v>
      </c>
    </row>
    <row r="2" spans="1:9" x14ac:dyDescent="0.25">
      <c r="A2" s="7" t="str">
        <f>IF(OR(ISBLANK(ENTRY!F4), ISBLANK(ENTRY!P4)), "", _xlfn.CONCAT(TEXT(ENTRY!F4,"YYYY-MM-DD"), " ", LEFT(TEXT(ENTRY!P4,"0000"),2),":",RIGHT(TEXT(ENTRY!P4,"0000"),2), ":00"))</f>
        <v/>
      </c>
      <c r="B2" s="7" t="str">
        <f>IF(ISBLANK(ENTRY!F5), "", ENTRY!F5)</f>
        <v/>
      </c>
      <c r="C2" s="7" t="str">
        <f>IF(ISBLANK(ENTRY!$F$6), "", UPPER(ENTRY!$F$6))</f>
        <v>MOORE</v>
      </c>
      <c r="D2" s="7" t="s">
        <v>62</v>
      </c>
      <c r="E2" s="7" t="s">
        <v>63</v>
      </c>
      <c r="F2" s="7" t="s">
        <v>64</v>
      </c>
      <c r="G2" s="7" t="str">
        <f>IF(OR(ISBLANK(ENTRY!F4), ISBLANK(ENTRY!P6)), "", _xlfn.CONCAT(TEXT(ENTRY!F4,"YYYY-MM-DD"), " ", LEFT(TEXT(ENTRY!P6,"0000"),2),":",RIGHT(TEXT(ENTRY!P6,"0000"),2), ":00"))</f>
        <v/>
      </c>
      <c r="H2" s="7" t="str">
        <f>IF(OR(ISBLANK(ENTRY!F4), ISBLANK(ENTRY!P5)), "", _xlfn.CONCAT(TEXT(ENTRY!F4,"YYYY-MM-DD"), " ", LEFT(TEXT(ENTRY!P5,"0000"),2),":",RIGHT(TEXT(ENTRY!P5,"0000"),2), ":00"))</f>
        <v/>
      </c>
      <c r="I2" s="7" t="str">
        <f>IF(ISBLANK(ENTRY!D23), "No comments.", ENTRY!D23)</f>
        <v>No comments.</v>
      </c>
    </row>
  </sheetData>
  <sheetProtection sheet="1" objects="1" scenarios="1" selectLockedCells="1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5DCB7-0075-430D-96B6-3346353CCD37}">
  <dimension ref="A1:G4"/>
  <sheetViews>
    <sheetView workbookViewId="0">
      <selection activeCell="G5" sqref="G5"/>
    </sheetView>
  </sheetViews>
  <sheetFormatPr defaultColWidth="9.140625" defaultRowHeight="15" x14ac:dyDescent="0.25"/>
  <cols>
    <col min="1" max="1" width="18.85546875" style="10" bestFit="1" customWidth="1"/>
    <col min="2" max="2" width="10.5703125" style="10" bestFit="1" customWidth="1"/>
    <col min="3" max="3" width="14.28515625" style="10" bestFit="1" customWidth="1"/>
    <col min="4" max="4" width="17.5703125" style="10" bestFit="1" customWidth="1"/>
    <col min="5" max="5" width="14.85546875" style="7" bestFit="1" customWidth="1"/>
    <col min="6" max="6" width="14.7109375" style="10" bestFit="1" customWidth="1"/>
    <col min="7" max="7" width="13" style="10" bestFit="1" customWidth="1"/>
    <col min="8" max="16384" width="9.140625" style="10"/>
  </cols>
  <sheetData>
    <row r="1" spans="1:7" x14ac:dyDescent="0.25">
      <c r="A1" s="10" t="s">
        <v>54</v>
      </c>
      <c r="B1" s="10" t="s">
        <v>43</v>
      </c>
      <c r="C1" s="10" t="s">
        <v>55</v>
      </c>
      <c r="D1" s="10" t="s">
        <v>56</v>
      </c>
      <c r="E1" s="10" t="s">
        <v>68</v>
      </c>
      <c r="F1" s="10" t="s">
        <v>65</v>
      </c>
      <c r="G1" s="10" t="s">
        <v>67</v>
      </c>
    </row>
    <row r="2" spans="1:7" x14ac:dyDescent="0.25">
      <c r="A2" s="10" t="str">
        <f>IF(OR(ISBLANK(ENTRY!F4), ISBLANK(ENTRY!P4)), "", _xlfn.CONCAT(TEXT(ENTRY!F4,"YYYY-MM-DD"), " ", LEFT(TEXT(ENTRY!P4,"0000"),2),":",RIGHT(TEXT(ENTRY!P4,"0000"),2), ":00"))</f>
        <v/>
      </c>
      <c r="B2" s="10" t="str">
        <f>IF(ISBLANK(ENTRY!F5), "", ENTRY!F5)</f>
        <v/>
      </c>
      <c r="C2" s="10" t="str">
        <f>IF(ISBLANK(ENTRY!$F$6), "", UPPER(ENTRY!$F$6))</f>
        <v>MOORE</v>
      </c>
      <c r="D2" s="10" t="s">
        <v>62</v>
      </c>
      <c r="E2" s="7" t="str">
        <f>IF(ISBLANK(ENTRY!$Z$5), "", _xlfn.CONCAT("SM-", TEXT(SUBSTITUTE(UPPER(ENTRY!$Z$5), "SM-", ""), "00")))</f>
        <v/>
      </c>
      <c r="F2" s="9" t="s">
        <v>66</v>
      </c>
      <c r="G2" s="9" t="s">
        <v>71</v>
      </c>
    </row>
    <row r="3" spans="1:7" x14ac:dyDescent="0.25">
      <c r="A3" s="10" t="str">
        <f>IF(OR(ISBLANK(ENTRY!F4), ISBLANK(ENTRY!P4)), "", _xlfn.CONCAT(TEXT(ENTRY!F4,"YYYY-MM-DD"), " ", LEFT(TEXT(ENTRY!P4,"0000"),2),":",RIGHT(TEXT(ENTRY!P4,"0000"),2), ":00"))</f>
        <v/>
      </c>
      <c r="B3" s="10" t="str">
        <f>IF(ISBLANK(ENTRY!F5), "", ENTRY!F5)</f>
        <v/>
      </c>
      <c r="C3" s="10" t="str">
        <f>IF(ISBLANK(ENTRY!$F$6), "", UPPER(ENTRY!$F$6))</f>
        <v>MOORE</v>
      </c>
      <c r="D3" s="10" t="s">
        <v>62</v>
      </c>
      <c r="E3" s="7" t="str">
        <f>IF(ISBLANK(ENTRY!$Z$6), "", _xlfn.CONCAT("SM-", TEXT(SUBSTITUTE(UPPER(ENTRY!$Z$6), "SM-", ""), "00")))</f>
        <v/>
      </c>
      <c r="F3" s="9" t="s">
        <v>66</v>
      </c>
      <c r="G3" s="9" t="s">
        <v>72</v>
      </c>
    </row>
    <row r="4" spans="1:7" x14ac:dyDescent="0.25">
      <c r="A4" s="10" t="str">
        <f>IF(OR(ISBLANK(ENTRY!F4), ISBLANK(ENTRY!P4)), "", _xlfn.CONCAT(TEXT(ENTRY!F4,"YYYY-MM-DD"), " ", LEFT(TEXT(ENTRY!P4,"0000"),2),":",RIGHT(TEXT(ENTRY!P4,"0000"),2), ":00"))</f>
        <v/>
      </c>
      <c r="B4" s="10" t="str">
        <f>IF(ISBLANK(ENTRY!F5), "", ENTRY!F5)</f>
        <v/>
      </c>
      <c r="C4" s="10" t="str">
        <f>IF(ISBLANK(ENTRY!$F$6), "", UPPER(ENTRY!$F$6))</f>
        <v>MOORE</v>
      </c>
      <c r="D4" s="10" t="s">
        <v>62</v>
      </c>
      <c r="E4" s="7" t="str">
        <f>IF(ISBLANK(ENTRY!$Z$4), "", _xlfn.CONCAT("SM-", TEXT(SUBSTITUTE(UPPER(ENTRY!$Z$4), "SM-", ""), "00")))</f>
        <v>SM-50</v>
      </c>
      <c r="F4" s="9" t="s">
        <v>66</v>
      </c>
      <c r="G4" s="9" t="s">
        <v>73</v>
      </c>
    </row>
  </sheetData>
  <sheetProtection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02F3186C6B94F9CEC1AEB6999D58E" ma:contentTypeVersion="" ma:contentTypeDescription="Create a new document." ma:contentTypeScope="" ma:versionID="2c10f6a9c710849e3a17bd8e5be4b2f8">
  <xsd:schema xmlns:xsd="http://www.w3.org/2001/XMLSchema" xmlns:xs="http://www.w3.org/2001/XMLSchema" xmlns:p="http://schemas.microsoft.com/office/2006/metadata/properties" xmlns:ns2="d4a0068b-2d83-4e65-b818-ca2ee6cbcdf1" xmlns:ns3="3bb75e96-9b09-4480-8db1-4247edb47523" targetNamespace="http://schemas.microsoft.com/office/2006/metadata/properties" ma:root="true" ma:fieldsID="3792a3b715e048dca24157aceeba3158" ns2:_="" ns3:_="">
    <xsd:import namespace="d4a0068b-2d83-4e65-b818-ca2ee6cbcdf1"/>
    <xsd:import namespace="3bb75e96-9b09-4480-8db1-4247edb475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068b-2d83-4e65-b818-ca2ee6cb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b75e96-9b09-4480-8db1-4247edb475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A858B3-6D49-4D91-96A6-99EB2D3E54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a0068b-2d83-4e65-b818-ca2ee6cbcdf1"/>
    <ds:schemaRef ds:uri="3bb75e96-9b09-4480-8db1-4247edb475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0B634C-DB75-4E66-9D8C-AC761ECC0C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9F2828-8625-41EA-9A70-89CECFA92DE3}">
  <ds:schemaRefs>
    <ds:schemaRef ds:uri="http://purl.org/dc/elements/1.1/"/>
    <ds:schemaRef ds:uri="http://schemas.microsoft.com/office/2006/metadata/properties"/>
    <ds:schemaRef ds:uri="d4a0068b-2d83-4e65-b818-ca2ee6cbcdf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3bb75e96-9b09-4480-8db1-4247edb4752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ENTRY</vt:lpstr>
      <vt:lpstr>RESULT</vt:lpstr>
      <vt:lpstr>EVENT</vt:lpstr>
      <vt:lpstr>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Moore, Jason@DWR</cp:lastModifiedBy>
  <cp:revision/>
  <dcterms:created xsi:type="dcterms:W3CDTF">2018-05-25T20:06:41Z</dcterms:created>
  <dcterms:modified xsi:type="dcterms:W3CDTF">2020-08-19T15:43:21Z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0x01010034102F3186C6B94F9CEC1AEB6999D58E</vt:lpwstr>
  </property>
</Properties>
</file>