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D875AD6-7CEA-4A0A-8EA5-2E0320FBFA63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E9FFD04A-B885-4445-8321-43E6D50D10F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C17" i="10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F33" i="13" s="1"/>
  <c r="G5" i="13"/>
  <c r="G33" i="13" s="1"/>
  <c r="L189" i="1"/>
  <c r="C10" i="10" s="1"/>
  <c r="L190" i="1"/>
  <c r="L191" i="1"/>
  <c r="L192" i="1"/>
  <c r="L207" i="1"/>
  <c r="L208" i="1"/>
  <c r="L209" i="1"/>
  <c r="L210" i="1"/>
  <c r="C13" i="10" s="1"/>
  <c r="L225" i="1"/>
  <c r="L239" i="1" s="1"/>
  <c r="L226" i="1"/>
  <c r="C102" i="2" s="1"/>
  <c r="L227" i="1"/>
  <c r="L228" i="1"/>
  <c r="C104" i="2" s="1"/>
  <c r="F6" i="13"/>
  <c r="G6" i="13"/>
  <c r="L194" i="1"/>
  <c r="L212" i="1"/>
  <c r="L230" i="1"/>
  <c r="F7" i="13"/>
  <c r="G7" i="13"/>
  <c r="L195" i="1"/>
  <c r="L213" i="1"/>
  <c r="L231" i="1"/>
  <c r="C111" i="2" s="1"/>
  <c r="F12" i="13"/>
  <c r="G12" i="13"/>
  <c r="L197" i="1"/>
  <c r="L215" i="1"/>
  <c r="L233" i="1"/>
  <c r="F14" i="13"/>
  <c r="G14" i="13"/>
  <c r="L199" i="1"/>
  <c r="L217" i="1"/>
  <c r="C115" i="2" s="1"/>
  <c r="L235" i="1"/>
  <c r="D14" i="13" s="1"/>
  <c r="C14" i="13" s="1"/>
  <c r="F15" i="13"/>
  <c r="G15" i="13"/>
  <c r="L200" i="1"/>
  <c r="L218" i="1"/>
  <c r="L236" i="1"/>
  <c r="F17" i="13"/>
  <c r="G17" i="13"/>
  <c r="L243" i="1"/>
  <c r="C24" i="10" s="1"/>
  <c r="D17" i="13"/>
  <c r="C17" i="13"/>
  <c r="F18" i="13"/>
  <c r="G18" i="13"/>
  <c r="D18" i="13" s="1"/>
  <c r="C18" i="13" s="1"/>
  <c r="L244" i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30" i="1" s="1"/>
  <c r="J344" i="1" s="1"/>
  <c r="J320" i="1"/>
  <c r="K282" i="1"/>
  <c r="K301" i="1"/>
  <c r="K320" i="1"/>
  <c r="G31" i="13"/>
  <c r="L268" i="1"/>
  <c r="E101" i="2" s="1"/>
  <c r="E107" i="2" s="1"/>
  <c r="L269" i="1"/>
  <c r="L270" i="1"/>
  <c r="L271" i="1"/>
  <c r="L273" i="1"/>
  <c r="C15" i="10" s="1"/>
  <c r="L274" i="1"/>
  <c r="L275" i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E103" i="2" s="1"/>
  <c r="L309" i="1"/>
  <c r="L311" i="1"/>
  <c r="L312" i="1"/>
  <c r="L313" i="1"/>
  <c r="L314" i="1"/>
  <c r="C18" i="10" s="1"/>
  <c r="L315" i="1"/>
  <c r="E114" i="2" s="1"/>
  <c r="L316" i="1"/>
  <c r="L317" i="1"/>
  <c r="H652" i="1" s="1"/>
  <c r="L318" i="1"/>
  <c r="L325" i="1"/>
  <c r="L326" i="1"/>
  <c r="L327" i="1"/>
  <c r="E106" i="2" s="1"/>
  <c r="L252" i="1"/>
  <c r="L253" i="1"/>
  <c r="L333" i="1"/>
  <c r="H25" i="13" s="1"/>
  <c r="L334" i="1"/>
  <c r="C25" i="10" s="1"/>
  <c r="L247" i="1"/>
  <c r="C122" i="2" s="1"/>
  <c r="L328" i="1"/>
  <c r="E122" i="2" s="1"/>
  <c r="F22" i="13"/>
  <c r="C11" i="13"/>
  <c r="C10" i="13"/>
  <c r="C9" i="13"/>
  <c r="L353" i="1"/>
  <c r="B4" i="12"/>
  <c r="B36" i="12"/>
  <c r="C36" i="12"/>
  <c r="A40" i="12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L604" i="1" s="1"/>
  <c r="C40" i="10"/>
  <c r="F52" i="1"/>
  <c r="G52" i="1"/>
  <c r="D48" i="2" s="1"/>
  <c r="D55" i="2" s="1"/>
  <c r="H52" i="1"/>
  <c r="E48" i="2" s="1"/>
  <c r="I52" i="1"/>
  <c r="C35" i="10"/>
  <c r="F71" i="1"/>
  <c r="F104" i="1" s="1"/>
  <c r="F86" i="1"/>
  <c r="F103" i="1"/>
  <c r="G103" i="1"/>
  <c r="H71" i="1"/>
  <c r="H86" i="1"/>
  <c r="H103" i="1"/>
  <c r="H104" i="1"/>
  <c r="I103" i="1"/>
  <c r="I104" i="1"/>
  <c r="J103" i="1"/>
  <c r="J104" i="1"/>
  <c r="J185" i="1" s="1"/>
  <c r="F113" i="1"/>
  <c r="F128" i="1"/>
  <c r="F132" i="1"/>
  <c r="G113" i="1"/>
  <c r="G132" i="1" s="1"/>
  <c r="G128" i="1"/>
  <c r="H113" i="1"/>
  <c r="H128" i="1"/>
  <c r="H132" i="1"/>
  <c r="H185" i="1" s="1"/>
  <c r="G619" i="1" s="1"/>
  <c r="J619" i="1" s="1"/>
  <c r="I113" i="1"/>
  <c r="I128" i="1"/>
  <c r="I132" i="1"/>
  <c r="J113" i="1"/>
  <c r="J128" i="1"/>
  <c r="J132" i="1"/>
  <c r="F139" i="1"/>
  <c r="C77" i="2" s="1"/>
  <c r="C83" i="2" s="1"/>
  <c r="F154" i="1"/>
  <c r="F161" i="1"/>
  <c r="C39" i="10" s="1"/>
  <c r="G139" i="1"/>
  <c r="G154" i="1"/>
  <c r="G161" i="1"/>
  <c r="H139" i="1"/>
  <c r="H161" i="1" s="1"/>
  <c r="H154" i="1"/>
  <c r="I139" i="1"/>
  <c r="I154" i="1"/>
  <c r="I161" i="1"/>
  <c r="C16" i="10"/>
  <c r="C19" i="10"/>
  <c r="L242" i="1"/>
  <c r="C105" i="2" s="1"/>
  <c r="L324" i="1"/>
  <c r="E105" i="2" s="1"/>
  <c r="L246" i="1"/>
  <c r="C116" i="2" s="1"/>
  <c r="L260" i="1"/>
  <c r="C26" i="10" s="1"/>
  <c r="L261" i="1"/>
  <c r="L341" i="1"/>
  <c r="E134" i="2" s="1"/>
  <c r="L342" i="1"/>
  <c r="I655" i="1"/>
  <c r="I660" i="1"/>
  <c r="C7" i="10" s="1"/>
  <c r="G652" i="1"/>
  <c r="I659" i="1"/>
  <c r="C6" i="10"/>
  <c r="C5" i="10"/>
  <c r="C4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L343" i="1" s="1"/>
  <c r="L339" i="1"/>
  <c r="K343" i="1"/>
  <c r="L511" i="1"/>
  <c r="F539" i="1"/>
  <c r="L512" i="1"/>
  <c r="F540" i="1"/>
  <c r="L513" i="1"/>
  <c r="F541" i="1" s="1"/>
  <c r="L516" i="1"/>
  <c r="G539" i="1"/>
  <c r="L517" i="1"/>
  <c r="L519" i="1" s="1"/>
  <c r="L518" i="1"/>
  <c r="G541" i="1" s="1"/>
  <c r="L521" i="1"/>
  <c r="H539" i="1"/>
  <c r="H542" i="1" s="1"/>
  <c r="L522" i="1"/>
  <c r="H540" i="1"/>
  <c r="L523" i="1"/>
  <c r="H541" i="1"/>
  <c r="L526" i="1"/>
  <c r="I539" i="1"/>
  <c r="L527" i="1"/>
  <c r="I540" i="1"/>
  <c r="L528" i="1"/>
  <c r="I541" i="1" s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E19" i="2" s="1"/>
  <c r="F9" i="2"/>
  <c r="I431" i="1"/>
  <c r="J9" i="1"/>
  <c r="C10" i="2"/>
  <c r="D10" i="2"/>
  <c r="E10" i="2"/>
  <c r="F10" i="2"/>
  <c r="F19" i="2" s="1"/>
  <c r="I432" i="1"/>
  <c r="J10" i="1"/>
  <c r="G10" i="2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C32" i="2" s="1"/>
  <c r="D22" i="2"/>
  <c r="E22" i="2"/>
  <c r="F22" i="2"/>
  <c r="F32" i="2" s="1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F42" i="2" s="1"/>
  <c r="F43" i="2" s="1"/>
  <c r="C35" i="2"/>
  <c r="D35" i="2"/>
  <c r="D42" i="2" s="1"/>
  <c r="E35" i="2"/>
  <c r="F35" i="2"/>
  <c r="C36" i="2"/>
  <c r="C42" i="2" s="1"/>
  <c r="D36" i="2"/>
  <c r="E36" i="2"/>
  <c r="F36" i="2"/>
  <c r="I446" i="1"/>
  <c r="J37" i="1"/>
  <c r="G36" i="2"/>
  <c r="C37" i="2"/>
  <c r="D37" i="2"/>
  <c r="E37" i="2"/>
  <c r="E42" i="2" s="1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J41" i="1" s="1"/>
  <c r="G40" i="2" s="1"/>
  <c r="C41" i="2"/>
  <c r="D41" i="2"/>
  <c r="E41" i="2"/>
  <c r="F41" i="2"/>
  <c r="C48" i="2"/>
  <c r="F48" i="2"/>
  <c r="E49" i="2"/>
  <c r="C50" i="2"/>
  <c r="E50" i="2"/>
  <c r="E54" i="2" s="1"/>
  <c r="C51" i="2"/>
  <c r="D51" i="2"/>
  <c r="E51" i="2"/>
  <c r="F51" i="2"/>
  <c r="D52" i="2"/>
  <c r="C53" i="2"/>
  <c r="D53" i="2"/>
  <c r="E53" i="2"/>
  <c r="F53" i="2"/>
  <c r="F54" i="2" s="1"/>
  <c r="C58" i="2"/>
  <c r="C59" i="2"/>
  <c r="C61" i="2"/>
  <c r="D61" i="2"/>
  <c r="D62" i="2" s="1"/>
  <c r="E61" i="2"/>
  <c r="E62" i="2"/>
  <c r="F61" i="2"/>
  <c r="F62" i="2" s="1"/>
  <c r="G61" i="2"/>
  <c r="G62" i="2" s="1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E70" i="2" s="1"/>
  <c r="E73" i="2" s="1"/>
  <c r="F68" i="2"/>
  <c r="C69" i="2"/>
  <c r="D69" i="2"/>
  <c r="D70" i="2" s="1"/>
  <c r="E69" i="2"/>
  <c r="F69" i="2"/>
  <c r="G69" i="2"/>
  <c r="G70" i="2" s="1"/>
  <c r="G73" i="2" s="1"/>
  <c r="C71" i="2"/>
  <c r="D71" i="2"/>
  <c r="E71" i="2"/>
  <c r="C72" i="2"/>
  <c r="E72" i="2"/>
  <c r="D77" i="2"/>
  <c r="E77" i="2"/>
  <c r="F77" i="2"/>
  <c r="C79" i="2"/>
  <c r="E79" i="2"/>
  <c r="F79" i="2"/>
  <c r="C80" i="2"/>
  <c r="D80" i="2"/>
  <c r="D83" i="2" s="1"/>
  <c r="E80" i="2"/>
  <c r="F80" i="2"/>
  <c r="C81" i="2"/>
  <c r="D81" i="2"/>
  <c r="E81" i="2"/>
  <c r="F81" i="2"/>
  <c r="C82" i="2"/>
  <c r="F83" i="2"/>
  <c r="C85" i="2"/>
  <c r="F85" i="2"/>
  <c r="C86" i="2"/>
  <c r="C95" i="2" s="1"/>
  <c r="F86" i="2"/>
  <c r="D88" i="2"/>
  <c r="E88" i="2"/>
  <c r="F88" i="2"/>
  <c r="G88" i="2"/>
  <c r="C89" i="2"/>
  <c r="D89" i="2"/>
  <c r="D95" i="2" s="1"/>
  <c r="E89" i="2"/>
  <c r="F89" i="2"/>
  <c r="F95" i="2" s="1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2" i="2"/>
  <c r="C103" i="2"/>
  <c r="E104" i="2"/>
  <c r="C106" i="2"/>
  <c r="D107" i="2"/>
  <c r="F107" i="2"/>
  <c r="G107" i="2"/>
  <c r="G137" i="2" s="1"/>
  <c r="C110" i="2"/>
  <c r="E111" i="2"/>
  <c r="C112" i="2"/>
  <c r="E112" i="2"/>
  <c r="C113" i="2"/>
  <c r="E113" i="2"/>
  <c r="E115" i="2"/>
  <c r="C117" i="2"/>
  <c r="F120" i="2"/>
  <c r="G120" i="2"/>
  <c r="F122" i="2"/>
  <c r="F136" i="2" s="1"/>
  <c r="D126" i="2"/>
  <c r="D136" i="2" s="1"/>
  <c r="E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/>
  <c r="L257" i="1"/>
  <c r="C129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/>
  <c r="I493" i="1"/>
  <c r="E156" i="2" s="1"/>
  <c r="J493" i="1"/>
  <c r="F156" i="2" s="1"/>
  <c r="F19" i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/>
  <c r="H609" i="1" s="1"/>
  <c r="I43" i="1"/>
  <c r="G615" i="1" s="1"/>
  <c r="G44" i="1"/>
  <c r="F169" i="1"/>
  <c r="I169" i="1"/>
  <c r="I184" i="1" s="1"/>
  <c r="F175" i="1"/>
  <c r="F184" i="1" s="1"/>
  <c r="G175" i="1"/>
  <c r="H175" i="1"/>
  <c r="H184" i="1"/>
  <c r="I175" i="1"/>
  <c r="J175" i="1"/>
  <c r="J184" i="1"/>
  <c r="F180" i="1"/>
  <c r="G180" i="1"/>
  <c r="H180" i="1"/>
  <c r="I180" i="1"/>
  <c r="G184" i="1"/>
  <c r="F203" i="1"/>
  <c r="G203" i="1"/>
  <c r="G249" i="1" s="1"/>
  <c r="G263" i="1" s="1"/>
  <c r="H203" i="1"/>
  <c r="H249" i="1" s="1"/>
  <c r="H263" i="1" s="1"/>
  <c r="I203" i="1"/>
  <c r="I249" i="1"/>
  <c r="I263" i="1" s="1"/>
  <c r="J203" i="1"/>
  <c r="J249" i="1" s="1"/>
  <c r="K203" i="1"/>
  <c r="K249" i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F263" i="1" s="1"/>
  <c r="L262" i="1"/>
  <c r="F282" i="1"/>
  <c r="G282" i="1"/>
  <c r="H282" i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L329" i="1" s="1"/>
  <c r="G329" i="1"/>
  <c r="G330" i="1" s="1"/>
  <c r="G344" i="1" s="1"/>
  <c r="H329" i="1"/>
  <c r="I329" i="1"/>
  <c r="J329" i="1"/>
  <c r="K329" i="1"/>
  <c r="K330" i="1"/>
  <c r="K344" i="1" s="1"/>
  <c r="H330" i="1"/>
  <c r="H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F399" i="1"/>
  <c r="G399" i="1"/>
  <c r="G400" i="1" s="1"/>
  <c r="H635" i="1" s="1"/>
  <c r="J635" i="1" s="1"/>
  <c r="H399" i="1"/>
  <c r="I399" i="1"/>
  <c r="F400" i="1"/>
  <c r="H633" i="1" s="1"/>
  <c r="J633" i="1" s="1"/>
  <c r="I400" i="1"/>
  <c r="L405" i="1"/>
  <c r="L411" i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J426" i="1" s="1"/>
  <c r="F426" i="1"/>
  <c r="I426" i="1"/>
  <c r="F438" i="1"/>
  <c r="G438" i="1"/>
  <c r="G630" i="1" s="1"/>
  <c r="J630" i="1" s="1"/>
  <c r="H438" i="1"/>
  <c r="F444" i="1"/>
  <c r="F451" i="1" s="1"/>
  <c r="H629" i="1" s="1"/>
  <c r="J629" i="1" s="1"/>
  <c r="G444" i="1"/>
  <c r="H444" i="1"/>
  <c r="H451" i="1" s="1"/>
  <c r="H631" i="1" s="1"/>
  <c r="J631" i="1" s="1"/>
  <c r="I444" i="1"/>
  <c r="F450" i="1"/>
  <c r="G450" i="1"/>
  <c r="H450" i="1"/>
  <c r="G451" i="1"/>
  <c r="H630" i="1" s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460" i="1"/>
  <c r="F464" i="1"/>
  <c r="G464" i="1"/>
  <c r="H464" i="1"/>
  <c r="I464" i="1"/>
  <c r="J464" i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G535" i="1" s="1"/>
  <c r="H514" i="1"/>
  <c r="I514" i="1"/>
  <c r="J514" i="1"/>
  <c r="K514" i="1"/>
  <c r="L514" i="1"/>
  <c r="F519" i="1"/>
  <c r="G519" i="1"/>
  <c r="H519" i="1"/>
  <c r="H535" i="1" s="1"/>
  <c r="I519" i="1"/>
  <c r="J519" i="1"/>
  <c r="K519" i="1"/>
  <c r="K535" i="1" s="1"/>
  <c r="F524" i="1"/>
  <c r="G524" i="1"/>
  <c r="H524" i="1"/>
  <c r="I524" i="1"/>
  <c r="J524" i="1"/>
  <c r="K524" i="1"/>
  <c r="L524" i="1"/>
  <c r="F529" i="1"/>
  <c r="F535" i="1" s="1"/>
  <c r="G529" i="1"/>
  <c r="H529" i="1"/>
  <c r="I529" i="1"/>
  <c r="J529" i="1"/>
  <c r="J535" i="1" s="1"/>
  <c r="K529" i="1"/>
  <c r="L529" i="1"/>
  <c r="F534" i="1"/>
  <c r="G534" i="1"/>
  <c r="H534" i="1"/>
  <c r="I534" i="1"/>
  <c r="J534" i="1"/>
  <c r="K534" i="1"/>
  <c r="I535" i="1"/>
  <c r="L547" i="1"/>
  <c r="L550" i="1"/>
  <c r="L548" i="1"/>
  <c r="L549" i="1"/>
  <c r="F550" i="1"/>
  <c r="F561" i="1" s="1"/>
  <c r="G550" i="1"/>
  <c r="G561" i="1" s="1"/>
  <c r="H550" i="1"/>
  <c r="H561" i="1" s="1"/>
  <c r="I550" i="1"/>
  <c r="I561" i="1"/>
  <c r="J550" i="1"/>
  <c r="K550" i="1"/>
  <c r="K561" i="1" s="1"/>
  <c r="L552" i="1"/>
  <c r="L555" i="1" s="1"/>
  <c r="L561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H608" i="1"/>
  <c r="G609" i="1"/>
  <c r="G610" i="1"/>
  <c r="G612" i="1"/>
  <c r="J612" i="1" s="1"/>
  <c r="G613" i="1"/>
  <c r="J613" i="1" s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1" i="1"/>
  <c r="G633" i="1"/>
  <c r="G634" i="1"/>
  <c r="G635" i="1"/>
  <c r="H637" i="1"/>
  <c r="G639" i="1"/>
  <c r="J639" i="1" s="1"/>
  <c r="H639" i="1"/>
  <c r="G640" i="1"/>
  <c r="J640" i="1"/>
  <c r="H640" i="1"/>
  <c r="G641" i="1"/>
  <c r="J641" i="1" s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G150" i="2"/>
  <c r="E83" i="2"/>
  <c r="C62" i="2"/>
  <c r="D54" i="2"/>
  <c r="D15" i="13"/>
  <c r="C15" i="13" s="1"/>
  <c r="D12" i="13"/>
  <c r="C12" i="13"/>
  <c r="D6" i="13"/>
  <c r="C6" i="13" s="1"/>
  <c r="E8" i="13"/>
  <c r="C22" i="13"/>
  <c r="E95" i="2"/>
  <c r="J19" i="1" l="1"/>
  <c r="G611" i="1" s="1"/>
  <c r="I542" i="1"/>
  <c r="F542" i="1"/>
  <c r="K541" i="1"/>
  <c r="F185" i="1"/>
  <c r="G617" i="1" s="1"/>
  <c r="J617" i="1" s="1"/>
  <c r="C136" i="2"/>
  <c r="H650" i="1"/>
  <c r="H654" i="1" s="1"/>
  <c r="G22" i="2"/>
  <c r="G32" i="2" s="1"/>
  <c r="J33" i="1"/>
  <c r="G621" i="1"/>
  <c r="J621" i="1" s="1"/>
  <c r="G636" i="1"/>
  <c r="C36" i="10"/>
  <c r="J609" i="1"/>
  <c r="D73" i="2"/>
  <c r="D96" i="2" s="1"/>
  <c r="C25" i="13"/>
  <c r="H33" i="13"/>
  <c r="J263" i="1"/>
  <c r="H638" i="1"/>
  <c r="J542" i="1"/>
  <c r="F55" i="2"/>
  <c r="F96" i="2" s="1"/>
  <c r="I451" i="1"/>
  <c r="H632" i="1" s="1"/>
  <c r="C55" i="2"/>
  <c r="C96" i="2" s="1"/>
  <c r="G542" i="1"/>
  <c r="C38" i="10"/>
  <c r="C41" i="10" s="1"/>
  <c r="F137" i="2"/>
  <c r="J43" i="1"/>
  <c r="C43" i="2"/>
  <c r="I185" i="1"/>
  <c r="G620" i="1" s="1"/>
  <c r="J620" i="1" s="1"/>
  <c r="E55" i="2"/>
  <c r="E96" i="2" s="1"/>
  <c r="G156" i="2"/>
  <c r="C107" i="2"/>
  <c r="J607" i="1"/>
  <c r="J638" i="1"/>
  <c r="J615" i="1"/>
  <c r="G96" i="2"/>
  <c r="C133" i="2"/>
  <c r="E33" i="13"/>
  <c r="D35" i="13" s="1"/>
  <c r="E43" i="2"/>
  <c r="D43" i="2"/>
  <c r="C8" i="13"/>
  <c r="G9" i="2"/>
  <c r="G19" i="2" s="1"/>
  <c r="C153" i="2"/>
  <c r="G153" i="2" s="1"/>
  <c r="G540" i="1"/>
  <c r="K540" i="1" s="1"/>
  <c r="F652" i="1"/>
  <c r="I652" i="1" s="1"/>
  <c r="L203" i="1"/>
  <c r="C23" i="10"/>
  <c r="C11" i="10"/>
  <c r="C134" i="2"/>
  <c r="E129" i="2"/>
  <c r="E136" i="2" s="1"/>
  <c r="H651" i="1"/>
  <c r="D7" i="13"/>
  <c r="C7" i="13" s="1"/>
  <c r="D5" i="13"/>
  <c r="C114" i="2"/>
  <c r="C120" i="2" s="1"/>
  <c r="C12" i="10"/>
  <c r="L282" i="1"/>
  <c r="G37" i="2"/>
  <c r="G42" i="2" s="1"/>
  <c r="G43" i="2" s="1"/>
  <c r="I438" i="1"/>
  <c r="G632" i="1" s="1"/>
  <c r="I44" i="1"/>
  <c r="H610" i="1" s="1"/>
  <c r="J610" i="1" s="1"/>
  <c r="D119" i="2"/>
  <c r="D120" i="2" s="1"/>
  <c r="D137" i="2" s="1"/>
  <c r="C21" i="10"/>
  <c r="L354" i="1"/>
  <c r="L534" i="1"/>
  <c r="L535" i="1" s="1"/>
  <c r="F651" i="1"/>
  <c r="I651" i="1" s="1"/>
  <c r="C20" i="10"/>
  <c r="E110" i="2"/>
  <c r="E120" i="2" s="1"/>
  <c r="E137" i="2" s="1"/>
  <c r="C29" i="10"/>
  <c r="I450" i="1"/>
  <c r="C49" i="2"/>
  <c r="C54" i="2" s="1"/>
  <c r="G104" i="1"/>
  <c r="G185" i="1" s="1"/>
  <c r="G618" i="1" s="1"/>
  <c r="J618" i="1" s="1"/>
  <c r="F653" i="1"/>
  <c r="I653" i="1" s="1"/>
  <c r="K539" i="1"/>
  <c r="K542" i="1" s="1"/>
  <c r="L400" i="1"/>
  <c r="L221" i="1"/>
  <c r="G650" i="1" s="1"/>
  <c r="G654" i="1" s="1"/>
  <c r="D35" i="10" l="1"/>
  <c r="D40" i="10"/>
  <c r="D37" i="10"/>
  <c r="D39" i="10"/>
  <c r="G616" i="1"/>
  <c r="J44" i="1"/>
  <c r="H611" i="1" s="1"/>
  <c r="G657" i="1"/>
  <c r="G662" i="1"/>
  <c r="G625" i="1"/>
  <c r="J625" i="1" s="1"/>
  <c r="C27" i="10"/>
  <c r="D36" i="10"/>
  <c r="C5" i="13"/>
  <c r="H662" i="1"/>
  <c r="H657" i="1"/>
  <c r="H636" i="1"/>
  <c r="J636" i="1" s="1"/>
  <c r="G627" i="1"/>
  <c r="J627" i="1" s="1"/>
  <c r="J632" i="1"/>
  <c r="L249" i="1"/>
  <c r="L263" i="1" s="1"/>
  <c r="G622" i="1" s="1"/>
  <c r="J622" i="1" s="1"/>
  <c r="F650" i="1"/>
  <c r="D38" i="10"/>
  <c r="D31" i="13"/>
  <c r="C31" i="13" s="1"/>
  <c r="L330" i="1"/>
  <c r="L344" i="1" s="1"/>
  <c r="G623" i="1" s="1"/>
  <c r="J623" i="1" s="1"/>
  <c r="C137" i="2"/>
  <c r="J611" i="1"/>
  <c r="D33" i="13" l="1"/>
  <c r="D36" i="13" s="1"/>
  <c r="J616" i="1"/>
  <c r="H646" i="1"/>
  <c r="C28" i="10"/>
  <c r="I650" i="1"/>
  <c r="I654" i="1" s="1"/>
  <c r="F654" i="1"/>
  <c r="D41" i="10"/>
  <c r="F657" i="1" l="1"/>
  <c r="F662" i="1"/>
  <c r="I662" i="1"/>
  <c r="I657" i="1"/>
  <c r="D22" i="10"/>
  <c r="C30" i="10"/>
  <c r="D16" i="10"/>
  <c r="D13" i="10"/>
  <c r="D19" i="10"/>
  <c r="D15" i="10"/>
  <c r="D18" i="10"/>
  <c r="D17" i="10"/>
  <c r="D24" i="10"/>
  <c r="D10" i="10"/>
  <c r="D26" i="10"/>
  <c r="D25" i="10"/>
  <c r="D20" i="10"/>
  <c r="D11" i="10"/>
  <c r="D23" i="10"/>
  <c r="D21" i="10"/>
  <c r="D12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7328457-76C1-4C3B-8125-4090AD03ECA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3F146C3-020D-41E4-8D00-56B7E9BA9AF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C68FC20-705B-4BDB-92B8-406D333A4E9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D192B77-C1A1-418C-9C21-9B31F167F76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85B9B56-D00A-4957-AC19-B1AE71C15C5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DAB48D4-1D7B-477C-AA59-6365BC92A2B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E513910-44EE-47AD-9A2C-5FD17B71935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AE1535D-246B-4BD4-9A35-B36502F6B38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27771B4-9438-403E-8409-70C1DDDCDDA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6C81957-189C-41D3-B751-4526BD8D6BE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4588B57-715A-4866-851F-F99A47228CD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9F92B7C-9379-404E-9754-7338CFDF06E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<sst xmlns="http://schemas.openxmlformats.org/spreadsheetml/2006/main" count="3858" uniqueCount="895">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</sst>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D74A-EF5B-451C-B1CC-0C1975E1C53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659" sqref="G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162</v>
      </c>
      <c r="C2" s="21">
        <v>162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-31634.62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41065.410000000003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61509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29874.38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41065.410000000003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2586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2586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15000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41065.410000000003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12288.38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27288.379999999997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41065.410000000003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29874.379999999997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41065.410000000003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104835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104835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1.56</v>
      </c>
      <c r="G88" s="18"/>
      <c r="H88" s="18"/>
      <c r="I88" s="18"/>
      <c r="J88" s="18">
        <v>448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1.56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448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104836.56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448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13073.82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31683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474.18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45231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45231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976.44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976.44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6970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6970</v>
      </c>
      <c r="G161" s="41">
        <f>G139+G154+SUM(G155:G160)</f>
        <v>0</v>
      </c>
      <c r="H161" s="41">
        <f>H139+H154+SUM(H155:H160)</f>
        <v>976.44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157037.56</v>
      </c>
      <c r="G185" s="47">
        <f>G104+G132+G161+G184</f>
        <v>0</v>
      </c>
      <c r="H185" s="47">
        <f>H104+H132+H161+H184</f>
        <v>976.44</v>
      </c>
      <c r="I185" s="47">
        <f>I104+I132+I161+I184</f>
        <v>0</v>
      </c>
      <c r="J185" s="47">
        <f>J104+J132+J184</f>
        <v>448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99353</v>
      </c>
      <c r="I189" s="18"/>
      <c r="J189" s="18"/>
      <c r="K189" s="18"/>
      <c r="L189" s="19">
        <f>SUM(F189:K189)</f>
        <v>99353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825</v>
      </c>
      <c r="G196" s="18"/>
      <c r="H196" s="18">
        <v>9013.1</v>
      </c>
      <c r="I196" s="18">
        <v>59.6</v>
      </c>
      <c r="J196" s="18"/>
      <c r="K196" s="18">
        <v>235.79</v>
      </c>
      <c r="L196" s="19">
        <f t="shared" si="0"/>
        <v>10133.490000000002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4716</v>
      </c>
      <c r="I200" s="18"/>
      <c r="J200" s="18"/>
      <c r="K200" s="18"/>
      <c r="L200" s="19">
        <f t="shared" si="0"/>
        <v>4716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825</v>
      </c>
      <c r="G203" s="41">
        <f t="shared" si="1"/>
        <v>0</v>
      </c>
      <c r="H203" s="41">
        <f t="shared" si="1"/>
        <v>113082.1</v>
      </c>
      <c r="I203" s="41">
        <f t="shared" si="1"/>
        <v>59.6</v>
      </c>
      <c r="J203" s="41">
        <f t="shared" si="1"/>
        <v>0</v>
      </c>
      <c r="K203" s="41">
        <f t="shared" si="1"/>
        <v>235.79</v>
      </c>
      <c r="L203" s="41">
        <f t="shared" si="1"/>
        <v>114202.49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14864.64</v>
      </c>
      <c r="I225" s="18"/>
      <c r="J225" s="18"/>
      <c r="K225" s="18"/>
      <c r="L225" s="19">
        <f>SUM(F225:K225)</f>
        <v>14864.64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14864.64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14864.64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825</v>
      </c>
      <c r="G249" s="41">
        <f t="shared" si="8"/>
        <v>0</v>
      </c>
      <c r="H249" s="41">
        <f t="shared" si="8"/>
        <v>127946.74</v>
      </c>
      <c r="I249" s="41">
        <f t="shared" si="8"/>
        <v>59.6</v>
      </c>
      <c r="J249" s="41">
        <f t="shared" si="8"/>
        <v>0</v>
      </c>
      <c r="K249" s="41">
        <f t="shared" si="8"/>
        <v>235.79</v>
      </c>
      <c r="L249" s="41">
        <f t="shared" si="8"/>
        <v>129067.13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825</v>
      </c>
      <c r="G263" s="42">
        <f t="shared" si="11"/>
        <v>0</v>
      </c>
      <c r="H263" s="42">
        <f t="shared" si="11"/>
        <v>127946.74</v>
      </c>
      <c r="I263" s="42">
        <f t="shared" si="11"/>
        <v>59.6</v>
      </c>
      <c r="J263" s="42">
        <f t="shared" si="11"/>
        <v>0</v>
      </c>
      <c r="K263" s="42">
        <f t="shared" si="11"/>
        <v>235.79</v>
      </c>
      <c r="L263" s="42">
        <f t="shared" si="11"/>
        <v>129067.13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v>976.44</v>
      </c>
      <c r="I268" s="18"/>
      <c r="J268" s="18"/>
      <c r="K268" s="18"/>
      <c r="L268" s="19">
        <f>SUM(F268:K268)</f>
        <v>976.44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976.44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976.44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976.44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976.44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976.44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976.44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448</v>
      </c>
      <c r="I389" s="18"/>
      <c r="J389" s="24" t="s">
        <v>312</v>
      </c>
      <c r="K389" s="24" t="s">
        <v>312</v>
      </c>
      <c r="L389" s="56">
        <f t="shared" si="26"/>
        <v>448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448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448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448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448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41065.410000000003</v>
      </c>
      <c r="G432" s="18"/>
      <c r="H432" s="18"/>
      <c r="I432" s="56">
        <f t="shared" si="33"/>
        <v>41065.410000000003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41065.410000000003</v>
      </c>
      <c r="G438" s="13">
        <f>SUM(G431:G437)</f>
        <v>0</v>
      </c>
      <c r="H438" s="13">
        <f>SUM(H431:H437)</f>
        <v>0</v>
      </c>
      <c r="I438" s="13">
        <f>SUM(I431:I437)</f>
        <v>41065.410000000003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41065.410000000003</v>
      </c>
      <c r="G449" s="18"/>
      <c r="H449" s="18"/>
      <c r="I449" s="56">
        <f>SUM(F449:H449)</f>
        <v>41065.410000000003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41065.410000000003</v>
      </c>
      <c r="G450" s="83">
        <f>SUM(G446:G449)</f>
        <v>0</v>
      </c>
      <c r="H450" s="83">
        <f>SUM(H446:H449)</f>
        <v>0</v>
      </c>
      <c r="I450" s="83">
        <f>SUM(I446:I449)</f>
        <v>41065.410000000003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41065.410000000003</v>
      </c>
      <c r="G451" s="42">
        <f>G444+G450</f>
        <v>0</v>
      </c>
      <c r="H451" s="42">
        <f>H444+H450</f>
        <v>0</v>
      </c>
      <c r="I451" s="42">
        <f>I444+I450</f>
        <v>41065.410000000003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-682.05</v>
      </c>
      <c r="G455" s="18"/>
      <c r="H455" s="18">
        <v>0</v>
      </c>
      <c r="I455" s="18"/>
      <c r="J455" s="18">
        <v>40617.410000000003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157037.56</v>
      </c>
      <c r="G458" s="18"/>
      <c r="H458" s="18">
        <v>976.44</v>
      </c>
      <c r="I458" s="18"/>
      <c r="J458" s="18">
        <v>448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157037.56</v>
      </c>
      <c r="G460" s="53">
        <f>SUM(G458:G459)</f>
        <v>0</v>
      </c>
      <c r="H460" s="53">
        <f>SUM(H458:H459)</f>
        <v>976.44</v>
      </c>
      <c r="I460" s="53">
        <f>SUM(I458:I459)</f>
        <v>0</v>
      </c>
      <c r="J460" s="53">
        <f>SUM(J458:J459)</f>
        <v>448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129067.13</v>
      </c>
      <c r="G462" s="18"/>
      <c r="H462" s="18">
        <v>976.44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129067.13</v>
      </c>
      <c r="G464" s="53">
        <f>SUM(G462:G463)</f>
        <v>0</v>
      </c>
      <c r="H464" s="53">
        <f>SUM(H462:H463)</f>
        <v>976.44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27288.380000000005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41065.410000000003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467.73</v>
      </c>
      <c r="G521" s="18">
        <v>180.11</v>
      </c>
      <c r="H521" s="18">
        <v>5.37</v>
      </c>
      <c r="I521" s="18"/>
      <c r="J521" s="18"/>
      <c r="K521" s="18"/>
      <c r="L521" s="88">
        <f>SUM(F521:K521)</f>
        <v>653.21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467.73</v>
      </c>
      <c r="G524" s="89">
        <f t="shared" ref="G524:L524" si="37">SUM(G521:G523)</f>
        <v>180.11</v>
      </c>
      <c r="H524" s="89">
        <f t="shared" si="37"/>
        <v>5.37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653.21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467.73</v>
      </c>
      <c r="G535" s="89">
        <f t="shared" ref="G535:L535" si="40">G514+G519+G524+G529+G534</f>
        <v>180.11</v>
      </c>
      <c r="H535" s="89">
        <f t="shared" si="40"/>
        <v>5.37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653.21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653.21</v>
      </c>
      <c r="I539" s="87">
        <f>L526</f>
        <v>0</v>
      </c>
      <c r="J539" s="87">
        <f>L531</f>
        <v>0</v>
      </c>
      <c r="K539" s="87">
        <f>SUM(F539:J539)</f>
        <v>653.21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653.21</v>
      </c>
      <c r="I542" s="89">
        <f t="shared" si="41"/>
        <v>0</v>
      </c>
      <c r="J542" s="89">
        <f t="shared" si="41"/>
        <v>0</v>
      </c>
      <c r="K542" s="89">
        <f t="shared" si="41"/>
        <v>653.21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99353</v>
      </c>
      <c r="G565" s="18"/>
      <c r="H565" s="18">
        <v>14864.64</v>
      </c>
      <c r="I565" s="87">
        <f>SUM(F565:H565)</f>
        <v>114217.64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4716</v>
      </c>
      <c r="I581" s="18"/>
      <c r="J581" s="18"/>
      <c r="K581" s="104">
        <f t="shared" ref="K581:K587" si="47">SUM(H581:J581)</f>
        <v>4716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4716</v>
      </c>
      <c r="I588" s="108">
        <f>SUM(I581:I587)</f>
        <v>0</v>
      </c>
      <c r="J588" s="108">
        <f>SUM(J581:J587)</f>
        <v>0</v>
      </c>
      <c r="K588" s="108">
        <f>SUM(K581:K587)</f>
        <v>4716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29874.38</v>
      </c>
      <c r="H607" s="109">
        <f>SUM(F44)</f>
        <v>29874.379999999997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41065.410000000003</v>
      </c>
      <c r="H611" s="109">
        <f>SUM(J44)</f>
        <v>41065.410000000003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27288.379999999997</v>
      </c>
      <c r="H612" s="109">
        <f>F466</f>
        <v>27288.380000000005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41065.410000000003</v>
      </c>
      <c r="H616" s="109">
        <f>J466</f>
        <v>41065.410000000003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157037.56</v>
      </c>
      <c r="H617" s="104">
        <f>SUM(F458)</f>
        <v>157037.56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976.44</v>
      </c>
      <c r="H619" s="104">
        <f>SUM(H458)</f>
        <v>976.44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448</v>
      </c>
      <c r="H621" s="104">
        <f>SUM(J458)</f>
        <v>448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129067.13</v>
      </c>
      <c r="H622" s="104">
        <f>SUM(F462)</f>
        <v>129067.13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976.44</v>
      </c>
      <c r="H623" s="104">
        <f>SUM(H462)</f>
        <v>976.44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448</v>
      </c>
      <c r="H627" s="164">
        <f>SUM(J458)</f>
        <v>448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41065.410000000003</v>
      </c>
      <c r="H629" s="104">
        <f>SUM(F451)</f>
        <v>41065.410000000003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41065.410000000003</v>
      </c>
      <c r="H632" s="104">
        <f>SUM(I451)</f>
        <v>41065.410000000003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448</v>
      </c>
      <c r="H634" s="104">
        <f>H400</f>
        <v>448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448</v>
      </c>
      <c r="H636" s="104">
        <f>L400</f>
        <v>448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4716</v>
      </c>
      <c r="H637" s="104">
        <f>L200+L218+L236</f>
        <v>4716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4716</v>
      </c>
      <c r="H639" s="104">
        <f>H588</f>
        <v>4716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115178.93000000001</v>
      </c>
      <c r="G650" s="19">
        <f>(L221+L301+L351)</f>
        <v>0</v>
      </c>
      <c r="H650" s="19">
        <f>(L239+L320+L352)</f>
        <v>14864.64</v>
      </c>
      <c r="I650" s="19">
        <f>SUM(F650:H650)</f>
        <v>130043.57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4716</v>
      </c>
      <c r="G652" s="19">
        <f>(L218+L298)-(J218+J298)</f>
        <v>0</v>
      </c>
      <c r="H652" s="19">
        <f>(L236+L317)-(J236+J317)</f>
        <v>0</v>
      </c>
      <c r="I652" s="19">
        <f>SUM(F652:H652)</f>
        <v>4716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99353</v>
      </c>
      <c r="G653" s="200">
        <f>SUM(G565:G577)+SUM(I592:I594)+L602</f>
        <v>0</v>
      </c>
      <c r="H653" s="200">
        <f>SUM(H565:H577)+SUM(J592:J594)+L603</f>
        <v>14864.64</v>
      </c>
      <c r="I653" s="19">
        <f>SUM(F653:H653)</f>
        <v>114217.64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11109.930000000008</v>
      </c>
      <c r="G654" s="19">
        <f>G650-SUM(G651:G653)</f>
        <v>0</v>
      </c>
      <c r="H654" s="19">
        <f>H650-SUM(H651:H653)</f>
        <v>0</v>
      </c>
      <c r="I654" s="19">
        <f>I650-SUM(I651:I653)</f>
        <v>11109.930000000008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-11109.93</v>
      </c>
      <c r="G659" s="18"/>
      <c r="H659" s="18"/>
      <c r="I659" s="19">
        <f>SUM(F659:H659)</f>
        <v>-11109.93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46C9-1E95-4733-A2A3-8DE0CA4C9127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Ellsworth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D569-375B-4745-84F2-0A98B5F59C5D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Ellsworth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114217.64</v>
      </c>
      <c r="D5" s="20">
        <f>SUM('DOE25'!L189:L192)+SUM('DOE25'!L207:L210)+SUM('DOE25'!L225:L228)-F5-G5</f>
        <v>114217.64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3088.1600000000008</v>
      </c>
      <c r="D8" s="244"/>
      <c r="E8" s="20">
        <f>'DOE25'!L196+'DOE25'!L214+'DOE25'!L232-F8-G8-D9-D11</f>
        <v>2852.3700000000008</v>
      </c>
      <c r="F8" s="256">
        <f>'DOE25'!J196+'DOE25'!J214+'DOE25'!J232</f>
        <v>0</v>
      </c>
      <c r="G8" s="53">
        <f>'DOE25'!K196+'DOE25'!K214+'DOE25'!K232</f>
        <v>235.79</v>
      </c>
      <c r="H8" s="260"/>
    </row>
    <row r="9" spans="1:9" x14ac:dyDescent="0.2">
      <c r="A9" s="32">
        <v>2310</v>
      </c>
      <c r="B9" t="s">
        <v>849</v>
      </c>
      <c r="C9" s="246">
        <f t="shared" si="0"/>
        <v>4836.49</v>
      </c>
      <c r="D9" s="245">
        <v>4836.49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2500</v>
      </c>
      <c r="D10" s="244"/>
      <c r="E10" s="245">
        <v>2500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2208.84</v>
      </c>
      <c r="D11" s="245">
        <v>2208.84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4716</v>
      </c>
      <c r="D15" s="20">
        <f>'DOE25'!L200+'DOE25'!L218+'DOE25'!L236-F15-G15</f>
        <v>4716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976.44</v>
      </c>
      <c r="D31" s="20">
        <f>'DOE25'!L282+'DOE25'!L301+'DOE25'!L320+'DOE25'!L325+'DOE25'!L326+'DOE25'!L327-F31-G31</f>
        <v>976.44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126955.41</v>
      </c>
      <c r="E33" s="247">
        <f>SUM(E5:E31)</f>
        <v>5352.3700000000008</v>
      </c>
      <c r="F33" s="247">
        <f>SUM(F5:F31)</f>
        <v>0</v>
      </c>
      <c r="G33" s="247">
        <f>SUM(G5:G31)</f>
        <v>235.79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5352.3700000000008</v>
      </c>
      <c r="E35" s="250"/>
    </row>
    <row r="36" spans="2:8" ht="12" thickTop="1" x14ac:dyDescent="0.2">
      <c r="B36" t="s">
        <v>846</v>
      </c>
      <c r="D36" s="20">
        <f>D33</f>
        <v>126955.41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ADBB-C59D-4E29-8F6B-5CC1DF3D14F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-31634.62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41065.410000000003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61509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29874.38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41065.410000000003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2586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2586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15000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41065.410000000003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12288.38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27288.379999999997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41065.410000000003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29874.379999999997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41065.410000000003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104835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1.56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448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1.56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448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104836.56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448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13073.82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31683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474.18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45231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45231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976.44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6970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6970</v>
      </c>
      <c r="D83" s="131">
        <f>SUM(D77:D82)</f>
        <v>0</v>
      </c>
      <c r="E83" s="131">
        <f>SUM(E77:E82)</f>
        <v>976.44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157037.56</v>
      </c>
      <c r="D96" s="86">
        <f>D55+D73+D83+D95</f>
        <v>0</v>
      </c>
      <c r="E96" s="86">
        <f>E55+E73+E83+E95</f>
        <v>976.44</v>
      </c>
      <c r="F96" s="86">
        <f>F55+F73+F83+F95</f>
        <v>0</v>
      </c>
      <c r="G96" s="86">
        <f>G55+G73+G95</f>
        <v>448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114217.64</v>
      </c>
      <c r="D101" s="24" t="s">
        <v>312</v>
      </c>
      <c r="E101" s="95">
        <f>('DOE25'!L268)+('DOE25'!L287)+('DOE25'!L306)</f>
        <v>976.44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114217.64</v>
      </c>
      <c r="D107" s="86">
        <f>SUM(D101:D106)</f>
        <v>0</v>
      </c>
      <c r="E107" s="86">
        <f>SUM(E101:E106)</f>
        <v>976.44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10133.490000000002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4716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14849.490000000002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448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-448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129067.13</v>
      </c>
      <c r="D137" s="86">
        <f>(D107+D120+D136)</f>
        <v>0</v>
      </c>
      <c r="E137" s="86">
        <f>(E107+E120+E136)</f>
        <v>976.44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987F-1CB1-4BC3-B460-A6DB4F763BD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Ellsworth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115194</v>
      </c>
      <c r="D10" s="182">
        <f>ROUND((C10/$C$28)*100,1)</f>
        <v>88.6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10133</v>
      </c>
      <c r="D17" s="182">
        <f t="shared" si="0"/>
        <v>7.8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4716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130043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130043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104835</v>
      </c>
      <c r="D35" s="182">
        <f t="shared" ref="D35:D40" si="1">ROUND((C35/$C$41)*100,1)</f>
        <v>66.2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449.55999999999767</v>
      </c>
      <c r="D36" s="182">
        <f t="shared" si="1"/>
        <v>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45231</v>
      </c>
      <c r="D37" s="182">
        <f t="shared" si="1"/>
        <v>28.5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7946</v>
      </c>
      <c r="D39" s="182">
        <f t="shared" si="1"/>
        <v>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158461.56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D9C-B75F-4A58-A110-73CE586192F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Ellsworth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2011-11-04T17:50:39Z</cp:lastPrinted>
  <dcterms:created xsi:type="dcterms:W3CDTF">1997-12-04T19:04:30Z</dcterms:created>
  <dcterms:modified xsi:type="dcterms:W3CDTF">2025-01-09T20:40:54Z</dcterms:modified>
</cp:coreProperties>
</file>