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4F2EA5F7-AAC7-428B-8283-6297485ADB58}" xr6:coauthVersionLast="47" xr6:coauthVersionMax="47" xr10:uidLastSave="{00000000-0000-0000-0000-000000000000}"/>
  <workbookProtection workbookPassword="B30A" lockStructure="1"/>
  <bookViews>
    <workbookView xWindow="1380" yWindow="1380" windowWidth="21600" windowHeight="11505" tabRatio="855" xr2:uid="{29D64332-EB5C-46CD-8845-45BD372788B5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1" l="1"/>
  <c r="F132" i="1" s="1"/>
  <c r="C37" i="10"/>
  <c r="C60" i="2"/>
  <c r="B2" i="13"/>
  <c r="F8" i="13"/>
  <c r="G8" i="13"/>
  <c r="L196" i="1"/>
  <c r="C112" i="2" s="1"/>
  <c r="L214" i="1"/>
  <c r="E8" i="13" s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L239" i="1" s="1"/>
  <c r="F5" i="13"/>
  <c r="D5" i="13" s="1"/>
  <c r="G5" i="13"/>
  <c r="L189" i="1"/>
  <c r="L190" i="1"/>
  <c r="L191" i="1"/>
  <c r="L192" i="1"/>
  <c r="C104" i="2" s="1"/>
  <c r="L207" i="1"/>
  <c r="C10" i="10" s="1"/>
  <c r="L208" i="1"/>
  <c r="L209" i="1"/>
  <c r="C103" i="2" s="1"/>
  <c r="L210" i="1"/>
  <c r="L225" i="1"/>
  <c r="L226" i="1"/>
  <c r="L227" i="1"/>
  <c r="L228" i="1"/>
  <c r="F6" i="13"/>
  <c r="G6" i="13"/>
  <c r="L194" i="1"/>
  <c r="C110" i="2" s="1"/>
  <c r="L212" i="1"/>
  <c r="D6" i="13" s="1"/>
  <c r="C6" i="13" s="1"/>
  <c r="L230" i="1"/>
  <c r="F7" i="13"/>
  <c r="G7" i="13"/>
  <c r="L195" i="1"/>
  <c r="D7" i="13" s="1"/>
  <c r="C7" i="13" s="1"/>
  <c r="L213" i="1"/>
  <c r="C16" i="10" s="1"/>
  <c r="L231" i="1"/>
  <c r="F12" i="13"/>
  <c r="G12" i="13"/>
  <c r="L197" i="1"/>
  <c r="C113" i="2" s="1"/>
  <c r="L215" i="1"/>
  <c r="C18" i="10" s="1"/>
  <c r="L233" i="1"/>
  <c r="F14" i="13"/>
  <c r="G14" i="13"/>
  <c r="L199" i="1"/>
  <c r="D14" i="13" s="1"/>
  <c r="C14" i="13" s="1"/>
  <c r="L217" i="1"/>
  <c r="L235" i="1"/>
  <c r="F15" i="13"/>
  <c r="G15" i="13"/>
  <c r="L200" i="1"/>
  <c r="C21" i="10" s="1"/>
  <c r="L218" i="1"/>
  <c r="G652" i="1" s="1"/>
  <c r="L236" i="1"/>
  <c r="F17" i="13"/>
  <c r="G17" i="13"/>
  <c r="L243" i="1"/>
  <c r="D17" i="13"/>
  <c r="C17" i="13" s="1"/>
  <c r="F18" i="13"/>
  <c r="G18" i="13"/>
  <c r="L244" i="1"/>
  <c r="D18" i="13" s="1"/>
  <c r="C18" i="13" s="1"/>
  <c r="F19" i="13"/>
  <c r="G19" i="13"/>
  <c r="D19" i="13" s="1"/>
  <c r="C19" i="13" s="1"/>
  <c r="L245" i="1"/>
  <c r="F29" i="13"/>
  <c r="G29" i="13"/>
  <c r="L350" i="1"/>
  <c r="D29" i="13" s="1"/>
  <c r="C29" i="13" s="1"/>
  <c r="L351" i="1"/>
  <c r="L354" i="1" s="1"/>
  <c r="L352" i="1"/>
  <c r="I359" i="1"/>
  <c r="J282" i="1"/>
  <c r="F31" i="13" s="1"/>
  <c r="J301" i="1"/>
  <c r="J320" i="1"/>
  <c r="K282" i="1"/>
  <c r="G31" i="13" s="1"/>
  <c r="K301" i="1"/>
  <c r="K320" i="1"/>
  <c r="L268" i="1"/>
  <c r="L269" i="1"/>
  <c r="L270" i="1"/>
  <c r="L271" i="1"/>
  <c r="L273" i="1"/>
  <c r="L274" i="1"/>
  <c r="L282" i="1" s="1"/>
  <c r="L275" i="1"/>
  <c r="E112" i="2" s="1"/>
  <c r="L276" i="1"/>
  <c r="L277" i="1"/>
  <c r="E114" i="2" s="1"/>
  <c r="L278" i="1"/>
  <c r="L279" i="1"/>
  <c r="L280" i="1"/>
  <c r="L287" i="1"/>
  <c r="L288" i="1"/>
  <c r="L289" i="1"/>
  <c r="L290" i="1"/>
  <c r="L292" i="1"/>
  <c r="E110" i="2" s="1"/>
  <c r="L293" i="1"/>
  <c r="L294" i="1"/>
  <c r="L295" i="1"/>
  <c r="L296" i="1"/>
  <c r="L297" i="1"/>
  <c r="L298" i="1"/>
  <c r="L299" i="1"/>
  <c r="L306" i="1"/>
  <c r="L307" i="1"/>
  <c r="L308" i="1"/>
  <c r="L309" i="1"/>
  <c r="E104" i="2" s="1"/>
  <c r="L311" i="1"/>
  <c r="L312" i="1"/>
  <c r="L313" i="1"/>
  <c r="L314" i="1"/>
  <c r="L315" i="1"/>
  <c r="L316" i="1"/>
  <c r="L317" i="1"/>
  <c r="L318" i="1"/>
  <c r="L325" i="1"/>
  <c r="L326" i="1"/>
  <c r="L327" i="1"/>
  <c r="E106" i="2" s="1"/>
  <c r="L252" i="1"/>
  <c r="L253" i="1"/>
  <c r="L333" i="1"/>
  <c r="H25" i="13" s="1"/>
  <c r="L334" i="1"/>
  <c r="L247" i="1"/>
  <c r="L328" i="1"/>
  <c r="C29" i="10" s="1"/>
  <c r="F22" i="13"/>
  <c r="C22" i="13" s="1"/>
  <c r="C11" i="13"/>
  <c r="C10" i="13"/>
  <c r="C9" i="13"/>
  <c r="L353" i="1"/>
  <c r="B4" i="12"/>
  <c r="B36" i="12"/>
  <c r="A40" i="12" s="1"/>
  <c r="C36" i="12"/>
  <c r="B40" i="12"/>
  <c r="C40" i="12"/>
  <c r="B27" i="12"/>
  <c r="C27" i="12"/>
  <c r="B31" i="12"/>
  <c r="A31" i="12" s="1"/>
  <c r="C31" i="12"/>
  <c r="B9" i="12"/>
  <c r="B13" i="12"/>
  <c r="A13" i="12" s="1"/>
  <c r="C9" i="12"/>
  <c r="C13" i="12"/>
  <c r="B18" i="12"/>
  <c r="B22" i="12"/>
  <c r="C18" i="12"/>
  <c r="C22" i="12"/>
  <c r="A22" i="12" s="1"/>
  <c r="B1" i="12"/>
  <c r="L379" i="1"/>
  <c r="L380" i="1"/>
  <c r="L381" i="1"/>
  <c r="L385" i="1" s="1"/>
  <c r="L382" i="1"/>
  <c r="L383" i="1"/>
  <c r="L384" i="1"/>
  <c r="L387" i="1"/>
  <c r="L388" i="1"/>
  <c r="L389" i="1"/>
  <c r="L390" i="1"/>
  <c r="L391" i="1"/>
  <c r="L392" i="1"/>
  <c r="L393" i="1"/>
  <c r="C131" i="2"/>
  <c r="L395" i="1"/>
  <c r="L396" i="1"/>
  <c r="L399" i="1" s="1"/>
  <c r="C132" i="2" s="1"/>
  <c r="L397" i="1"/>
  <c r="L398" i="1"/>
  <c r="L258" i="1"/>
  <c r="J52" i="1"/>
  <c r="J104" i="1" s="1"/>
  <c r="G51" i="2"/>
  <c r="G54" i="2" s="1"/>
  <c r="G53" i="2"/>
  <c r="F2" i="11"/>
  <c r="L603" i="1"/>
  <c r="H653" i="1" s="1"/>
  <c r="L602" i="1"/>
  <c r="G653" i="1" s="1"/>
  <c r="I653" i="1" s="1"/>
  <c r="L601" i="1"/>
  <c r="F653" i="1"/>
  <c r="C40" i="10"/>
  <c r="F52" i="1"/>
  <c r="C35" i="10" s="1"/>
  <c r="G52" i="1"/>
  <c r="D48" i="2" s="1"/>
  <c r="H52" i="1"/>
  <c r="I52" i="1"/>
  <c r="I104" i="1" s="1"/>
  <c r="I185" i="1" s="1"/>
  <c r="G620" i="1" s="1"/>
  <c r="J620" i="1" s="1"/>
  <c r="F71" i="1"/>
  <c r="F86" i="1"/>
  <c r="F103" i="1"/>
  <c r="G103" i="1"/>
  <c r="H71" i="1"/>
  <c r="H104" i="1" s="1"/>
  <c r="H86" i="1"/>
  <c r="E50" i="2" s="1"/>
  <c r="E54" i="2" s="1"/>
  <c r="H103" i="1"/>
  <c r="I103" i="1"/>
  <c r="J103" i="1"/>
  <c r="F128" i="1"/>
  <c r="G113" i="1"/>
  <c r="G128" i="1"/>
  <c r="G132" i="1"/>
  <c r="H113" i="1"/>
  <c r="H132" i="1" s="1"/>
  <c r="H128" i="1"/>
  <c r="I113" i="1"/>
  <c r="I132" i="1" s="1"/>
  <c r="I128" i="1"/>
  <c r="J113" i="1"/>
  <c r="J128" i="1"/>
  <c r="J132" i="1" s="1"/>
  <c r="F139" i="1"/>
  <c r="F154" i="1"/>
  <c r="F161" i="1"/>
  <c r="G139" i="1"/>
  <c r="D77" i="2" s="1"/>
  <c r="D83" i="2" s="1"/>
  <c r="G154" i="1"/>
  <c r="H139" i="1"/>
  <c r="H161" i="1" s="1"/>
  <c r="H154" i="1"/>
  <c r="I139" i="1"/>
  <c r="I154" i="1"/>
  <c r="I161" i="1" s="1"/>
  <c r="C11" i="10"/>
  <c r="C20" i="10"/>
  <c r="L242" i="1"/>
  <c r="L324" i="1"/>
  <c r="C23" i="10"/>
  <c r="L246" i="1"/>
  <c r="C24" i="10" s="1"/>
  <c r="C25" i="10"/>
  <c r="L260" i="1"/>
  <c r="L261" i="1"/>
  <c r="C135" i="2" s="1"/>
  <c r="L341" i="1"/>
  <c r="L343" i="1" s="1"/>
  <c r="L342" i="1"/>
  <c r="I655" i="1"/>
  <c r="I660" i="1"/>
  <c r="C7" i="10" s="1"/>
  <c r="F651" i="1"/>
  <c r="I651" i="1" s="1"/>
  <c r="G651" i="1"/>
  <c r="H651" i="1"/>
  <c r="H652" i="1"/>
  <c r="I659" i="1"/>
  <c r="C6" i="10"/>
  <c r="C5" i="10"/>
  <c r="C4" i="10"/>
  <c r="C42" i="10"/>
  <c r="C32" i="10"/>
  <c r="L366" i="1"/>
  <c r="L367" i="1"/>
  <c r="L368" i="1"/>
  <c r="F122" i="2" s="1"/>
  <c r="F136" i="2" s="1"/>
  <c r="L369" i="1"/>
  <c r="L370" i="1"/>
  <c r="L371" i="1"/>
  <c r="L372" i="1"/>
  <c r="B2" i="10"/>
  <c r="L336" i="1"/>
  <c r="L337" i="1"/>
  <c r="L338" i="1"/>
  <c r="L339" i="1"/>
  <c r="K343" i="1"/>
  <c r="L511" i="1"/>
  <c r="F539" i="1"/>
  <c r="L512" i="1"/>
  <c r="F540" i="1" s="1"/>
  <c r="L513" i="1"/>
  <c r="F541" i="1" s="1"/>
  <c r="K541" i="1" s="1"/>
  <c r="L516" i="1"/>
  <c r="G539" i="1"/>
  <c r="L517" i="1"/>
  <c r="G540" i="1"/>
  <c r="L518" i="1"/>
  <c r="G541" i="1" s="1"/>
  <c r="L521" i="1"/>
  <c r="H539" i="1" s="1"/>
  <c r="L522" i="1"/>
  <c r="H540" i="1" s="1"/>
  <c r="L523" i="1"/>
  <c r="H541" i="1"/>
  <c r="L526" i="1"/>
  <c r="I539" i="1"/>
  <c r="L527" i="1"/>
  <c r="I540" i="1" s="1"/>
  <c r="L528" i="1"/>
  <c r="I541" i="1"/>
  <c r="L531" i="1"/>
  <c r="J539" i="1" s="1"/>
  <c r="J542" i="1" s="1"/>
  <c r="L532" i="1"/>
  <c r="L534" i="1" s="1"/>
  <c r="J540" i="1"/>
  <c r="L533" i="1"/>
  <c r="J541" i="1" s="1"/>
  <c r="E124" i="2"/>
  <c r="E123" i="2"/>
  <c r="K262" i="1"/>
  <c r="J262" i="1"/>
  <c r="I262" i="1"/>
  <c r="H262" i="1"/>
  <c r="G262" i="1"/>
  <c r="F262" i="1"/>
  <c r="L262" i="1" s="1"/>
  <c r="C124" i="2"/>
  <c r="C123" i="2"/>
  <c r="A1" i="2"/>
  <c r="A2" i="2"/>
  <c r="C9" i="2"/>
  <c r="D9" i="2"/>
  <c r="E9" i="2"/>
  <c r="F9" i="2"/>
  <c r="F19" i="2" s="1"/>
  <c r="I431" i="1"/>
  <c r="I438" i="1" s="1"/>
  <c r="G632" i="1" s="1"/>
  <c r="J9" i="1"/>
  <c r="J19" i="1" s="1"/>
  <c r="G611" i="1" s="1"/>
  <c r="C10" i="2"/>
  <c r="D10" i="2"/>
  <c r="E10" i="2"/>
  <c r="F10" i="2"/>
  <c r="I432" i="1"/>
  <c r="J10" i="1" s="1"/>
  <c r="G10" i="2" s="1"/>
  <c r="C11" i="2"/>
  <c r="C12" i="2"/>
  <c r="D12" i="2"/>
  <c r="D19" i="2" s="1"/>
  <c r="E12" i="2"/>
  <c r="E19" i="2" s="1"/>
  <c r="F12" i="2"/>
  <c r="I433" i="1"/>
  <c r="J12" i="1" s="1"/>
  <c r="G12" i="2" s="1"/>
  <c r="C13" i="2"/>
  <c r="D13" i="2"/>
  <c r="E13" i="2"/>
  <c r="F13" i="2"/>
  <c r="I434" i="1"/>
  <c r="J13" i="1"/>
  <c r="G13" i="2"/>
  <c r="C14" i="2"/>
  <c r="C19" i="2" s="1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 s="1"/>
  <c r="C22" i="2"/>
  <c r="D22" i="2"/>
  <c r="E22" i="2"/>
  <c r="F22" i="2"/>
  <c r="I440" i="1"/>
  <c r="I444" i="1" s="1"/>
  <c r="J23" i="1"/>
  <c r="G22" i="2" s="1"/>
  <c r="G32" i="2" s="1"/>
  <c r="C23" i="2"/>
  <c r="C32" i="2" s="1"/>
  <c r="D23" i="2"/>
  <c r="D32" i="2" s="1"/>
  <c r="E23" i="2"/>
  <c r="F23" i="2"/>
  <c r="I441" i="1"/>
  <c r="J24" i="1" s="1"/>
  <c r="G23" i="2" s="1"/>
  <c r="C24" i="2"/>
  <c r="D24" i="2"/>
  <c r="E24" i="2"/>
  <c r="E32" i="2" s="1"/>
  <c r="F24" i="2"/>
  <c r="F32" i="2" s="1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C43" i="2" s="1"/>
  <c r="D34" i="2"/>
  <c r="E34" i="2"/>
  <c r="E42" i="2" s="1"/>
  <c r="F34" i="2"/>
  <c r="C35" i="2"/>
  <c r="D35" i="2"/>
  <c r="E35" i="2"/>
  <c r="F35" i="2"/>
  <c r="C36" i="2"/>
  <c r="D36" i="2"/>
  <c r="D42" i="2" s="1"/>
  <c r="D43" i="2" s="1"/>
  <c r="E36" i="2"/>
  <c r="F36" i="2"/>
  <c r="F42" i="2" s="1"/>
  <c r="F43" i="2" s="1"/>
  <c r="I446" i="1"/>
  <c r="J37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C48" i="2"/>
  <c r="C55" i="2" s="1"/>
  <c r="E48" i="2"/>
  <c r="E55" i="2" s="1"/>
  <c r="C49" i="2"/>
  <c r="C54" i="2" s="1"/>
  <c r="E49" i="2"/>
  <c r="C50" i="2"/>
  <c r="C51" i="2"/>
  <c r="D51" i="2"/>
  <c r="D54" i="2" s="1"/>
  <c r="E51" i="2"/>
  <c r="F51" i="2"/>
  <c r="D52" i="2"/>
  <c r="C53" i="2"/>
  <c r="D53" i="2"/>
  <c r="E53" i="2"/>
  <c r="F53" i="2"/>
  <c r="F54" i="2"/>
  <c r="C58" i="2"/>
  <c r="C59" i="2"/>
  <c r="C61" i="2"/>
  <c r="D61" i="2"/>
  <c r="E61" i="2"/>
  <c r="F61" i="2"/>
  <c r="F62" i="2" s="1"/>
  <c r="G61" i="2"/>
  <c r="C62" i="2"/>
  <c r="D62" i="2"/>
  <c r="E62" i="2"/>
  <c r="G62" i="2"/>
  <c r="C64" i="2"/>
  <c r="F64" i="2"/>
  <c r="C65" i="2"/>
  <c r="F65" i="2"/>
  <c r="F70" i="2" s="1"/>
  <c r="C66" i="2"/>
  <c r="C70" i="2" s="1"/>
  <c r="C73" i="2" s="1"/>
  <c r="C67" i="2"/>
  <c r="C68" i="2"/>
  <c r="E68" i="2"/>
  <c r="E70" i="2" s="1"/>
  <c r="E73" i="2" s="1"/>
  <c r="F68" i="2"/>
  <c r="C69" i="2"/>
  <c r="D69" i="2"/>
  <c r="E69" i="2"/>
  <c r="F69" i="2"/>
  <c r="G69" i="2"/>
  <c r="D70" i="2"/>
  <c r="D73" i="2" s="1"/>
  <c r="G70" i="2"/>
  <c r="G73" i="2" s="1"/>
  <c r="C71" i="2"/>
  <c r="D71" i="2"/>
  <c r="E71" i="2"/>
  <c r="C72" i="2"/>
  <c r="E72" i="2"/>
  <c r="C77" i="2"/>
  <c r="F77" i="2"/>
  <c r="F83" i="2" s="1"/>
  <c r="C79" i="2"/>
  <c r="C83" i="2" s="1"/>
  <c r="E79" i="2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E88" i="2"/>
  <c r="E95" i="2" s="1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E101" i="2"/>
  <c r="E107" i="2" s="1"/>
  <c r="C102" i="2"/>
  <c r="E102" i="2"/>
  <c r="E103" i="2"/>
  <c r="C105" i="2"/>
  <c r="E105" i="2"/>
  <c r="C106" i="2"/>
  <c r="D107" i="2"/>
  <c r="D137" i="2" s="1"/>
  <c r="F107" i="2"/>
  <c r="G107" i="2"/>
  <c r="C111" i="2"/>
  <c r="E113" i="2"/>
  <c r="C114" i="2"/>
  <c r="C115" i="2"/>
  <c r="E115" i="2"/>
  <c r="E116" i="2"/>
  <c r="E117" i="2"/>
  <c r="D119" i="2"/>
  <c r="D120" i="2"/>
  <c r="F120" i="2"/>
  <c r="G120" i="2"/>
  <c r="C122" i="2"/>
  <c r="D126" i="2"/>
  <c r="E126" i="2"/>
  <c r="F126" i="2"/>
  <c r="K411" i="1"/>
  <c r="K419" i="1"/>
  <c r="K425" i="1"/>
  <c r="K426" i="1"/>
  <c r="G126" i="2"/>
  <c r="G136" i="2" s="1"/>
  <c r="G137" i="2" s="1"/>
  <c r="L255" i="1"/>
  <c r="C127" i="2"/>
  <c r="E127" i="2"/>
  <c r="L256" i="1"/>
  <c r="C128" i="2"/>
  <c r="L257" i="1"/>
  <c r="C129" i="2" s="1"/>
  <c r="E129" i="2"/>
  <c r="C134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B153" i="2" s="1"/>
  <c r="G490" i="1"/>
  <c r="C153" i="2"/>
  <c r="H490" i="1"/>
  <c r="D153" i="2"/>
  <c r="I490" i="1"/>
  <c r="E153" i="2" s="1"/>
  <c r="J490" i="1"/>
  <c r="F153" i="2" s="1"/>
  <c r="B154" i="2"/>
  <c r="C154" i="2"/>
  <c r="D154" i="2"/>
  <c r="E154" i="2"/>
  <c r="F154" i="2"/>
  <c r="G154" i="2" s="1"/>
  <c r="B155" i="2"/>
  <c r="G155" i="2" s="1"/>
  <c r="C155" i="2"/>
  <c r="D155" i="2"/>
  <c r="E155" i="2"/>
  <c r="F155" i="2"/>
  <c r="F493" i="1"/>
  <c r="B156" i="2"/>
  <c r="G493" i="1"/>
  <c r="C156" i="2" s="1"/>
  <c r="H493" i="1"/>
  <c r="K493" i="1" s="1"/>
  <c r="I493" i="1"/>
  <c r="E156" i="2"/>
  <c r="J493" i="1"/>
  <c r="F156" i="2"/>
  <c r="F19" i="1"/>
  <c r="G19" i="1"/>
  <c r="H19" i="1"/>
  <c r="G609" i="1" s="1"/>
  <c r="J609" i="1" s="1"/>
  <c r="I19" i="1"/>
  <c r="F33" i="1"/>
  <c r="G33" i="1"/>
  <c r="H33" i="1"/>
  <c r="H44" i="1" s="1"/>
  <c r="H609" i="1" s="1"/>
  <c r="I33" i="1"/>
  <c r="I44" i="1" s="1"/>
  <c r="H610" i="1" s="1"/>
  <c r="J610" i="1" s="1"/>
  <c r="F43" i="1"/>
  <c r="F44" i="1" s="1"/>
  <c r="H607" i="1" s="1"/>
  <c r="J607" i="1" s="1"/>
  <c r="G43" i="1"/>
  <c r="G44" i="1" s="1"/>
  <c r="H608" i="1" s="1"/>
  <c r="J608" i="1" s="1"/>
  <c r="H43" i="1"/>
  <c r="I43" i="1"/>
  <c r="F169" i="1"/>
  <c r="F184" i="1" s="1"/>
  <c r="I169" i="1"/>
  <c r="F175" i="1"/>
  <c r="G175" i="1"/>
  <c r="H175" i="1"/>
  <c r="H184" i="1" s="1"/>
  <c r="I175" i="1"/>
  <c r="J175" i="1"/>
  <c r="J184" i="1" s="1"/>
  <c r="F180" i="1"/>
  <c r="G180" i="1"/>
  <c r="H180" i="1"/>
  <c r="I180" i="1"/>
  <c r="G184" i="1"/>
  <c r="I184" i="1"/>
  <c r="F203" i="1"/>
  <c r="F249" i="1" s="1"/>
  <c r="F263" i="1" s="1"/>
  <c r="G203" i="1"/>
  <c r="H203" i="1"/>
  <c r="I203" i="1"/>
  <c r="I249" i="1" s="1"/>
  <c r="I263" i="1" s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G249" i="1"/>
  <c r="G263" i="1" s="1"/>
  <c r="H249" i="1"/>
  <c r="H263" i="1" s="1"/>
  <c r="J249" i="1"/>
  <c r="H638" i="1" s="1"/>
  <c r="F282" i="1"/>
  <c r="G282" i="1"/>
  <c r="G330" i="1" s="1"/>
  <c r="G344" i="1" s="1"/>
  <c r="H282" i="1"/>
  <c r="I282" i="1"/>
  <c r="F301" i="1"/>
  <c r="F330" i="1" s="1"/>
  <c r="F344" i="1" s="1"/>
  <c r="G301" i="1"/>
  <c r="H301" i="1"/>
  <c r="I301" i="1"/>
  <c r="F320" i="1"/>
  <c r="G320" i="1"/>
  <c r="H320" i="1"/>
  <c r="H330" i="1" s="1"/>
  <c r="H344" i="1" s="1"/>
  <c r="I320" i="1"/>
  <c r="I330" i="1" s="1"/>
  <c r="I344" i="1" s="1"/>
  <c r="F329" i="1"/>
  <c r="G329" i="1"/>
  <c r="L329" i="1" s="1"/>
  <c r="H329" i="1"/>
  <c r="I329" i="1"/>
  <c r="J329" i="1"/>
  <c r="K329" i="1"/>
  <c r="J330" i="1"/>
  <c r="J344" i="1" s="1"/>
  <c r="F354" i="1"/>
  <c r="G354" i="1"/>
  <c r="H354" i="1"/>
  <c r="I354" i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G400" i="1" s="1"/>
  <c r="H635" i="1" s="1"/>
  <c r="J635" i="1" s="1"/>
  <c r="H393" i="1"/>
  <c r="H400" i="1" s="1"/>
  <c r="H634" i="1" s="1"/>
  <c r="J634" i="1" s="1"/>
  <c r="I393" i="1"/>
  <c r="I400" i="1" s="1"/>
  <c r="F399" i="1"/>
  <c r="G399" i="1"/>
  <c r="H399" i="1"/>
  <c r="I399" i="1"/>
  <c r="L405" i="1"/>
  <c r="L406" i="1"/>
  <c r="L411" i="1" s="1"/>
  <c r="L407" i="1"/>
  <c r="L408" i="1"/>
  <c r="L409" i="1"/>
  <c r="L410" i="1"/>
  <c r="F411" i="1"/>
  <c r="G411" i="1"/>
  <c r="H411" i="1"/>
  <c r="I411" i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F426" i="1" s="1"/>
  <c r="G425" i="1"/>
  <c r="H425" i="1"/>
  <c r="I425" i="1"/>
  <c r="J425" i="1"/>
  <c r="G426" i="1"/>
  <c r="H426" i="1"/>
  <c r="I426" i="1"/>
  <c r="J426" i="1"/>
  <c r="F438" i="1"/>
  <c r="G629" i="1" s="1"/>
  <c r="J629" i="1" s="1"/>
  <c r="G438" i="1"/>
  <c r="H438" i="1"/>
  <c r="F444" i="1"/>
  <c r="G444" i="1"/>
  <c r="G451" i="1" s="1"/>
  <c r="H630" i="1" s="1"/>
  <c r="J630" i="1" s="1"/>
  <c r="H444" i="1"/>
  <c r="F450" i="1"/>
  <c r="G450" i="1"/>
  <c r="H450" i="1"/>
  <c r="H451" i="1" s="1"/>
  <c r="H631" i="1" s="1"/>
  <c r="J631" i="1" s="1"/>
  <c r="F451" i="1"/>
  <c r="F460" i="1"/>
  <c r="F466" i="1" s="1"/>
  <c r="H612" i="1" s="1"/>
  <c r="G460" i="1"/>
  <c r="G466" i="1" s="1"/>
  <c r="H613" i="1" s="1"/>
  <c r="J613" i="1" s="1"/>
  <c r="H460" i="1"/>
  <c r="I460" i="1"/>
  <c r="I466" i="1" s="1"/>
  <c r="H615" i="1" s="1"/>
  <c r="J615" i="1" s="1"/>
  <c r="J460" i="1"/>
  <c r="J466" i="1" s="1"/>
  <c r="H616" i="1" s="1"/>
  <c r="F464" i="1"/>
  <c r="G464" i="1"/>
  <c r="H464" i="1"/>
  <c r="I464" i="1"/>
  <c r="J464" i="1"/>
  <c r="H466" i="1"/>
  <c r="H614" i="1" s="1"/>
  <c r="J614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35" i="1" s="1"/>
  <c r="H514" i="1"/>
  <c r="H535" i="1" s="1"/>
  <c r="I514" i="1"/>
  <c r="J514" i="1"/>
  <c r="J535" i="1" s="1"/>
  <c r="K514" i="1"/>
  <c r="L514" i="1"/>
  <c r="F519" i="1"/>
  <c r="G519" i="1"/>
  <c r="H519" i="1"/>
  <c r="I519" i="1"/>
  <c r="J519" i="1"/>
  <c r="K519" i="1"/>
  <c r="L519" i="1"/>
  <c r="L535" i="1" s="1"/>
  <c r="F524" i="1"/>
  <c r="F535" i="1" s="1"/>
  <c r="G524" i="1"/>
  <c r="H524" i="1"/>
  <c r="I524" i="1"/>
  <c r="J524" i="1"/>
  <c r="K524" i="1"/>
  <c r="L524" i="1"/>
  <c r="F529" i="1"/>
  <c r="G529" i="1"/>
  <c r="H529" i="1"/>
  <c r="I529" i="1"/>
  <c r="J529" i="1"/>
  <c r="K529" i="1"/>
  <c r="K535" i="1" s="1"/>
  <c r="L529" i="1"/>
  <c r="F534" i="1"/>
  <c r="G534" i="1"/>
  <c r="H534" i="1"/>
  <c r="I534" i="1"/>
  <c r="J534" i="1"/>
  <c r="K534" i="1"/>
  <c r="I535" i="1"/>
  <c r="L547" i="1"/>
  <c r="L548" i="1"/>
  <c r="L550" i="1" s="1"/>
  <c r="L561" i="1" s="1"/>
  <c r="L549" i="1"/>
  <c r="F550" i="1"/>
  <c r="G550" i="1"/>
  <c r="H550" i="1"/>
  <c r="I550" i="1"/>
  <c r="I561" i="1" s="1"/>
  <c r="J550" i="1"/>
  <c r="K550" i="1"/>
  <c r="K561" i="1" s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F561" i="1"/>
  <c r="G561" i="1"/>
  <c r="H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I588" i="1"/>
  <c r="H640" i="1" s="1"/>
  <c r="J588" i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L604" i="1"/>
  <c r="G607" i="1"/>
  <c r="G608" i="1"/>
  <c r="G610" i="1"/>
  <c r="G613" i="1"/>
  <c r="G614" i="1"/>
  <c r="G615" i="1"/>
  <c r="H617" i="1"/>
  <c r="H618" i="1"/>
  <c r="H619" i="1"/>
  <c r="H620" i="1"/>
  <c r="H621" i="1"/>
  <c r="H622" i="1"/>
  <c r="H623" i="1"/>
  <c r="G624" i="1"/>
  <c r="H624" i="1"/>
  <c r="J624" i="1"/>
  <c r="H625" i="1"/>
  <c r="H626" i="1"/>
  <c r="H627" i="1"/>
  <c r="H628" i="1"/>
  <c r="H629" i="1"/>
  <c r="G630" i="1"/>
  <c r="G631" i="1"/>
  <c r="G633" i="1"/>
  <c r="G634" i="1"/>
  <c r="G635" i="1"/>
  <c r="H639" i="1"/>
  <c r="G641" i="1"/>
  <c r="H641" i="1"/>
  <c r="J641" i="1" s="1"/>
  <c r="G642" i="1"/>
  <c r="H642" i="1"/>
  <c r="J642" i="1"/>
  <c r="G643" i="1"/>
  <c r="H643" i="1"/>
  <c r="J643" i="1"/>
  <c r="G644" i="1"/>
  <c r="H644" i="1"/>
  <c r="J644" i="1"/>
  <c r="G645" i="1"/>
  <c r="H645" i="1"/>
  <c r="J645" i="1" s="1"/>
  <c r="L426" i="1" l="1"/>
  <c r="G628" i="1" s="1"/>
  <c r="J628" i="1" s="1"/>
  <c r="K539" i="1"/>
  <c r="D55" i="2"/>
  <c r="D96" i="2" s="1"/>
  <c r="G156" i="2"/>
  <c r="C96" i="2"/>
  <c r="C5" i="13"/>
  <c r="I542" i="1"/>
  <c r="E33" i="13"/>
  <c r="D35" i="13" s="1"/>
  <c r="C8" i="13"/>
  <c r="C130" i="2"/>
  <c r="C133" i="2" s="1"/>
  <c r="L400" i="1"/>
  <c r="H185" i="1"/>
  <c r="G619" i="1" s="1"/>
  <c r="J619" i="1" s="1"/>
  <c r="K540" i="1"/>
  <c r="F542" i="1"/>
  <c r="J638" i="1"/>
  <c r="G33" i="13"/>
  <c r="G153" i="2"/>
  <c r="F137" i="2"/>
  <c r="E43" i="2"/>
  <c r="H542" i="1"/>
  <c r="C25" i="13"/>
  <c r="H33" i="13"/>
  <c r="F73" i="2"/>
  <c r="E120" i="2"/>
  <c r="E137" i="2" s="1"/>
  <c r="J43" i="1"/>
  <c r="G36" i="2"/>
  <c r="G42" i="2" s="1"/>
  <c r="G43" i="2" s="1"/>
  <c r="J185" i="1"/>
  <c r="C27" i="10"/>
  <c r="G625" i="1"/>
  <c r="J625" i="1" s="1"/>
  <c r="C38" i="10"/>
  <c r="H637" i="1"/>
  <c r="J637" i="1" s="1"/>
  <c r="K490" i="1"/>
  <c r="C26" i="10"/>
  <c r="D15" i="13"/>
  <c r="C15" i="13" s="1"/>
  <c r="D12" i="13"/>
  <c r="C12" i="13" s="1"/>
  <c r="I450" i="1"/>
  <c r="I451" i="1" s="1"/>
  <c r="H632" i="1" s="1"/>
  <c r="J632" i="1" s="1"/>
  <c r="K330" i="1"/>
  <c r="K344" i="1" s="1"/>
  <c r="J33" i="1"/>
  <c r="G9" i="2"/>
  <c r="G19" i="2" s="1"/>
  <c r="L221" i="1"/>
  <c r="C19" i="10"/>
  <c r="G161" i="1"/>
  <c r="C39" i="10" s="1"/>
  <c r="F33" i="13"/>
  <c r="C17" i="10"/>
  <c r="G640" i="1"/>
  <c r="J640" i="1" s="1"/>
  <c r="G612" i="1"/>
  <c r="J612" i="1" s="1"/>
  <c r="J263" i="1"/>
  <c r="D156" i="2"/>
  <c r="E134" i="2"/>
  <c r="E77" i="2"/>
  <c r="E83" i="2" s="1"/>
  <c r="E96" i="2" s="1"/>
  <c r="F652" i="1"/>
  <c r="I652" i="1" s="1"/>
  <c r="G48" i="2"/>
  <c r="G55" i="2" s="1"/>
  <c r="G96" i="2" s="1"/>
  <c r="C101" i="2"/>
  <c r="C107" i="2" s="1"/>
  <c r="L203" i="1"/>
  <c r="C15" i="10"/>
  <c r="G104" i="1"/>
  <c r="G185" i="1" s="1"/>
  <c r="G618" i="1" s="1"/>
  <c r="J618" i="1" s="1"/>
  <c r="C13" i="10"/>
  <c r="L320" i="1"/>
  <c r="H650" i="1" s="1"/>
  <c r="H654" i="1" s="1"/>
  <c r="G639" i="1"/>
  <c r="J639" i="1" s="1"/>
  <c r="E111" i="2"/>
  <c r="C12" i="10"/>
  <c r="C28" i="10" s="1"/>
  <c r="F104" i="1"/>
  <c r="F185" i="1" s="1"/>
  <c r="G617" i="1" s="1"/>
  <c r="J617" i="1" s="1"/>
  <c r="L301" i="1"/>
  <c r="L330" i="1" s="1"/>
  <c r="L344" i="1" s="1"/>
  <c r="G623" i="1" s="1"/>
  <c r="J623" i="1" s="1"/>
  <c r="C117" i="2"/>
  <c r="F48" i="2"/>
  <c r="F55" i="2" s="1"/>
  <c r="G542" i="1"/>
  <c r="L374" i="1"/>
  <c r="G626" i="1" s="1"/>
  <c r="J626" i="1" s="1"/>
  <c r="C116" i="2"/>
  <c r="C120" i="2" s="1"/>
  <c r="E122" i="2"/>
  <c r="E136" i="2" s="1"/>
  <c r="H662" i="1" l="1"/>
  <c r="H657" i="1"/>
  <c r="C30" i="10"/>
  <c r="D20" i="10"/>
  <c r="D25" i="10"/>
  <c r="D22" i="10"/>
  <c r="D11" i="10"/>
  <c r="D18" i="10"/>
  <c r="D24" i="10"/>
  <c r="D10" i="10"/>
  <c r="D16" i="10"/>
  <c r="D23" i="10"/>
  <c r="D21" i="10"/>
  <c r="C36" i="10"/>
  <c r="G627" i="1"/>
  <c r="J627" i="1" s="1"/>
  <c r="H636" i="1"/>
  <c r="D13" i="10"/>
  <c r="D26" i="10"/>
  <c r="L249" i="1"/>
  <c r="L263" i="1" s="1"/>
  <c r="G622" i="1" s="1"/>
  <c r="J622" i="1" s="1"/>
  <c r="F650" i="1"/>
  <c r="F96" i="2"/>
  <c r="D19" i="10"/>
  <c r="C136" i="2"/>
  <c r="C137" i="2" s="1"/>
  <c r="G650" i="1"/>
  <c r="G654" i="1" s="1"/>
  <c r="G636" i="1"/>
  <c r="J636" i="1" s="1"/>
  <c r="G621" i="1"/>
  <c r="J621" i="1" s="1"/>
  <c r="D31" i="13"/>
  <c r="C31" i="13" s="1"/>
  <c r="K542" i="1"/>
  <c r="D15" i="10"/>
  <c r="J44" i="1"/>
  <c r="H611" i="1" s="1"/>
  <c r="J611" i="1" s="1"/>
  <c r="G616" i="1"/>
  <c r="J616" i="1" s="1"/>
  <c r="D17" i="10"/>
  <c r="D27" i="10"/>
  <c r="D12" i="10"/>
  <c r="I650" i="1" l="1"/>
  <c r="I654" i="1" s="1"/>
  <c r="F654" i="1"/>
  <c r="D33" i="13"/>
  <c r="D36" i="13" s="1"/>
  <c r="H646" i="1"/>
  <c r="G662" i="1"/>
  <c r="G657" i="1"/>
  <c r="C41" i="10"/>
  <c r="D36" i="10" s="1"/>
  <c r="D28" i="10"/>
  <c r="F662" i="1" l="1"/>
  <c r="F657" i="1"/>
  <c r="D40" i="10"/>
  <c r="D35" i="10"/>
  <c r="D41" i="10" s="1"/>
  <c r="D37" i="10"/>
  <c r="D39" i="10"/>
  <c r="D38" i="10"/>
  <c r="I662" i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A35E5C37-E094-4A68-A178-F69F9435D9E2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471E352-A75F-49C0-82C2-DD6331F6D82C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E14355A7-0CB1-4D2C-B2BE-9CB6D4FF892F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2EB149DE-6C0A-461C-9563-789BD28E3DD6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AFE55E50-8703-4F23-8350-416784E33BB9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4BD4C79D-0F83-4CF5-B801-09C4CAAFD537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3A61BA91-1E8F-4D50-868D-80C012141751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9D47B00F-9024-455D-AF11-A60E2FE3EBF0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363B25E0-C884-4AA8-8D1E-8FAF7EBDA1E6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2EB42DED-A685-45A2-A02A-20D6013455EA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735BA30C-DA87-45CE-BE15-989886966487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9ED6EC35-5D11-4507-B3D6-67E084EA4509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<sst xmlns="http://schemas.openxmlformats.org/spreadsheetml/2006/main" count="3858" uniqueCount="895">
  <si>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</si>
  <si>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</si>
  <si>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</si>
  <si>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</si>
  <si>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</si>
  <si>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</si>
  <si>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</si>
  <si>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</si>
  <si>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</si>
  <si>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</si>
  <si>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</si>
  <si>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</si>
  <si>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</si>
  <si>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</si>
  <si>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</si>
  <si>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</si>
  <si>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</si>
  <si>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</si>
  <si>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</si>
  <si>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</si>
  <si>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</si>
  <si>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</si>
  <si>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</si>
  <si>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</si>
  <si>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</si>
  <si>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</si>
  <si>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</si>
  <si>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</si>
  <si>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</si>
  <si>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</si>
  <si>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</si>
  <si>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</si>
  <si>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</si>
  <si>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</si>
  <si>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</si>
  <si>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</si>
  <si>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</si>
  <si>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</si>
  <si>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</si>
  <si>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</si>
  <si>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</si>
  <si>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</si>
  <si>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</si>
  <si>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</si>
  <si>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</si>
  <si>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</si>
  <si>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</si>
  <si>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</si>
  <si>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</si>
  <si>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</si>
  <si>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</si>
  <si>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</si>
  <si>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</si>
  <si>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</si>
  <si>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</si>
  <si>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</si>
  <si>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</si>
  <si>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</si>
  <si>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</si>
  <si>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</si>
  <si>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</si>
  <si>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</si>
  <si>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</si>
  <si>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</si>
  <si>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</si>
  <si>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</si>
  <si>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</si>
  <si>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</si>
  <si>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</si>
  <si>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</si>
  <si>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</si>
  <si>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</si>
  <si>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</si>
  <si>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</si>
  <si>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</si>
  <si>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</si>
  <si>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</si>
  <si>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</si>
  <si>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</si>
  <si>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</si>
  <si>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</si>
  <si>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</si>
  <si>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</si>
  <si>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</si>
  <si>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</si>
  <si>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</si>
  <si>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</si>
  <si>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</si>
  <si>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</si>
  <si>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</si>
  <si>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</si>
  <si>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</si>
  <si>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</si>
  <si>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</si>
  <si>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</si>
  <si>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</si>
  <si>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</si>
  <si>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</si>
  <si>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</si>
  <si>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</si>
  <si>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</si>
  <si>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</si>
  <si>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</si>
  <si>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</si>
  <si>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</si>
  <si>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</si>
  <si>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</si>
  <si>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</si>
  <si>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</si>
  <si>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</si>
  <si>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</si>
  <si>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</si>
  <si>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</si>
  <si>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</si>
  <si>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</si>
  <si>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</si>
  <si>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</si>
  <si>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</si>
  <si>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</si>
  <si>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</si>
  <si>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</si>
  <si>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</si>
  <si>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</si>
  <si>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</si>
  <si>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</si>
  <si>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</si>
  <si>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</si>
  <si>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</si>
  <si>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</si>
  <si>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</si>
  <si>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</si>
  <si>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</si>
  <si>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</si>
  <si>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</si>
  <si>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</si>
  <si>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</si>
  <si>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</si>
  <si>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</si>
  <si>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</si>
  <si>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</si>
  <si>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</si>
  <si>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</si>
  <si>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</si>
  <si>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</si>
  <si>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</si>
  <si>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</si>
  <si>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</si>
  <si>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</si>
  <si>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</si>
  <si>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</si>
  <si>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</si>
  <si>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</si>
  <si>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</si>
  <si>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</si>
  <si>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</si>
  <si>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</si>
  <si>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</si>
  <si>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</si>
  <si>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</si>
  <si>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</si>
  <si>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</si>
  <si>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</si>
  <si>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</si>
  <si>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</si>
  <si>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</si>
  <si>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</si>
  <si>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</si>
  <si>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</si>
  <si>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</si>
  <si>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</si>
  <si>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</si>
  <si>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</si>
  <si>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</si>
  <si>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</si>
  <si>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</si>
  <si>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</si>
  <si>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</si>
  <si>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</si>
  <si>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</si>
  <si>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</si>
  <si>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</si>
  <si>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</si>
  <si>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</si>
  <si>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</si>
  <si>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</si>
  <si>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</si>
  <si>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</si>
  <si>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</si>
  <si>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</si>
  <si>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</si>
  <si>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</si>
  <si>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</si>
  <si>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</si>
  <si>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</si>
  <si>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</si>
  <si>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</si>
  <si>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</si>
  <si>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</si>
  <si>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</si>
  <si>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</si>
  <si>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</si>
  <si>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</si>
  <si>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</si>
  <si>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</si>
  <si>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</si>
  <si>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</si>
  <si>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</si>
  <si>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</si>
  <si>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</si>
  <si>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</si>
  <si>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</si>
  <si>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</si>
  <si>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</si>
  <si>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</si>
  <si>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</si>
  <si>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</si>
  <si>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</si>
  <si>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</si>
  <si>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</si>
  <si>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</si>
  <si>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</si>
  <si>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</si>
  <si>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</si>
  <si>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</si>
  <si>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</si>
  <si>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</si>
  <si>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</si>
  <si>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</si>
  <si>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</si>
  <si>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</si>
  <si>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</si>
  <si>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</si>
  <si>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</si>
  <si>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</si>
  <si>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</si>
  <si>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</si>
  <si>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</si>
  <si>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</si>
  <si>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</si>
  <si>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</si>
  <si>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</si>
  <si>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</si>
  <si>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</si>
  <si>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</si>
  <si>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</si>
  <si>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</si>
  <si>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</si>
  <si>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</si>
  <si>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</si>
  <si>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</si>
  <si>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</si>
  <si>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</si>
  <si>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</si>
  <si>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</si>
  <si>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</si>
  <si>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</si>
  <si>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</si>
  <si>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</si>
  <si>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</si>
  <si>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</si>
  <si>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</si>
  <si>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</si>
  <si>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</si>
  <si>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</si>
  <si>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</si>
  <si>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</si>
  <si>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</si>
  <si>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</si>
  <si>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</si>
  <si>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</si>
  <si>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</si>
  <si>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</si>
  <si>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</si>
  <si>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</si>
  <si>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</si>
  <si>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</si>
  <si>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</si>
  <si>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</si>
  <si>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</si>
  <si>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</si>
  <si>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</si>
  <si>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</si>
  <si>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</si>
  <si>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</si>
  <si>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</si>
  <si>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</si>
  <si>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</si>
  <si>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</si>
  <si>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</si>
  <si>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</si>
  <si>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</si>
  <si>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</si>
  <si>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</si>
  <si>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</si>
  <si>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</si>
  <si>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</si>
  <si>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</si>
  <si>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</si>
  <si>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</si>
  <si>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</si>
  <si>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</si>
  <si>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</si>
  <si>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</si>
  <si>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</si>
  <si>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</si>
  <si>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</si>
  <si>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</si>
  <si>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</si>
  <si>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</si>
  <si>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</si>
  <si>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</si>
  <si>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</si>
  <si>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</si>
  <si>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</si>
  <si>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</si>
  <si>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</si>
  <si>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</si>
  <si>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</si>
  <si>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</si>
  <si>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</si>
  <si>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</si>
  <si>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</si>
  <si>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</si>
  <si>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</si>
  <si>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</si>
  <si>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</si>
  <si>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</si>
  <si>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</si>
  <si>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</si>
  <si>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</si>
  <si>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</si>
  <si>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</si>
  <si>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</si>
  <si>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</si>
  <si>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</si>
  <si>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</si>
  <si>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</si>
  <si>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</si>
  <si>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</si>
  <si>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</si>
  <si>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</si>
  <si>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</si>
  <si>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</si>
  <si>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</si>
  <si>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</si>
  <si>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</si>
  <si>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</si>
  <si>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</si>
  <si>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</si>
  <si>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</si>
  <si>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</si>
  <si>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</si>
  <si>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</si>
  <si>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</si>
  <si>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</si>
  <si>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</si>
  <si>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</si>
  <si>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</si>
  <si>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</si>
  <si>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</si>
  <si>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</si>
  <si>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</si>
  <si>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</si>
  <si>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</si>
  <si>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</si>
  <si>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</si>
  <si>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</si>
  <si>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</si>
  <si>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</si>
  <si>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</si>
  <si>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</si>
  <si>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</si>
  <si>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</si>
  <si>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</si>
  <si>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</si>
  <si>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</si>
  <si>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</si>
  <si>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</si>
  <si>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</si>
  <si>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</si>
  <si>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</si>
  <si>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</si>
  <si>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</si>
  <si>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</si>
  <si>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</si>
  <si>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</si>
  <si>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</si>
  <si>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</si>
  <si>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</si>
  <si>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</si>
  <si>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</si>
  <si>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</si>
  <si>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</si>
  <si>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</si>
  <si>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</si>
  <si>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</si>
  <si>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</si>
  <si>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</si>
  <si>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</si>
  <si>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</si>
  <si>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</si>
  <si>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</si>
  <si>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</si>
  <si>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</si>
  <si>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</si>
  <si>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</si>
  <si>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</si>
  <si>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</si>
  <si>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</si>
  <si>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</si>
  <si>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</si>
  <si>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</si>
  <si>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</si>
  <si>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</si>
  <si>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</si>
  <si>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</si>
  <si>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</si>
  <si>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</si>
  <si>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</si>
  <si>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</si>
  <si>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</si>
  <si>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</si>
  <si>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</si>
  <si>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</si>
  <si>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</si>
  <si>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</si>
  <si>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</si>
  <si>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</si>
  <si>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</si>
  <si>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</si>
  <si>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</si>
  <si>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</si>
  <si>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</si>
  <si>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</si>
  <si>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</si>
  <si>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</si>
  <si>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</si>
  <si>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</si>
  <si>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</si>
  <si>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</si>
  <si>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</si>
  <si>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</si>
  <si>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</si>
  <si>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</si>
  <si>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</si>
  <si>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</si>
  <si>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</si>
  <si>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</si>
  <si>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</si>
  <si>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</si>
  <si>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</si>
  <si>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</si>
  <si>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</si>
  <si>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</si>
  <si>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</si>
  <si>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</si>
  <si>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</si>
  <si>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</si>
  <si>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</si>
  <si>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</si>
  <si>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</si>
  <si>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</si>
  <si>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</si>
  <si>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</si>
  <si>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</si>
  <si>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</si>
  <si>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</si>
  <si>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</si>
  <si>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</si>
  <si>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</si>
  <si>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</si>
  <si>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</si>
  <si>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</si>
  <si>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</si>
  <si>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</si>
  <si>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</si>
  <si>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</si>
  <si>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</si>
  <si>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</si>
  <si>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</si>
  <si>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</si>
  <si>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</si>
  <si>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</si>
  <si>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</si>
  <si>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</si>
  <si>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</si>
  <si>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</si>
  <si>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</si>
  <si>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</si>
  <si>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</si>
  <si>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</si>
  <si>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</si>
  <si>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</si>
  <si>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</si>
  <si>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</si>
  <si>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</si>
  <si>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</si>
  <si>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</si>
  <si>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</si>
  <si>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</si>
  <si>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</si>
  <si>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</si>
  <si>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</si>
  <si>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</si>
  <si>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</si>
  <si>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</si>
  <si>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</si>
  <si>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</si>
  <si>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</si>
  <si>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</si>
  <si>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</si>
  <si>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</si>
  <si>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</si>
  <si>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</si>
  <si>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</si>
  <si>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</si>
  <si>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</si>
  <si>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</si>
  <si>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</si>
  <si>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</si>
  <si>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</si>
  <si>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</si>
  <si>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</si>
  <si>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</si>
  <si>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</si>
  <si>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</si>
  <si>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</si>
  <si>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</si>
  <si>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</si>
  <si>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</si>
  <si>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</si>
  <si>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</si>
  <si>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</si>
  <si>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</si>
  <si>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</si>
  <si>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</si>
  <si>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</si>
  <si>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</si>
  <si>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</si>
  <si>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</si>
  <si>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</si>
  <si>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</si>
  <si>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</si>
  <si>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</si>
  <si>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</si>
  <si>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</si>
  <si>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</si>
  <si>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</si>
  <si>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</si>
  <si>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</si>
  <si>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</si>
  <si>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</si>
  <si>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</si>
  <si>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</si>
  <si>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</si>
  <si>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</si>
  <si>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</si>
  <si>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</si>
  <si>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</si>
  <si>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</si>
  <si>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</si>
  <si>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</si>
  <si>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</si>
  <si>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</si>
  <si>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</si>
  <si>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</si>
  <si>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</si>
  <si>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</si>
  <si>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</si>
  <si>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</si>
  <si>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</si>
  <si>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</si>
  <si>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</si>
  <si>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</si>
  <si>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</si>
  <si>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</si>
  <si>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</si>
  <si>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</si>
  <si>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</si>
  <si>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</si>
  <si>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</si>
  <si>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</si>
  <si>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</si>
  <si>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</si>
  <si>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</si>
  <si>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</si>
  <si>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</si>
  <si>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</si>
  <si>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</si>
  <si>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</si>
  <si>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</si>
  <si>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</si>
  <si>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</si>
  <si>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</si>
  <si>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</si>
  <si>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</si>
  <si>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</si>
  <si>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</si>
  <si>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</si>
  <si>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</si>
  <si>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</si>
  <si>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</si>
  <si>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</si>
  <si>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</si>
  <si>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</si>
  <si>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</si>
  <si>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</si>
  <si>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</si>
  <si>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</si>
  <si>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</si>
  <si>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</si>
  <si>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</si>
  <si>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</si>
  <si>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</si>
  <si>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</si>
  <si>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</si>
  <si>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</si>
  <si>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</si>
  <si>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</si>
  <si>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</si>
  <si>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</si>
  <si>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</si>
  <si>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</si>
  <si>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</si>
  <si>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</si>
  <si>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</si>
  <si>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</si>
  <si>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</si>
  <si>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</si>
  <si>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</si>
  <si>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</si>
  <si>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</si>
  <si>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</si>
  <si>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</si>
  <si>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</si>
  <si>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</si>
  <si>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</si>
  <si>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</si>
  <si>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</si>
  <si>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</si>
  <si>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</si>
  <si>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</si>
  <si>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</si>
  <si>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</si>
  <si>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</si>
  <si>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</si>
  <si>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</si>
  <si>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</si>
  <si>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</si>
  <si>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</si>
  <si>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</si>
  <si>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</si>
  <si>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</si>
  <si>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</si>
  <si>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</si>
  <si>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</si>
  <si>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</si>
  <si>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</si>
  <si>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</si>
  <si>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</si>
  <si>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</si>
  <si>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</si>
  <si>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</si>
  <si>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</si>
  <si>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</si>
  <si>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</si>
  <si>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</si>
  <si>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</si>
  <si>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</si>
  <si>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</si>
  <si>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</si>
  <si>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</si>
  <si>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</si>
  <si>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</si>
  <si>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</si>
  <si>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</si>
  <si>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</si>
  <si>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</si>
  <si>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</si>
  <si>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</si>
  <si>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</si>
  <si>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</si>
  <si>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</si>
  <si>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</si>
  <si>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</si>
  <si>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</si>
  <si>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</si>
  <si>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</si>
  <si>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</si>
  <si>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</si>
  <si>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</si>
  <si>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</si>
  <si>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</si>
  <si>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</si>
  <si>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</si>
  <si>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</si>
  <si>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</si>
  <si>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</si>
  <si>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</si>
  <si>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</si>
  <si>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</si>
  <si>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</si>
  <si>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</si>
  <si>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</si>
  <si>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</si>
  <si>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</si>
  <si>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</si>
  <si>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</si>
  <si>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</si>
  <si>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</si>
  <si>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</si>
  <si>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</si>
  <si>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</si>
  <si>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</si>
  <si>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</si>
  <si>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</si>
  <si>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</si>
  <si>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</si>
  <si>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</si>
  <si>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</si>
  <si>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</si>
  <si>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</si>
  <si>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</si>
  <si>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</si>
  <si>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</si>
  <si>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</si>
  <si>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</si>
  <si>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</si>
  <si>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</si>
  <si>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</si>
  <si>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</si>
  <si>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</si>
  <si>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</si>
  <si>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</si>
  <si>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</si>
  <si>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</si>
  <si>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</si>
  <si>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</si>
  <si>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</si>
  <si>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</si>
  <si>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</si>
  <si>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</si>
  <si>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</si>
  <si>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</si>
  <si>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</si>
  <si>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</si>
  <si>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</si>
  <si>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</si>
  <si>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</si>
  <si>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</si>
  <si>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</si>
  <si>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</si>
  <si>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</si>
  <si>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</si>
  <si>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</si>
  <si>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</si>
  <si>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</si>
  <si>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</si>
  <si>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</si>
  <si>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</si>
  <si>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</si>
  <si>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</si>
  <si>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</si>
  <si>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</si>
  <si>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</si>
  <si>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</si>
  <si>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</si>
  <si>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</si>
  <si>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</si>
  <si>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</si>
  <si>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</si>
  <si>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</si>
  <si>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</si>
  <si>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</si>
  <si>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</si>
  <si>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</si>
  <si>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</si>
  <si>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</si>
  <si>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</si>
  <si>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</si>
  <si>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</si>
  <si>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</si>
  <si>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</si>
  <si>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</si>
  <si>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</si>
  <si>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</si>
  <si>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</si>
  <si>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</si>
  <si>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</si>
  <si>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</si>
  <si>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</si>
  <si>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</si>
  <si>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</si>
  <si>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</si>
  <si>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</si>
  <si>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</si>
  <si>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</si>
  <si>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</si>
  <si>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</si>
  <si>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</si>
  <si>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</si>
  <si>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</si>
  <si>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</si>
  <si>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</si>
  <si>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</si>
  <si>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</si>
  <si>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</si>
  <si>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</si>
  <si>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</si>
  <si>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</si>
  <si>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</si>
  <si>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</si>
  <si>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</si>
  <si>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</si>
  <si>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</si>
  <si>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</si>
  <si>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</si>
  <si>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</si>
  <si>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</si>
  <si>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</si>
  <si>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</si>
  <si>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</si>
  <si>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</si>
  <si>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</si>
  <si>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</si>
  <si>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</si>
  <si>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</si>
  <si>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</si>
  <si>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</si>
  <si>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</si>
  <si>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</si>
  <si>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</si>
  <si>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</si>
  <si>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</si>
  <si>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</si>
  <si>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</si>
  <si>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</si>
  <si>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</si>
  <si>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</si>
  <si>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</si>
  <si>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</si>
  <si>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</si>
  <si>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</si>
  <si>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</si>
  <si>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</si>
  <si>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</si>
  <si>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</si>
  <si>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</si>
  <si>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</si>
  <si>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</si>
  <si>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</si>
  <si>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</si>
  <si>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</si>
  <si>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</si>
  <si>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</si>
  <si>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</si>
  <si>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</si>
  <si>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</si>
  <si>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</si>
  <si>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</si>
  <si>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</si>
  <si>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</si>
  <si>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</si>
  <si>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</si>
  <si>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</si>
  <si>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</si>
  <si>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</si>
  <si>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</si>
  <si>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</si>
  <si>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</si>
  <si>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</si>
  <si>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</si>
  <si>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</si>
  <si>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</si>
  <si>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</si>
  <si>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</si>
  <si>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</si>
  <si>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</si>
  <si>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</si>
  <si>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</si>
  <si>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</si>
  <si>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</si>
  <si>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</si>
  <si>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</si>
  <si>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</si>
  <si>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</si>
  <si>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</si>
  <si>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</si>
  <si>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</si>
  <si>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</si>
  <si>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</si>
  <si>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</si>
  <si>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</si>
  <si>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</si>
  <si>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Hales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</si>
</sst>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4CB2-17CB-47BF-A80F-03E142F5FB11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F43" sqref="F4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222</v>
      </c>
      <c r="C2" s="21">
        <v>222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15675.2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15675.2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0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15675.2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15675.2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15675.2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/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0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0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40000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40000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40000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0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0</v>
      </c>
      <c r="G161" s="41">
        <f>G139+G154+SUM(G155:G160)</f>
        <v>0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40000</v>
      </c>
      <c r="G185" s="47">
        <f>G104+G132+G161+G184</f>
        <v>0</v>
      </c>
      <c r="H185" s="47">
        <f>H104+H132+H161+H184</f>
        <v>0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v>24324.799999999999</v>
      </c>
      <c r="I189" s="18"/>
      <c r="J189" s="18"/>
      <c r="K189" s="18"/>
      <c r="L189" s="19">
        <f>SUM(F189:K189)</f>
        <v>24324.799999999999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/>
      <c r="I190" s="18"/>
      <c r="J190" s="18"/>
      <c r="K190" s="18"/>
      <c r="L190" s="19">
        <f>SUM(F190:K190)</f>
        <v>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/>
      <c r="I196" s="18"/>
      <c r="J196" s="18"/>
      <c r="K196" s="18"/>
      <c r="L196" s="19">
        <f t="shared" si="0"/>
        <v>0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/>
      <c r="I200" s="18"/>
      <c r="J200" s="18"/>
      <c r="K200" s="18"/>
      <c r="L200" s="19">
        <f t="shared" si="0"/>
        <v>0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24324.799999999999</v>
      </c>
      <c r="I203" s="41">
        <f t="shared" si="1"/>
        <v>0</v>
      </c>
      <c r="J203" s="41">
        <f t="shared" si="1"/>
        <v>0</v>
      </c>
      <c r="K203" s="41">
        <f t="shared" si="1"/>
        <v>0</v>
      </c>
      <c r="L203" s="41">
        <f t="shared" si="1"/>
        <v>24324.799999999999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0</v>
      </c>
      <c r="G249" s="41">
        <f t="shared" si="8"/>
        <v>0</v>
      </c>
      <c r="H249" s="41">
        <f t="shared" si="8"/>
        <v>24324.799999999999</v>
      </c>
      <c r="I249" s="41">
        <f t="shared" si="8"/>
        <v>0</v>
      </c>
      <c r="J249" s="41">
        <f t="shared" si="8"/>
        <v>0</v>
      </c>
      <c r="K249" s="41">
        <f t="shared" si="8"/>
        <v>0</v>
      </c>
      <c r="L249" s="41">
        <f t="shared" si="8"/>
        <v>24324.799999999999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0</v>
      </c>
      <c r="G263" s="42">
        <f t="shared" si="11"/>
        <v>0</v>
      </c>
      <c r="H263" s="42">
        <f t="shared" si="11"/>
        <v>24324.799999999999</v>
      </c>
      <c r="I263" s="42">
        <f t="shared" si="11"/>
        <v>0</v>
      </c>
      <c r="J263" s="42">
        <f t="shared" si="11"/>
        <v>0</v>
      </c>
      <c r="K263" s="42">
        <f t="shared" si="11"/>
        <v>0</v>
      </c>
      <c r="L263" s="42">
        <f t="shared" si="11"/>
        <v>24324.799999999999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0</v>
      </c>
      <c r="I438" s="13">
        <f>SUM(I431:I437)</f>
        <v>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0</v>
      </c>
      <c r="I450" s="83">
        <f>SUM(I446:I449)</f>
        <v>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0</v>
      </c>
      <c r="I451" s="42">
        <f>I444+I450</f>
        <v>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/>
      <c r="G455" s="18"/>
      <c r="H455" s="18"/>
      <c r="I455" s="18"/>
      <c r="J455" s="18"/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40000</v>
      </c>
      <c r="G458" s="18"/>
      <c r="H458" s="18"/>
      <c r="I458" s="18"/>
      <c r="J458" s="18"/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40000</v>
      </c>
      <c r="G460" s="53">
        <f>SUM(G458:G459)</f>
        <v>0</v>
      </c>
      <c r="H460" s="53">
        <f>SUM(H458:H459)</f>
        <v>0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24324.799999999999</v>
      </c>
      <c r="G462" s="18"/>
      <c r="H462" s="18"/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24324.799999999999</v>
      </c>
      <c r="G464" s="53">
        <f>SUM(G462:G463)</f>
        <v>0</v>
      </c>
      <c r="H464" s="53">
        <f>SUM(H462:H463)</f>
        <v>0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15675.2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/>
      <c r="I511" s="18"/>
      <c r="J511" s="18"/>
      <c r="K511" s="18"/>
      <c r="L511" s="88">
        <f>SUM(F511:K511)</f>
        <v>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0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0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0</v>
      </c>
      <c r="G535" s="89">
        <f t="shared" ref="G535:L535" si="40">G514+G519+G524+G529+G534</f>
        <v>0</v>
      </c>
      <c r="H535" s="89">
        <f t="shared" si="40"/>
        <v>0</v>
      </c>
      <c r="I535" s="89">
        <f t="shared" si="40"/>
        <v>0</v>
      </c>
      <c r="J535" s="89">
        <f t="shared" si="40"/>
        <v>0</v>
      </c>
      <c r="K535" s="89">
        <f t="shared" si="40"/>
        <v>0</v>
      </c>
      <c r="L535" s="89">
        <f t="shared" si="40"/>
        <v>0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0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0</v>
      </c>
      <c r="K539" s="87">
        <f>SUM(F539:J539)</f>
        <v>0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0</v>
      </c>
      <c r="G542" s="89">
        <f t="shared" si="41"/>
        <v>0</v>
      </c>
      <c r="H542" s="89">
        <f t="shared" si="41"/>
        <v>0</v>
      </c>
      <c r="I542" s="89">
        <f t="shared" si="41"/>
        <v>0</v>
      </c>
      <c r="J542" s="89">
        <f t="shared" si="41"/>
        <v>0</v>
      </c>
      <c r="K542" s="89">
        <f t="shared" si="41"/>
        <v>0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24324.799999999999</v>
      </c>
      <c r="G565" s="18"/>
      <c r="H565" s="18"/>
      <c r="I565" s="87">
        <f>SUM(F565:H565)</f>
        <v>24324.799999999999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/>
      <c r="I581" s="18"/>
      <c r="J581" s="18"/>
      <c r="K581" s="104">
        <f t="shared" ref="K581:K587" si="47">SUM(H581:J581)</f>
        <v>0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0</v>
      </c>
      <c r="I588" s="108">
        <f>SUM(I581:I587)</f>
        <v>0</v>
      </c>
      <c r="J588" s="108">
        <f>SUM(J581:J587)</f>
        <v>0</v>
      </c>
      <c r="K588" s="108">
        <f>SUM(K581:K587)</f>
        <v>0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/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15675.2</v>
      </c>
      <c r="H607" s="109">
        <f>SUM(F44)</f>
        <v>15675.2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0</v>
      </c>
      <c r="H611" s="109">
        <f>SUM(J44)</f>
        <v>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15675.2</v>
      </c>
      <c r="H612" s="109">
        <f>F466</f>
        <v>15675.2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0</v>
      </c>
      <c r="H616" s="109">
        <f>J466</f>
        <v>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40000</v>
      </c>
      <c r="H617" s="104">
        <f>SUM(F458)</f>
        <v>40000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24324.799999999999</v>
      </c>
      <c r="H622" s="104">
        <f>SUM(F462)</f>
        <v>24324.799999999999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0</v>
      </c>
      <c r="H632" s="104">
        <f>SUM(I451)</f>
        <v>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0</v>
      </c>
      <c r="H637" s="104">
        <f>L200+L218+L236</f>
        <v>0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0</v>
      </c>
      <c r="H639" s="104">
        <f>H588</f>
        <v>0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24324.799999999999</v>
      </c>
      <c r="G650" s="19">
        <f>(L221+L301+L351)</f>
        <v>0</v>
      </c>
      <c r="H650" s="19">
        <f>(L239+L320+L352)</f>
        <v>0</v>
      </c>
      <c r="I650" s="19">
        <f>SUM(F650:H650)</f>
        <v>24324.799999999999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0</v>
      </c>
      <c r="G652" s="19">
        <f>(L218+L298)-(J218+J298)</f>
        <v>0</v>
      </c>
      <c r="H652" s="19">
        <f>(L236+L317)-(J236+J317)</f>
        <v>0</v>
      </c>
      <c r="I652" s="19">
        <f>SUM(F652:H652)</f>
        <v>0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24324.799999999999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24324.799999999999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0</v>
      </c>
      <c r="G654" s="19">
        <f>G650-SUM(G651:G653)</f>
        <v>0</v>
      </c>
      <c r="H654" s="19">
        <f>H650-SUM(H651:H653)</f>
        <v>0</v>
      </c>
      <c r="I654" s="19">
        <f>I650-SUM(I651:I653)</f>
        <v>0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conditionalFormatting sqref="J607:J645 H646">
    <cfRule type="cellIs" dxfId="1" priority="1" stopIfTrue="1" operator="notEqual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5F4D-B68D-4A29-97C5-2CF96DE5744E}">
  <sheetPr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Hales Location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810</v>
      </c>
      <c r="B10" s="241"/>
      <c r="C10" s="241"/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810</v>
      </c>
      <c r="B19" s="241"/>
      <c r="C19" s="241"/>
    </row>
    <row r="20" spans="1:3" x14ac:dyDescent="0.2">
      <c r="A20" t="s">
        <v>811</v>
      </c>
      <c r="B20" s="241"/>
      <c r="C20" s="241"/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B2F03-AE07-4017-BA7C-2558348A424E}">
  <sheetPr>
    <tabColor indexed="11"/>
  </sheetPr>
  <dimension ref="A1:I51"/>
  <sheetViews>
    <sheetView workbookViewId="0">
      <pane ySplit="4" topLeftCell="A5" activePane="bottomLeft" state="frozen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Hales Location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24324.799999999999</v>
      </c>
      <c r="D5" s="20">
        <f>SUM('DOE25'!L189:L192)+SUM('DOE25'!L207:L210)+SUM('DOE25'!L225:L228)-F5-G5</f>
        <v>24324.799999999999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0</v>
      </c>
      <c r="D6" s="20">
        <f>'DOE25'!L194+'DOE25'!L212+'DOE25'!L230-F6-G6</f>
        <v>0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0</v>
      </c>
      <c r="D8" s="244"/>
      <c r="E8" s="20">
        <f>'DOE25'!L196+'DOE25'!L214+'DOE25'!L232-F8-G8-D9-D11</f>
        <v>0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849</v>
      </c>
      <c r="C9" s="246">
        <f t="shared" si="0"/>
        <v>0</v>
      </c>
      <c r="D9" s="245"/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0</v>
      </c>
      <c r="D11" s="245"/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0</v>
      </c>
      <c r="D14" s="20">
        <f>'DOE25'!L199+'DOE25'!L217+'DOE25'!L235-F14-G14</f>
        <v>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0</v>
      </c>
      <c r="D15" s="20">
        <f>'DOE25'!L200+'DOE25'!L218+'DOE25'!L236-F15-G15</f>
        <v>0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24324.799999999999</v>
      </c>
      <c r="E33" s="247">
        <f>SUM(E5:E31)</f>
        <v>0</v>
      </c>
      <c r="F33" s="247">
        <f>SUM(F5:F31)</f>
        <v>0</v>
      </c>
      <c r="G33" s="247">
        <f>SUM(G5:G31)</f>
        <v>0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0</v>
      </c>
      <c r="E35" s="250"/>
    </row>
    <row r="36" spans="2:8" ht="12" thickTop="1" x14ac:dyDescent="0.2">
      <c r="B36" t="s">
        <v>846</v>
      </c>
      <c r="D36" s="20">
        <f>D33</f>
        <v>24324.799999999999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N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EABD-610C-4B7D-BA9F-E8C4E6EA2B1B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Hales Location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15675.2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15675.2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0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15675.2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15675.2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15675.2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0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0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40000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40000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40000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0</v>
      </c>
      <c r="D80" s="95">
        <f>SUM('DOE25'!G145:G153)</f>
        <v>0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0</v>
      </c>
      <c r="D83" s="131">
        <f>SUM(D77:D82)</f>
        <v>0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40000</v>
      </c>
      <c r="D96" s="86">
        <f>D55+D73+D83+D95</f>
        <v>0</v>
      </c>
      <c r="E96" s="86">
        <f>E55+E73+E83+E95</f>
        <v>0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24324.799999999999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0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24324.799999999999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0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0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0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0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24324.799999999999</v>
      </c>
      <c r="D137" s="86">
        <f>(D107+D120+D136)</f>
        <v>0</v>
      </c>
      <c r="E137" s="86">
        <f>(E107+E120+E136)</f>
        <v>0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6998E-9AA7-40E0-84BE-7C5497B3EE39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Hales Location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24325</v>
      </c>
      <c r="D10" s="182">
        <f>ROUND((C10/$C$28)*100,1)</f>
        <v>100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0</v>
      </c>
      <c r="D11" s="182">
        <f>ROUND((C11/$C$28)*100,1)</f>
        <v>0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0</v>
      </c>
      <c r="D17" s="182">
        <f t="shared" si="0"/>
        <v>0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0</v>
      </c>
      <c r="D21" s="182">
        <f t="shared" si="0"/>
        <v>0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24325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24325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0</v>
      </c>
      <c r="D35" s="182">
        <f t="shared" ref="D35:D40" si="1">ROUND((C35/$C$41)*100,1)</f>
        <v>0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0</v>
      </c>
      <c r="D36" s="182">
        <f t="shared" si="1"/>
        <v>0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40000</v>
      </c>
      <c r="D37" s="182">
        <f t="shared" si="1"/>
        <v>100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0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0</v>
      </c>
      <c r="D39" s="182">
        <f t="shared" si="1"/>
        <v>0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40000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3FD5-6A81-4A90-80AD-D1AFB3186ADE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Hales Location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2011-10-03T13:11:06Z</cp:lastPrinted>
  <dcterms:created xsi:type="dcterms:W3CDTF">1997-12-04T19:04:30Z</dcterms:created>
  <dcterms:modified xsi:type="dcterms:W3CDTF">2025-01-10T19:52:14Z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