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-60" yWindow="-120" windowWidth="1212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fullCalcOnLoad="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62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E80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/>
  <c r="H616" i="1" s="1"/>
  <c r="G50" i="1"/>
  <c r="G51" i="1" s="1"/>
  <c r="H617" i="1" s="1"/>
  <c r="J617" i="1" s="1"/>
  <c r="H50" i="1"/>
  <c r="H51" i="1"/>
  <c r="H618" i="1" s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L336" i="1" s="1"/>
  <c r="L337" i="1" s="1"/>
  <c r="L351" i="1" s="1"/>
  <c r="G632" i="1" s="1"/>
  <c r="J632" i="1" s="1"/>
  <c r="J336" i="1"/>
  <c r="J337" i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J631" i="1" s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 s="1"/>
  <c r="L350" i="1"/>
  <c r="I661" i="1"/>
  <c r="L289" i="1"/>
  <c r="F659" i="1"/>
  <c r="F663" i="1" s="1"/>
  <c r="F671" i="1" s="1"/>
  <c r="A31" i="12"/>
  <c r="C69" i="2"/>
  <c r="A40" i="12"/>
  <c r="D12" i="13"/>
  <c r="C12" i="13" s="1"/>
  <c r="G161" i="2"/>
  <c r="D61" i="2"/>
  <c r="D62" i="2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/>
  <c r="G158" i="2"/>
  <c r="C90" i="2"/>
  <c r="F77" i="2"/>
  <c r="F80" i="2" s="1"/>
  <c r="F61" i="2"/>
  <c r="F62" i="2" s="1"/>
  <c r="F103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/>
  <c r="D19" i="13"/>
  <c r="C19" i="13"/>
  <c r="D14" i="13"/>
  <c r="C14" i="13"/>
  <c r="E13" i="13"/>
  <c r="C13" i="13"/>
  <c r="E77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I168" i="1"/>
  <c r="H168" i="1"/>
  <c r="G551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/>
  <c r="J624" i="1" s="1"/>
  <c r="G475" i="1"/>
  <c r="H622" i="1" s="1"/>
  <c r="J622" i="1" s="1"/>
  <c r="G337" i="1"/>
  <c r="G351" i="1"/>
  <c r="F168" i="1"/>
  <c r="J139" i="1"/>
  <c r="F570" i="1"/>
  <c r="H256" i="1"/>
  <c r="H270" i="1" s="1"/>
  <c r="C4" i="10"/>
  <c r="I551" i="1"/>
  <c r="K548" i="1"/>
  <c r="K549" i="1"/>
  <c r="K597" i="1"/>
  <c r="G646" i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/>
  <c r="E16" i="13"/>
  <c r="E33" i="13"/>
  <c r="D35" i="13" s="1"/>
  <c r="C49" i="2"/>
  <c r="C50" i="2" s="1"/>
  <c r="J654" i="1"/>
  <c r="J644" i="1"/>
  <c r="L569" i="1"/>
  <c r="I570" i="1"/>
  <c r="I544" i="1"/>
  <c r="G36" i="2"/>
  <c r="L564" i="1"/>
  <c r="G544" i="1"/>
  <c r="L544" i="1"/>
  <c r="H544" i="1"/>
  <c r="K550" i="1"/>
  <c r="K551" i="1"/>
  <c r="C22" i="13"/>
  <c r="C137" i="2"/>
  <c r="C16" i="13"/>
  <c r="H33" i="13"/>
  <c r="C24" i="10"/>
  <c r="G659" i="1"/>
  <c r="G663" i="1" s="1"/>
  <c r="G31" i="13"/>
  <c r="G33" i="13" s="1"/>
  <c r="I337" i="1"/>
  <c r="I351" i="1" s="1"/>
  <c r="J649" i="1"/>
  <c r="L406" i="1"/>
  <c r="C139" i="2"/>
  <c r="L570" i="1"/>
  <c r="I191" i="1"/>
  <c r="E90" i="2"/>
  <c r="L407" i="1"/>
  <c r="G636" i="1" s="1"/>
  <c r="J636" i="1" s="1"/>
  <c r="D50" i="2"/>
  <c r="J653" i="1"/>
  <c r="J652" i="1"/>
  <c r="L433" i="1"/>
  <c r="G637" i="1"/>
  <c r="J637" i="1" s="1"/>
  <c r="J433" i="1"/>
  <c r="F433" i="1"/>
  <c r="K433" i="1"/>
  <c r="G133" i="2" s="1"/>
  <c r="G143" i="2" s="1"/>
  <c r="G144" i="2" s="1"/>
  <c r="C6" i="10"/>
  <c r="F31" i="13"/>
  <c r="H192" i="1"/>
  <c r="G628" i="1" s="1"/>
  <c r="J628" i="1" s="1"/>
  <c r="G168" i="1"/>
  <c r="C39" i="10"/>
  <c r="G139" i="1"/>
  <c r="F139" i="1"/>
  <c r="F192" i="1" s="1"/>
  <c r="G626" i="1" s="1"/>
  <c r="J626" i="1" s="1"/>
  <c r="C5" i="10"/>
  <c r="G42" i="2"/>
  <c r="G16" i="2"/>
  <c r="F33" i="13"/>
  <c r="D31" i="13"/>
  <c r="C31" i="13"/>
  <c r="F544" i="1"/>
  <c r="H433" i="1"/>
  <c r="J618" i="1"/>
  <c r="D102" i="2"/>
  <c r="D103" i="2"/>
  <c r="I139" i="1"/>
  <c r="I192" i="1"/>
  <c r="G629" i="1" s="1"/>
  <c r="J629" i="1" s="1"/>
  <c r="A22" i="12"/>
  <c r="H645" i="1"/>
  <c r="H647" i="1"/>
  <c r="J647" i="1"/>
  <c r="J651" i="1"/>
  <c r="J641" i="1"/>
  <c r="G570" i="1"/>
  <c r="I433" i="1"/>
  <c r="G433" i="1"/>
  <c r="E103" i="2"/>
  <c r="I662" i="1"/>
  <c r="C27" i="10"/>
  <c r="C28" i="10"/>
  <c r="D24" i="10" s="1"/>
  <c r="G634" i="1"/>
  <c r="J634" i="1" s="1"/>
  <c r="C7" i="10"/>
  <c r="G192" i="1"/>
  <c r="G627" i="1"/>
  <c r="J627" i="1" s="1"/>
  <c r="C38" i="10"/>
  <c r="D22" i="10"/>
  <c r="D21" i="10"/>
  <c r="D11" i="10"/>
  <c r="D13" i="10"/>
  <c r="D33" i="13"/>
  <c r="D36" i="13"/>
  <c r="D20" i="10"/>
  <c r="D15" i="10"/>
  <c r="D25" i="10"/>
  <c r="D19" i="10"/>
  <c r="F666" i="1"/>
  <c r="J616" i="1"/>
  <c r="G46" i="2"/>
  <c r="G49" i="2" s="1"/>
  <c r="J50" i="1"/>
  <c r="G8" i="2"/>
  <c r="G18" i="2" s="1"/>
  <c r="J19" i="1"/>
  <c r="G620" i="1" s="1"/>
  <c r="J192" i="1"/>
  <c r="C36" i="10"/>
  <c r="G625" i="1"/>
  <c r="J625" i="1"/>
  <c r="C41" i="10"/>
  <c r="G645" i="1"/>
  <c r="J645" i="1" s="1"/>
  <c r="G630" i="1"/>
  <c r="D35" i="10"/>
  <c r="D38" i="10"/>
  <c r="D37" i="10"/>
  <c r="D39" i="10"/>
  <c r="D40" i="10"/>
  <c r="J630" i="1"/>
  <c r="D36" i="10"/>
  <c r="D41" i="10" s="1"/>
  <c r="D12" i="10" l="1"/>
  <c r="D17" i="10"/>
  <c r="D18" i="10"/>
  <c r="D27" i="10"/>
  <c r="D10" i="10"/>
  <c r="D26" i="10"/>
  <c r="C30" i="10"/>
  <c r="D16" i="10"/>
  <c r="D23" i="10"/>
  <c r="G666" i="1"/>
  <c r="G671" i="1"/>
  <c r="C140" i="2"/>
  <c r="C143" i="2" s="1"/>
  <c r="C144" i="2" s="1"/>
  <c r="H663" i="1"/>
  <c r="I659" i="1"/>
  <c r="I663" i="1" s="1"/>
  <c r="G21" i="2"/>
  <c r="G31" i="2" s="1"/>
  <c r="G50" i="2" s="1"/>
  <c r="J32" i="1"/>
  <c r="J51" i="1" s="1"/>
  <c r="H620" i="1" s="1"/>
  <c r="H655" i="1" s="1"/>
  <c r="G103" i="2"/>
  <c r="I671" i="1" l="1"/>
  <c r="I666" i="1"/>
  <c r="H671" i="1"/>
  <c r="H666" i="1"/>
  <c r="D28" i="10"/>
  <c r="J620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<sst xmlns="http://schemas.openxmlformats.org/spreadsheetml/2006/main" count="3981" uniqueCount="928">
  <si>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</si>
  <si>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</si>
  <si>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</si>
  <si>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</si>
  <si>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</si>
  <si>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</si>
  <si>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</si>
  <si>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</si>
  <si>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</si>
  <si>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</si>
  <si>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</si>
  <si>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</si>
  <si>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</si>
  <si>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</si>
  <si>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</si>
  <si>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</si>
  <si>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</si>
  <si>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</si>
  <si>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</si>
  <si>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</si>
  <si>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</si>
  <si>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</si>
  <si>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</si>
  <si>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</si>
  <si>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</si>
  <si>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</si>
  <si>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</si>
  <si>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</si>
  <si>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</si>
  <si>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</si>
  <si>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</si>
  <si>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</si>
  <si>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</si>
  <si>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</si>
  <si>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</si>
  <si>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</si>
  <si>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</si>
  <si>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</si>
  <si>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</si>
  <si>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</si>
  <si>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</si>
  <si>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</si>
  <si>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</si>
  <si>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</si>
  <si>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</si>
  <si>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</si>
  <si>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</si>
  <si>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</si>
  <si>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</si>
  <si>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</si>
  <si>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</si>
  <si>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</si>
  <si>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</si>
  <si>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</si>
  <si>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</si>
  <si>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</si>
  <si>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</si>
  <si>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</si>
  <si>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</si>
  <si>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</si>
  <si>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</si>
  <si>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</si>
  <si>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</si>
  <si>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</si>
  <si>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</si>
  <si>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</si>
  <si>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</si>
  <si>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</si>
  <si>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</si>
  <si>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</si>
  <si>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</si>
  <si>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</si>
  <si>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</si>
  <si>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</si>
  <si>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</si>
  <si>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</si>
  <si>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</si>
  <si>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</si>
  <si>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</si>
  <si>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</si>
  <si>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</si>
  <si>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</si>
  <si>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</si>
  <si>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</si>
  <si>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</si>
  <si>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</si>
  <si>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</si>
  <si>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</si>
  <si>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</si>
  <si>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</si>
  <si>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</si>
  <si>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</si>
  <si>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</si>
  <si>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</si>
  <si>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</si>
  <si>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</si>
  <si>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</si>
  <si>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</si>
  <si>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</si>
  <si>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</si>
  <si>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</si>
  <si>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</si>
  <si>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</si>
  <si>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</si>
  <si>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</si>
  <si>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</si>
  <si>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</si>
  <si>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</si>
  <si>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</si>
  <si>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</si>
  <si>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</si>
  <si>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</si>
  <si>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</si>
  <si>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</si>
  <si>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</si>
  <si>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</si>
  <si>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</si>
  <si>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</si>
  <si>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</si>
  <si>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</si>
  <si>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</si>
  <si>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</si>
  <si>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</si>
  <si>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</si>
  <si>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</si>
  <si>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</si>
  <si>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</si>
  <si>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</si>
  <si>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</si>
  <si>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</si>
  <si>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</si>
  <si>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</si>
  <si>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</si>
  <si>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</si>
  <si>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</si>
  <si>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</si>
  <si>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</si>
  <si>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</si>
  <si>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</si>
  <si>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</si>
  <si>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</si>
  <si>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</si>
  <si>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</si>
  <si>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</si>
  <si>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</si>
  <si>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</si>
  <si>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</si>
  <si>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</si>
  <si>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</si>
  <si>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</si>
  <si>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</si>
  <si>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</si>
  <si>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</si>
  <si>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</si>
  <si>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</si>
  <si>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</si>
  <si>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</si>
  <si>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</si>
  <si>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</si>
  <si>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</si>
  <si>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</si>
  <si>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</si>
  <si>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</si>
  <si>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</si>
  <si>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</si>
  <si>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</si>
  <si>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</si>
  <si>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</si>
  <si>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</si>
  <si>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</si>
  <si>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</si>
  <si>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</si>
  <si>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</si>
  <si>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</si>
  <si>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</si>
  <si>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</si>
  <si>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</si>
  <si>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</si>
  <si>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</si>
  <si>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</si>
  <si>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</si>
  <si>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</si>
  <si>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</si>
  <si>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</si>
  <si>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</si>
  <si>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</si>
  <si>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</si>
  <si>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</si>
  <si>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</si>
  <si>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</si>
  <si>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</si>
  <si>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</si>
  <si>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</si>
  <si>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</si>
  <si>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</si>
  <si>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</si>
  <si>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</si>
  <si>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</si>
  <si>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</si>
  <si>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</si>
  <si>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</si>
  <si>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</si>
  <si>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</si>
  <si>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</si>
  <si>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</si>
  <si>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</si>
  <si>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</si>
  <si>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</si>
  <si>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</si>
  <si>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</si>
  <si>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</si>
  <si>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</si>
  <si>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</si>
  <si>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</si>
  <si>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</si>
  <si>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</si>
  <si>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</si>
  <si>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</si>
  <si>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</si>
  <si>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</si>
  <si>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</si>
  <si>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</si>
  <si>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</si>
  <si>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</si>
  <si>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</si>
  <si>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</si>
  <si>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</si>
  <si>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</si>
  <si>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</si>
  <si>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</si>
  <si>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</si>
  <si>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</si>
  <si>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</si>
  <si>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</si>
  <si>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</si>
  <si>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</si>
  <si>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</si>
  <si>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</si>
  <si>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</si>
  <si>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</si>
  <si>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</si>
  <si>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</si>
  <si>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</si>
  <si>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</si>
  <si>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</si>
  <si>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</si>
  <si>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</si>
  <si>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</si>
  <si>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</si>
  <si>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</si>
  <si>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</si>
  <si>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</si>
  <si>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</si>
  <si>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</si>
  <si>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</si>
  <si>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</si>
  <si>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</si>
  <si>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</si>
  <si>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</si>
  <si>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</si>
  <si>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</si>
  <si>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</si>
  <si>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</si>
  <si>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</si>
  <si>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</si>
  <si>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</si>
  <si>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</si>
  <si>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</si>
  <si>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</si>
  <si>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</si>
  <si>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</si>
  <si>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</si>
  <si>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</si>
  <si>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</si>
  <si>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</si>
  <si>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</si>
  <si>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</si>
  <si>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</si>
  <si>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</si>
  <si>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</si>
  <si>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</si>
  <si>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</si>
  <si>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</si>
  <si>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</si>
  <si>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</si>
  <si>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</si>
  <si>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</si>
  <si>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</si>
  <si>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</si>
  <si>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</si>
  <si>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</si>
  <si>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</si>
  <si>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</si>
  <si>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</si>
  <si>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</si>
  <si>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</si>
  <si>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</si>
  <si>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</si>
  <si>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</si>
  <si>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</si>
  <si>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</si>
  <si>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</si>
  <si>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</si>
  <si>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</si>
  <si>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</si>
  <si>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</si>
  <si>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</si>
  <si>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</si>
  <si>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</si>
  <si>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</si>
  <si>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</si>
  <si>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</si>
  <si>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</si>
  <si>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</si>
  <si>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</si>
  <si>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</si>
  <si>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</si>
  <si>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</si>
  <si>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</si>
  <si>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</si>
  <si>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</si>
  <si>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</si>
  <si>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</si>
  <si>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</si>
  <si>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</si>
  <si>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</si>
  <si>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</si>
  <si>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</si>
  <si>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</si>
  <si>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</si>
  <si>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</si>
  <si>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</si>
  <si>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</si>
  <si>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</si>
  <si>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</si>
  <si>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</si>
  <si>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</si>
  <si>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</si>
  <si>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</si>
  <si>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</si>
  <si>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</si>
  <si>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</si>
  <si>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</si>
  <si>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</si>
  <si>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</si>
  <si>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</si>
  <si>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</si>
  <si>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</si>
  <si>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</si>
  <si>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</si>
  <si>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</si>
  <si>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</si>
  <si>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</si>
  <si>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</si>
  <si>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</si>
  <si>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</si>
  <si>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</si>
  <si>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</si>
  <si>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</si>
  <si>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</si>
  <si>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</si>
  <si>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</si>
  <si>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</si>
  <si>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</si>
  <si>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</si>
  <si>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</si>
  <si>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</si>
  <si>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</si>
  <si>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</si>
  <si>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</si>
  <si>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</si>
  <si>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</si>
  <si>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</si>
  <si>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</si>
  <si>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</si>
  <si>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</si>
  <si>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</si>
  <si>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</si>
  <si>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</si>
  <si>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</si>
  <si>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</si>
  <si>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</si>
  <si>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</si>
  <si>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</si>
  <si>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</si>
  <si>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</si>
  <si>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</si>
  <si>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</si>
  <si>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</si>
  <si>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</si>
  <si>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</si>
  <si>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</si>
  <si>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</si>
  <si>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</si>
  <si>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</si>
  <si>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</si>
  <si>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</si>
  <si>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</si>
  <si>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</si>
  <si>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</si>
  <si>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</si>
  <si>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</si>
  <si>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</si>
  <si>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</si>
  <si>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</si>
  <si>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</si>
  <si>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</si>
  <si>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</si>
  <si>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</si>
  <si>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</si>
  <si>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</si>
  <si>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</si>
  <si>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</si>
  <si>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</si>
  <si>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</si>
  <si>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</si>
  <si>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</si>
  <si>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</si>
  <si>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</si>
  <si>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</si>
  <si>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</si>
  <si>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</si>
  <si>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</si>
  <si>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</si>
  <si>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</si>
  <si>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</si>
  <si>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</si>
  <si>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</si>
  <si>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</si>
  <si>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</si>
  <si>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</si>
  <si>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</si>
  <si>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</si>
  <si>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</si>
  <si>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</si>
  <si>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</si>
  <si>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</si>
  <si>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</si>
  <si>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</si>
  <si>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</si>
  <si>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</si>
  <si>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</si>
  <si>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</si>
  <si>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</si>
  <si>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</si>
  <si>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</si>
  <si>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</si>
  <si>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</si>
  <si>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</si>
  <si>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</si>
  <si>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</si>
  <si>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</si>
  <si>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</si>
  <si>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</si>
  <si>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</si>
  <si>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</si>
  <si>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</si>
  <si>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</si>
  <si>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</si>
  <si>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</si>
  <si>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</si>
  <si>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</si>
  <si>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</si>
  <si>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</si>
  <si>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</si>
  <si>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</si>
  <si>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</si>
  <si>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</si>
  <si>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</si>
  <si>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</si>
  <si>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</si>
  <si>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</si>
  <si>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</si>
  <si>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</si>
  <si>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</si>
  <si>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</si>
  <si>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</si>
  <si>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</si>
  <si>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</si>
  <si>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</si>
  <si>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</si>
  <si>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</si>
  <si>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</si>
  <si>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</si>
  <si>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</si>
  <si>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</si>
  <si>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</si>
  <si>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</si>
  <si>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</si>
  <si>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</si>
  <si>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</si>
  <si>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</si>
  <si>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</si>
  <si>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</si>
  <si>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</si>
  <si>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</si>
  <si>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</si>
  <si>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</si>
  <si>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</si>
  <si>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</si>
  <si>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</si>
  <si>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</si>
  <si>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</si>
  <si>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</si>
  <si>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</si>
  <si>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</si>
  <si>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</si>
  <si>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</si>
  <si>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</si>
  <si>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</si>
  <si>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</si>
  <si>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</si>
  <si>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</si>
  <si>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</si>
  <si>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</si>
  <si>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</si>
  <si>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</si>
  <si>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</si>
  <si>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</si>
  <si>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</si>
  <si>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</si>
  <si>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</si>
  <si>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</si>
  <si>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</si>
  <si>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</si>
  <si>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</si>
  <si>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</si>
  <si>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</si>
  <si>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</si>
  <si>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</si>
  <si>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</si>
  <si>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</si>
  <si>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</si>
  <si>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</si>
  <si>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</si>
  <si>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</si>
  <si>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</si>
  <si>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</si>
  <si>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</si>
  <si>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</si>
  <si>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</si>
  <si>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</si>
  <si>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</si>
  <si>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</si>
  <si>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</si>
  <si>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</si>
  <si>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</si>
  <si>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</si>
  <si>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</si>
  <si>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</si>
  <si>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</si>
  <si>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</si>
  <si>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</si>
  <si>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</si>
  <si>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</si>
  <si>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</si>
  <si>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</si>
  <si>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</si>
  <si>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</si>
  <si>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</si>
  <si>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</si>
  <si>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</si>
  <si>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</si>
  <si>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</si>
  <si>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</si>
  <si>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</si>
  <si>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</si>
  <si>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</si>
  <si>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</si>
  <si>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</si>
  <si>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</si>
  <si>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</si>
  <si>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</si>
  <si>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</si>
  <si>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</si>
  <si>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</si>
  <si>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</si>
  <si>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</si>
  <si>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</si>
  <si>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</si>
  <si>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</si>
  <si>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</si>
  <si>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</si>
  <si>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</si>
  <si>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</si>
  <si>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</si>
  <si>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</si>
  <si>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</si>
  <si>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</si>
  <si>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</si>
  <si>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</si>
  <si>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</si>
  <si>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</si>
  <si>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</si>
  <si>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</si>
  <si>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</si>
  <si>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</si>
  <si>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</si>
  <si>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</si>
  <si>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</si>
  <si>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</si>
  <si>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</si>
  <si>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</si>
  <si>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</si>
  <si>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</si>
  <si>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</si>
  <si>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</si>
  <si>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</si>
  <si>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</si>
  <si>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</si>
  <si>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</si>
  <si>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</si>
  <si>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</si>
  <si>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</si>
  <si>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</si>
  <si>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</si>
  <si>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</si>
  <si>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</si>
  <si>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</si>
  <si>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</si>
  <si>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</si>
  <si>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</si>
  <si>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</si>
  <si>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</si>
  <si>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</si>
  <si>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</si>
  <si>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</si>
  <si>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</si>
  <si>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</si>
  <si>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</si>
  <si>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</si>
  <si>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</si>
  <si>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</si>
  <si>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</si>
  <si>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</si>
  <si>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</si>
  <si>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</si>
  <si>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</si>
  <si>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</si>
  <si>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</si>
  <si>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</si>
  <si>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</si>
  <si>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</si>
  <si>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</si>
  <si>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</si>
  <si>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</si>
  <si>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</si>
  <si>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</si>
  <si>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</si>
  <si>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</si>
  <si>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</si>
  <si>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</si>
  <si>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</si>
  <si>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</si>
  <si>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</si>
  <si>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</si>
  <si>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</si>
  <si>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</si>
  <si>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</si>
  <si>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</si>
  <si>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</si>
  <si>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</si>
  <si>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</si>
  <si>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</si>
  <si>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</si>
  <si>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</si>
  <si>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</si>
  <si>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</si>
  <si>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</si>
  <si>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</si>
  <si>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</si>
  <si>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</si>
  <si>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</si>
  <si>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</si>
  <si>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</si>
  <si>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</si>
  <si>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</si>
  <si>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</si>
  <si>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</si>
  <si>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</si>
  <si>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</si>
  <si>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</si>
  <si>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</si>
  <si>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</si>
  <si>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</si>
  <si>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</si>
  <si>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</si>
  <si>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</si>
  <si>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</si>
  <si>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</si>
  <si>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</si>
  <si>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</si>
  <si>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</si>
  <si>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</si>
  <si>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</si>
  <si>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</si>
  <si>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</si>
  <si>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</si>
  <si>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</si>
  <si>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</si>
  <si>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</si>
  <si>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</si>
  <si>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</si>
  <si>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</si>
  <si>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</si>
  <si>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</si>
  <si>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</si>
  <si>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</si>
  <si>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</si>
  <si>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</si>
  <si>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</si>
  <si>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</si>
  <si>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</si>
  <si>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</si>
  <si>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</si>
  <si>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</si>
  <si>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</si>
  <si>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</si>
  <si>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</si>
  <si>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</si>
  <si>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</si>
  <si>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</si>
  <si>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</si>
  <si>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</si>
  <si>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</si>
  <si>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</si>
  <si>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</si>
  <si>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</si>
  <si>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</si>
  <si>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</si>
  <si>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</si>
  <si>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</si>
  <si>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</si>
  <si>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</si>
  <si>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</si>
  <si>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</si>
  <si>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</si>
  <si>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</si>
  <si>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</si>
  <si>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</si>
  <si>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</si>
  <si>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</si>
  <si>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</si>
  <si>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</si>
  <si>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</si>
  <si>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</si>
  <si>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</si>
  <si>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</si>
  <si>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</si>
  <si>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</si>
  <si>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</si>
  <si>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</si>
  <si>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</si>
  <si>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</si>
  <si>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</si>
  <si>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</si>
  <si>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</si>
  <si>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</si>
  <si>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</si>
  <si>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</si>
  <si>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</si>
  <si>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</si>
  <si>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</si>
  <si>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</si>
  <si>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</si>
  <si>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</si>
  <si>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</si>
  <si>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</si>
  <si>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</si>
  <si>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</si>
  <si>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</si>
  <si>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</si>
  <si>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</si>
  <si>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</si>
  <si>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</si>
  <si>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</si>
  <si>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</si>
  <si>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</si>
  <si>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</si>
  <si>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</si>
  <si>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</si>
  <si>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</si>
  <si>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</si>
  <si>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</si>
  <si>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</si>
  <si>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</si>
  <si>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</si>
  <si>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</si>
  <si>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</si>
  <si>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</si>
  <si>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</si>
  <si>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</si>
  <si>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</si>
  <si>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</si>
  <si>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</si>
  <si>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</si>
  <si>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</si>
  <si>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</si>
  <si>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</si>
  <si>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</si>
  <si>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</si>
  <si>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</si>
  <si>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</si>
  <si>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</si>
  <si>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</si>
  <si>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</si>
  <si>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</si>
  <si>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</si>
  <si>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</si>
  <si>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</si>
  <si>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</si>
  <si>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</si>
  <si>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</si>
  <si>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</si>
  <si>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</si>
  <si>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</si>
  <si>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</si>
  <si>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</si>
  <si>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</si>
  <si>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</si>
  <si>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</si>
  <si>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</si>
  <si>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</si>
  <si>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</si>
  <si>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</si>
  <si>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</si>
  <si>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</si>
  <si>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</si>
  <si>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</si>
  <si>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</si>
  <si>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</si>
  <si>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</si>
  <si>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</si>
  <si>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</si>
  <si>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</si>
  <si>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</si>
  <si>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</si>
  <si>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</si>
  <si>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</si>
  <si>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</si>
  <si>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</si>
  <si>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</si>
  <si>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</si>
  <si>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</si>
  <si>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</si>
  <si>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</si>
  <si>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</si>
  <si>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</si>
  <si>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</si>
  <si>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</si>
  <si>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</si>
  <si>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</si>
  <si>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</si>
  <si>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</si>
  <si>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</si>
  <si>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</si>
  <si>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</si>
  <si>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</si>
  <si>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</si>
  <si>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</si>
  <si>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</si>
  <si>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</si>
  <si>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</si>
  <si>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</si>
  <si>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</si>
  <si>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</si>
  <si>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</si>
  <si>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</si>
  <si>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</si>
  <si>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</si>
  <si>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</si>
  <si>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</si>
  <si>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</si>
  <si>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</si>
  <si>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</si>
  <si>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</si>
  <si>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</si>
  <si>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</si>
  <si>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</si>
  <si>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</si>
  <si>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</si>
  <si>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</si>
  <si>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</si>
  <si>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</si>
  <si>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</si>
  <si>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</si>
  <si>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</si>
  <si>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</si>
  <si>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</si>
  <si>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</si>
  <si>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</si>
  <si>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</si>
  <si>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</si>
  <si>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</si>
  <si>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</si>
  <si>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</si>
  <si>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</si>
  <si>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</si>
  <si>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</si>
  <si>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</si>
  <si>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</si>
  <si>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</si>
  <si>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</si>
  <si>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</si>
  <si>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</si>
  <si>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</si>
  <si>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</si>
  <si>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</si>
  <si>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</si>
  <si>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Coös County Unincorporated Places</t>
  </si>
  <si>
    <t>2012-2013</t>
  </si>
  <si>
    <t>Tuition - Elementary Regular Programs</t>
  </si>
  <si>
    <t>Dixville - 0.00</t>
  </si>
  <si>
    <t>Millsfield - 0.00</t>
  </si>
  <si>
    <t>Wentworth Location - 0.00</t>
  </si>
  <si>
    <t>0.00</t>
  </si>
  <si>
    <t>Tuition - Elementary Special Programs</t>
  </si>
  <si>
    <t>Transportation - Elementary</t>
  </si>
  <si>
    <t>Millsfield - 10,140.50</t>
  </si>
  <si>
    <t>10,140.50</t>
  </si>
  <si>
    <t>Tuition - High School Regular Programs</t>
  </si>
  <si>
    <t>Wentworth Location - 20,266.74</t>
  </si>
  <si>
    <t>20,266.74</t>
  </si>
  <si>
    <t>Tuition - High School Special Programs</t>
  </si>
  <si>
    <t>Transportation - High School</t>
  </si>
  <si>
    <t>Millsfield - 5,176.60</t>
  </si>
  <si>
    <t>Wentworth Location - 15,338.40</t>
  </si>
  <si>
    <t>20,515.00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</si>
</sst>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114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32573.919999999998</v>
      </c>
      <c r="G9" s="18"/>
      <c r="H9" s="18"/>
      <c r="I9" s="18"/>
      <c r="J9" s="67">
        <f>SUM(I438)</f>
        <v>50233.11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32573.919999999998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50233.11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32573.919999999998</v>
      </c>
      <c r="G47" s="18"/>
      <c r="H47" s="18"/>
      <c r="I47" s="18"/>
      <c r="J47" s="13">
        <f>SUM(I458)</f>
        <v>50233.11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32573.919999999998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50233.11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32573.919999999998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50233.11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61207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61207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36.770000000000003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36.770000000000003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61207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36.770000000000003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37293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37293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37293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98500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36.770000000000003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0</v>
      </c>
      <c r="I196" s="18"/>
      <c r="J196" s="18"/>
      <c r="K196" s="18"/>
      <c r="L196" s="19">
        <f>SUM(F196:K196)</f>
        <v>0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0</v>
      </c>
      <c r="I197" s="18"/>
      <c r="J197" s="18"/>
      <c r="K197" s="18"/>
      <c r="L197" s="19">
        <f>SUM(F197:K197)</f>
        <v>0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10140.5</v>
      </c>
      <c r="I207" s="18"/>
      <c r="J207" s="18"/>
      <c r="K207" s="18"/>
      <c r="L207" s="19">
        <f t="shared" si="0"/>
        <v>10140.5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10140.5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10140.5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20266.740000000002</v>
      </c>
      <c r="I232" s="18"/>
      <c r="J232" s="18"/>
      <c r="K232" s="18"/>
      <c r="L232" s="19">
        <f>SUM(F232:K232)</f>
        <v>20266.740000000002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0</v>
      </c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20515</v>
      </c>
      <c r="I243" s="18"/>
      <c r="J243" s="18"/>
      <c r="K243" s="18"/>
      <c r="L243" s="19">
        <f t="shared" si="4"/>
        <v>20515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40781.740000000005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40781.740000000005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50922.240000000005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50922.240000000005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50922.240000000005</v>
      </c>
      <c r="I270" s="42">
        <f t="shared" si="11"/>
        <v>0</v>
      </c>
      <c r="J270" s="42">
        <f t="shared" si="11"/>
        <v>0</v>
      </c>
      <c r="K270" s="42">
        <f t="shared" si="11"/>
        <v>0</v>
      </c>
      <c r="L270" s="42">
        <f t="shared" si="11"/>
        <v>50922.240000000005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0</v>
      </c>
      <c r="H399" s="18">
        <v>36.770000000000003</v>
      </c>
      <c r="I399" s="18"/>
      <c r="J399" s="24" t="s">
        <v>289</v>
      </c>
      <c r="K399" s="24" t="s">
        <v>289</v>
      </c>
      <c r="L399" s="56">
        <f t="shared" si="26"/>
        <v>36.770000000000003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36.770000000000003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36.770000000000003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36.770000000000003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36.770000000000003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50233.11</v>
      </c>
      <c r="H438" s="18"/>
      <c r="I438" s="56">
        <f t="shared" ref="I438:I444" si="33">SUM(F438:H438)</f>
        <v>50233.11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50233.11</v>
      </c>
      <c r="H445" s="13">
        <f>SUM(H438:H444)</f>
        <v>0</v>
      </c>
      <c r="I445" s="13">
        <f>SUM(I438:I444)</f>
        <v>50233.11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50233.11</v>
      </c>
      <c r="H458" s="18"/>
      <c r="I458" s="56">
        <f t="shared" si="34"/>
        <v>50233.11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50233.11</v>
      </c>
      <c r="H459" s="83">
        <f>SUM(H453:H458)</f>
        <v>0</v>
      </c>
      <c r="I459" s="83">
        <f>SUM(I453:I458)</f>
        <v>50233.11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50233.11</v>
      </c>
      <c r="H460" s="42">
        <f>H451+H459</f>
        <v>0</v>
      </c>
      <c r="I460" s="42">
        <f>I451+I459</f>
        <v>50233.11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-15003.84</v>
      </c>
      <c r="G464" s="18"/>
      <c r="H464" s="18"/>
      <c r="I464" s="18"/>
      <c r="J464" s="18">
        <v>50196.34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98500</v>
      </c>
      <c r="G467" s="18">
        <v>0</v>
      </c>
      <c r="H467" s="18">
        <v>0</v>
      </c>
      <c r="I467" s="18">
        <v>0</v>
      </c>
      <c r="J467" s="18">
        <v>36.770000000000003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98500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36.770000000000003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50922.239999999998</v>
      </c>
      <c r="G471" s="18">
        <v>0</v>
      </c>
      <c r="H471" s="18">
        <v>0</v>
      </c>
      <c r="I471" s="18">
        <v>0</v>
      </c>
      <c r="J471" s="18"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50922.239999999998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32573.920000000006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50233.109999999993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0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0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0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/>
      <c r="H574" s="18">
        <v>51.5</v>
      </c>
      <c r="I574" s="87">
        <f>SUM(F574:H574)</f>
        <v>51.5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/>
      <c r="H575" s="18">
        <v>20215.240000000002</v>
      </c>
      <c r="I575" s="87">
        <f t="shared" ref="I575:I586" si="47">SUM(F575:H575)</f>
        <v>20215.240000000002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/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10140.5</v>
      </c>
      <c r="I590" s="18"/>
      <c r="J590" s="18">
        <v>20515</v>
      </c>
      <c r="K590" s="104">
        <f t="shared" ref="K590:K596" si="48">SUM(H590:J590)</f>
        <v>30655.5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10140.5</v>
      </c>
      <c r="I597" s="108">
        <f>SUM(I590:I596)</f>
        <v>0</v>
      </c>
      <c r="J597" s="108">
        <f>SUM(J590:J596)</f>
        <v>20515</v>
      </c>
      <c r="K597" s="108">
        <f>SUM(K590:K596)</f>
        <v>30655.5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32573.919999999998</v>
      </c>
      <c r="H616" s="109">
        <f>SUM(F51)</f>
        <v>32573.919999999998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50233.11</v>
      </c>
      <c r="H620" s="109">
        <f>SUM(J51)</f>
        <v>50233.11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32573.919999999998</v>
      </c>
      <c r="H621" s="109">
        <f>F475</f>
        <v>32573.920000000006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50233.11</v>
      </c>
      <c r="H625" s="109">
        <f>J475</f>
        <v>50233.109999999993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98500</v>
      </c>
      <c r="H626" s="104">
        <f>SUM(F467)</f>
        <v>98500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36.770000000000003</v>
      </c>
      <c r="H630" s="104">
        <f>SUM(J467)</f>
        <v>36.770000000000003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50922.240000000005</v>
      </c>
      <c r="H631" s="104">
        <f>SUM(F471)</f>
        <v>50922.239999999998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36.770000000000003</v>
      </c>
      <c r="H636" s="164">
        <f>SUM(J467)</f>
        <v>36.770000000000003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50233.11</v>
      </c>
      <c r="H639" s="104">
        <f>SUM(G460)</f>
        <v>50233.11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50233.11</v>
      </c>
      <c r="H641" s="104">
        <f>SUM(I460)</f>
        <v>50233.11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36.770000000000003</v>
      </c>
      <c r="H643" s="104">
        <f>H407</f>
        <v>36.770000000000003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36.770000000000003</v>
      </c>
      <c r="H645" s="104">
        <f>L407</f>
        <v>36.770000000000003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30655.5</v>
      </c>
      <c r="H646" s="104">
        <f>L207+L225+L243</f>
        <v>30655.5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10140.5</v>
      </c>
      <c r="H648" s="104">
        <f>H597</f>
        <v>10140.5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20515</v>
      </c>
      <c r="H650" s="104">
        <f>J597</f>
        <v>20515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10140.5</v>
      </c>
      <c r="G659" s="19">
        <f>(L228+L308+L358)</f>
        <v>0</v>
      </c>
      <c r="H659" s="19">
        <f>(L246+L327+L359)</f>
        <v>40781.740000000005</v>
      </c>
      <c r="I659" s="19">
        <f>SUM(F659:H659)</f>
        <v>50922.240000000005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10140.5</v>
      </c>
      <c r="G661" s="19">
        <f>(L225+L305)-(J225+J305)</f>
        <v>0</v>
      </c>
      <c r="H661" s="19">
        <f>(L243+L324)-(J243+J324)</f>
        <v>20515</v>
      </c>
      <c r="I661" s="19">
        <f>SUM(F661:H661)</f>
        <v>30655.5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0</v>
      </c>
      <c r="H662" s="199">
        <f>SUM(H574:H586)+SUM(J601:J603)+L612</f>
        <v>20266.740000000002</v>
      </c>
      <c r="I662" s="19">
        <f>SUM(F662:H662)</f>
        <v>20266.740000000002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0</v>
      </c>
      <c r="I663" s="19">
        <f>I659-SUM(I660:I662)</f>
        <v>0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Coös County Unincorporated Places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FY2012-2013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Coös County Unincorporated Places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20266.740000000002</v>
      </c>
      <c r="D5" s="20">
        <f>SUM('DOE25'!L196:L199)+SUM('DOE25'!L214:L217)+SUM('DOE25'!L232:L235)-F5-G5</f>
        <v>20266.740000000002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'DOE25'!L201+'DOE25'!L219+'DOE25'!L237-F6-G6</f>
        <v>0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'DOE25'!L203+'DOE25'!L221+'DOE25'!L239-F8-G8-D9-D11</f>
        <v>0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30655.5</v>
      </c>
      <c r="D15" s="20">
        <f>'DOE25'!L207+'DOE25'!L225+'DOE25'!L243-F15-G15</f>
        <v>30655.5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50922.240000000005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50922.240000000005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Coös County Unincorporated Places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32573.919999999998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50233.11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32573.919999999998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50233.11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32573.919999999998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50233.11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32573.919999999998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50233.11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32573.919999999998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50233.11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61207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36.770000000000003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0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36.770000000000003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61207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36.770000000000003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37293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37293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37293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98500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36.770000000000003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20266.740000000002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20266.740000000002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30655.5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30655.5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36.770000000000003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-36.770000000000003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50922.240000000005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Coös County Unincorporated Places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20267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30656</v>
      </c>
      <c r="D21" s="182">
        <f t="shared" si="0"/>
        <v>60.2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50923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50923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61207</v>
      </c>
      <c r="D35" s="182">
        <f t="shared" ref="D35:D40" si="1">ROUND((C35/$C$41)*100,1)</f>
        <v>62.1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36.769999999996799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37293</v>
      </c>
      <c r="D37" s="182">
        <f t="shared" si="1"/>
        <v>37.799999999999997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98536.76999999999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24" activePane="bottomLeft" state="frozen"/>
      <selection pane="bottomLeft" activeCell="B42" sqref="B4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Coös County Unincorporated Places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 t="s">
        <v>910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 t="s">
        <v>911</v>
      </c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7</v>
      </c>
      <c r="B8" s="219">
        <v>1</v>
      </c>
      <c r="C8" s="282" t="s">
        <v>912</v>
      </c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7</v>
      </c>
      <c r="B9" s="219">
        <v>1</v>
      </c>
      <c r="C9" s="282" t="s">
        <v>913</v>
      </c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7</v>
      </c>
      <c r="B10" s="219">
        <v>1</v>
      </c>
      <c r="C10" s="282" t="s">
        <v>914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 t="s">
        <v>5</v>
      </c>
      <c r="C11" s="282" t="s">
        <v>915</v>
      </c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 t="s">
        <v>916</v>
      </c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7</v>
      </c>
      <c r="B14" s="219">
        <v>2</v>
      </c>
      <c r="C14" s="282" t="s">
        <v>912</v>
      </c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7</v>
      </c>
      <c r="B15" s="219">
        <v>2</v>
      </c>
      <c r="C15" s="282" t="s">
        <v>913</v>
      </c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7</v>
      </c>
      <c r="B16" s="219">
        <v>2</v>
      </c>
      <c r="C16" s="282" t="s">
        <v>914</v>
      </c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 t="s">
        <v>5</v>
      </c>
      <c r="C17" s="282" t="s">
        <v>915</v>
      </c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 t="s">
        <v>917</v>
      </c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>
        <v>7</v>
      </c>
      <c r="B20" s="219">
        <v>11</v>
      </c>
      <c r="C20" s="282" t="s">
        <v>912</v>
      </c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>
        <v>7</v>
      </c>
      <c r="B21" s="219">
        <v>11</v>
      </c>
      <c r="C21" s="282" t="s">
        <v>918</v>
      </c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>
        <v>7</v>
      </c>
      <c r="B22" s="219">
        <v>11</v>
      </c>
      <c r="C22" s="282" t="s">
        <v>914</v>
      </c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 t="s">
        <v>5</v>
      </c>
      <c r="C23" s="282" t="s">
        <v>919</v>
      </c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 t="s">
        <v>920</v>
      </c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>
        <v>9</v>
      </c>
      <c r="B26" s="219">
        <v>1</v>
      </c>
      <c r="C26" s="282" t="s">
        <v>912</v>
      </c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>
        <v>9</v>
      </c>
      <c r="B27" s="219">
        <v>1</v>
      </c>
      <c r="C27" s="282" t="s">
        <v>913</v>
      </c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>
        <v>9</v>
      </c>
      <c r="B28" s="219">
        <v>1</v>
      </c>
      <c r="C28" s="282" t="s">
        <v>921</v>
      </c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 t="s">
        <v>5</v>
      </c>
      <c r="C29" s="282" t="s">
        <v>922</v>
      </c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 t="s">
        <v>923</v>
      </c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>
        <v>9</v>
      </c>
      <c r="B32" s="219">
        <v>2</v>
      </c>
      <c r="C32" s="282" t="s">
        <v>912</v>
      </c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>
        <v>9</v>
      </c>
      <c r="B33" s="219">
        <v>2</v>
      </c>
      <c r="C33" s="282" t="s">
        <v>913</v>
      </c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>
        <v>9</v>
      </c>
      <c r="B34" s="219">
        <v>2</v>
      </c>
      <c r="C34" s="282" t="s">
        <v>914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 t="s">
        <v>5</v>
      </c>
      <c r="C35" s="282" t="s">
        <v>915</v>
      </c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 t="s">
        <v>924</v>
      </c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>
        <v>9</v>
      </c>
      <c r="B38" s="219">
        <v>11</v>
      </c>
      <c r="C38" s="282" t="s">
        <v>912</v>
      </c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>
        <v>9</v>
      </c>
      <c r="B39" s="219">
        <v>11</v>
      </c>
      <c r="C39" s="282" t="s">
        <v>925</v>
      </c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>
        <v>9</v>
      </c>
      <c r="B40" s="219">
        <v>11</v>
      </c>
      <c r="C40" s="282" t="s">
        <v>926</v>
      </c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 t="s">
        <v>5</v>
      </c>
      <c r="C41" s="282" t="s">
        <v>927</v>
      </c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60:M60"/>
    <mergeCell ref="C58:M58"/>
    <mergeCell ref="C62:M62"/>
    <mergeCell ref="C61:M61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DP29:DZ29"/>
    <mergeCell ref="CC30:CM30"/>
    <mergeCell ref="BC30:BM30"/>
    <mergeCell ref="BP30:BZ30"/>
    <mergeCell ref="DC30:DM30"/>
    <mergeCell ref="DP30:DZ30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0:M30"/>
    <mergeCell ref="C31:M31"/>
    <mergeCell ref="P31:Z31"/>
    <mergeCell ref="AC31:AM31"/>
    <mergeCell ref="AP31:AZ31"/>
    <mergeCell ref="AP32:AZ32"/>
    <mergeCell ref="P30:Z30"/>
    <mergeCell ref="AC30:AM30"/>
    <mergeCell ref="AP30:AZ30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1:M41"/>
    <mergeCell ref="C33:M33"/>
    <mergeCell ref="C37:M37"/>
    <mergeCell ref="P32:Z32"/>
    <mergeCell ref="AC32:AM32"/>
    <mergeCell ref="C34:M34"/>
    <mergeCell ref="C32:M32"/>
    <mergeCell ref="C35:M35"/>
    <mergeCell ref="C36:M36"/>
    <mergeCell ref="C38:M38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CC32:CM32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GC30:GM30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HC32:HM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DC39:DM39"/>
    <mergeCell ref="P38:Z38"/>
    <mergeCell ref="AC38:AM38"/>
    <mergeCell ref="AP38:AZ38"/>
    <mergeCell ref="HP38:HZ38"/>
    <mergeCell ref="GC38:GM38"/>
    <mergeCell ref="GP38:GZ38"/>
    <mergeCell ref="HC38:HM38"/>
    <mergeCell ref="DP39:DZ39"/>
    <mergeCell ref="HP40:HZ40"/>
    <mergeCell ref="EC40:EM40"/>
    <mergeCell ref="IP39:IV39"/>
    <mergeCell ref="EP39:EZ39"/>
    <mergeCell ref="FC39:FM39"/>
    <mergeCell ref="FP39:FZ39"/>
    <mergeCell ref="GP39:GZ39"/>
    <mergeCell ref="HP39:HZ39"/>
    <mergeCell ref="IC39:IM39"/>
    <mergeCell ref="HC39:HM39"/>
    <mergeCell ref="C43:M43"/>
    <mergeCell ref="BC40:BM40"/>
    <mergeCell ref="EC39:EM39"/>
    <mergeCell ref="GC39:GM39"/>
    <mergeCell ref="BP39:BZ39"/>
    <mergeCell ref="CC39:CM39"/>
    <mergeCell ref="CP39:CZ39"/>
    <mergeCell ref="P39:Z39"/>
    <mergeCell ref="AC39:AM39"/>
    <mergeCell ref="AP39:AZ39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C40:CM40"/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BP40:B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2013-08-29T17:20:31Z</cp:lastPrinted>
  <dcterms:created xsi:type="dcterms:W3CDTF">1997-12-04T19:04:30Z</dcterms:created>
  <dcterms:modified xsi:type="dcterms:W3CDTF">2013-08-29T17:20:34Z</dcterms:modified>
</cp:coreProperties>
</file>