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C119" i="2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/>
  <c r="L235" i="1"/>
  <c r="F6" i="13"/>
  <c r="G6" i="13"/>
  <c r="L201" i="1"/>
  <c r="L219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G649" i="1"/>
  <c r="L243" i="1"/>
  <c r="F17" i="13"/>
  <c r="G17" i="13"/>
  <c r="L250" i="1"/>
  <c r="D17" i="13" s="1"/>
  <c r="C17" i="13" s="1"/>
  <c r="F18" i="13"/>
  <c r="G18" i="13"/>
  <c r="L251" i="1"/>
  <c r="F19" i="13"/>
  <c r="G19" i="13"/>
  <c r="L252" i="1"/>
  <c r="D19" i="13" s="1"/>
  <c r="C19" i="13" s="1"/>
  <c r="F29" i="13"/>
  <c r="G29" i="13"/>
  <c r="L357" i="1"/>
  <c r="L361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E123" i="2"/>
  <c r="L325" i="1"/>
  <c r="L332" i="1"/>
  <c r="E113" i="2" s="1"/>
  <c r="L333" i="1"/>
  <c r="L334" i="1"/>
  <c r="L259" i="1"/>
  <c r="L260" i="1"/>
  <c r="L340" i="1"/>
  <c r="H25" i="13" s="1"/>
  <c r="H33" i="13" s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A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92" i="1" s="1"/>
  <c r="L388" i="1"/>
  <c r="L389" i="1"/>
  <c r="L390" i="1"/>
  <c r="L391" i="1"/>
  <c r="L394" i="1"/>
  <c r="L395" i="1"/>
  <c r="L396" i="1"/>
  <c r="L397" i="1"/>
  <c r="L398" i="1"/>
  <c r="L400" i="1" s="1"/>
  <c r="C138" i="2" s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/>
  <c r="I662" i="1" s="1"/>
  <c r="C40" i="10"/>
  <c r="F59" i="1"/>
  <c r="C55" i="2"/>
  <c r="G59" i="1"/>
  <c r="D55" i="2"/>
  <c r="H59" i="1"/>
  <c r="I59" i="1"/>
  <c r="F78" i="1"/>
  <c r="F93" i="1"/>
  <c r="C57" i="2" s="1"/>
  <c r="C61" i="2" s="1"/>
  <c r="F110" i="1"/>
  <c r="G110" i="1"/>
  <c r="H78" i="1"/>
  <c r="H93" i="1"/>
  <c r="E57" i="2"/>
  <c r="H110" i="1"/>
  <c r="H111" i="1"/>
  <c r="I110" i="1"/>
  <c r="I111" i="1"/>
  <c r="J110" i="1"/>
  <c r="J111" i="1" s="1"/>
  <c r="F120" i="1"/>
  <c r="F135" i="1"/>
  <c r="G120" i="1"/>
  <c r="G135" i="1"/>
  <c r="G139" i="1"/>
  <c r="H120" i="1"/>
  <c r="H135" i="1"/>
  <c r="I120" i="1"/>
  <c r="I135" i="1"/>
  <c r="J120" i="1"/>
  <c r="J135" i="1"/>
  <c r="F146" i="1"/>
  <c r="C84" i="2"/>
  <c r="F161" i="1"/>
  <c r="F168" i="1"/>
  <c r="G146" i="1"/>
  <c r="G161" i="1"/>
  <c r="H146" i="1"/>
  <c r="E84" i="2"/>
  <c r="H161" i="1"/>
  <c r="H168" i="1"/>
  <c r="I146" i="1"/>
  <c r="F84" i="2"/>
  <c r="F90" i="2" s="1"/>
  <c r="I161" i="1"/>
  <c r="C13" i="10"/>
  <c r="C19" i="10"/>
  <c r="L249" i="1"/>
  <c r="L331" i="1"/>
  <c r="C23" i="10" s="1"/>
  <c r="L253" i="1"/>
  <c r="C25" i="10"/>
  <c r="L267" i="1"/>
  <c r="L268" i="1"/>
  <c r="C142" i="2"/>
  <c r="L348" i="1"/>
  <c r="L349" i="1"/>
  <c r="E142" i="2" s="1"/>
  <c r="I664" i="1"/>
  <c r="I669" i="1"/>
  <c r="I668" i="1"/>
  <c r="C42" i="10"/>
  <c r="C32" i="10"/>
  <c r="L373" i="1"/>
  <c r="L374" i="1"/>
  <c r="L375" i="1"/>
  <c r="L376" i="1"/>
  <c r="L377" i="1"/>
  <c r="L378" i="1"/>
  <c r="L379" i="1"/>
  <c r="C29" i="10" s="1"/>
  <c r="B2" i="10"/>
  <c r="L343" i="1"/>
  <c r="E133" i="2"/>
  <c r="L344" i="1"/>
  <c r="E134" i="2"/>
  <c r="L345" i="1"/>
  <c r="E136" i="2"/>
  <c r="L346" i="1"/>
  <c r="K350" i="1"/>
  <c r="L520" i="1"/>
  <c r="L521" i="1"/>
  <c r="L523" i="1" s="1"/>
  <c r="F549" i="1"/>
  <c r="L522" i="1"/>
  <c r="F550" i="1"/>
  <c r="L525" i="1"/>
  <c r="G548" i="1" s="1"/>
  <c r="L526" i="1"/>
  <c r="G549" i="1" s="1"/>
  <c r="K549" i="1" s="1"/>
  <c r="L527" i="1"/>
  <c r="G550" i="1" s="1"/>
  <c r="L530" i="1"/>
  <c r="H548" i="1"/>
  <c r="L531" i="1"/>
  <c r="H549" i="1"/>
  <c r="L532" i="1"/>
  <c r="L533" i="1" s="1"/>
  <c r="H550" i="1"/>
  <c r="L535" i="1"/>
  <c r="I548" i="1" s="1"/>
  <c r="L536" i="1"/>
  <c r="I549" i="1" s="1"/>
  <c r="L537" i="1"/>
  <c r="I550" i="1" s="1"/>
  <c r="L540" i="1"/>
  <c r="J548" i="1"/>
  <c r="L541" i="1"/>
  <c r="J549" i="1"/>
  <c r="L542" i="1"/>
  <c r="J550" i="1" s="1"/>
  <c r="J551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J9" i="1"/>
  <c r="C9" i="2"/>
  <c r="D9" i="2"/>
  <c r="D18" i="2" s="1"/>
  <c r="E9" i="2"/>
  <c r="F9" i="2"/>
  <c r="I439" i="1"/>
  <c r="I445" i="1" s="1"/>
  <c r="G641" i="1" s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C18" i="2" s="1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E31" i="2" s="1"/>
  <c r="F21" i="2"/>
  <c r="I447" i="1"/>
  <c r="J22" i="1"/>
  <c r="C22" i="2"/>
  <c r="D22" i="2"/>
  <c r="E22" i="2"/>
  <c r="F22" i="2"/>
  <c r="I448" i="1"/>
  <c r="J23" i="1"/>
  <c r="G22" i="2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G36" i="2" s="1"/>
  <c r="I458" i="1"/>
  <c r="J47" i="1"/>
  <c r="G46" i="2" s="1"/>
  <c r="C48" i="2"/>
  <c r="E55" i="2"/>
  <c r="F55" i="2"/>
  <c r="C56" i="2"/>
  <c r="E56" i="2"/>
  <c r="C58" i="2"/>
  <c r="D58" i="2"/>
  <c r="E58" i="2"/>
  <c r="F58" i="2"/>
  <c r="D59" i="2"/>
  <c r="C60" i="2"/>
  <c r="D60" i="2"/>
  <c r="D61" i="2" s="1"/>
  <c r="D62" i="2" s="1"/>
  <c r="E60" i="2"/>
  <c r="E61" i="2"/>
  <c r="E62" i="2" s="1"/>
  <c r="F60" i="2"/>
  <c r="C65" i="2"/>
  <c r="C66" i="2"/>
  <c r="C69" i="2" s="1"/>
  <c r="C68" i="2"/>
  <c r="D68" i="2"/>
  <c r="D69" i="2" s="1"/>
  <c r="D80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/>
  <c r="E76" i="2"/>
  <c r="E77" i="2"/>
  <c r="F76" i="2"/>
  <c r="G76" i="2"/>
  <c r="G77" i="2" s="1"/>
  <c r="G80" i="2" s="1"/>
  <c r="C78" i="2"/>
  <c r="D78" i="2"/>
  <c r="E78" i="2"/>
  <c r="C79" i="2"/>
  <c r="E79" i="2"/>
  <c r="D84" i="2"/>
  <c r="C86" i="2"/>
  <c r="E86" i="2"/>
  <c r="F86" i="2"/>
  <c r="C87" i="2"/>
  <c r="D87" i="2"/>
  <c r="D90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1" i="2"/>
  <c r="C112" i="2"/>
  <c r="E112" i="2"/>
  <c r="D114" i="2"/>
  <c r="F114" i="2"/>
  <c r="G114" i="2"/>
  <c r="C121" i="2"/>
  <c r="E122" i="2"/>
  <c r="F127" i="2"/>
  <c r="G127" i="2"/>
  <c r="C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G161" i="2" s="1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G644" i="1"/>
  <c r="J191" i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G337" i="1" s="1"/>
  <c r="G351" i="1" s="1"/>
  <c r="H336" i="1"/>
  <c r="I336" i="1"/>
  <c r="L336" i="1" s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H445" i="1"/>
  <c r="G640" i="1" s="1"/>
  <c r="F451" i="1"/>
  <c r="G451" i="1"/>
  <c r="H451" i="1"/>
  <c r="F459" i="1"/>
  <c r="F460" i="1"/>
  <c r="H638" i="1" s="1"/>
  <c r="G459" i="1"/>
  <c r="G460" i="1" s="1"/>
  <c r="H639" i="1" s="1"/>
  <c r="H459" i="1"/>
  <c r="H460" i="1"/>
  <c r="H640" i="1" s="1"/>
  <c r="F469" i="1"/>
  <c r="G469" i="1"/>
  <c r="G475" i="1"/>
  <c r="H622" i="1" s="1"/>
  <c r="H469" i="1"/>
  <c r="I469" i="1"/>
  <c r="J469" i="1"/>
  <c r="J475" i="1"/>
  <c r="H625" i="1" s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F544" i="1" s="1"/>
  <c r="G528" i="1"/>
  <c r="G544" i="1" s="1"/>
  <c r="H528" i="1"/>
  <c r="H544" i="1" s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J646" i="1" s="1"/>
  <c r="K591" i="1"/>
  <c r="K592" i="1"/>
  <c r="K593" i="1"/>
  <c r="K594" i="1"/>
  <c r="K595" i="1"/>
  <c r="K596" i="1"/>
  <c r="H597" i="1"/>
  <c r="H648" i="1" s="1"/>
  <c r="J648" i="1" s="1"/>
  <c r="I597" i="1"/>
  <c r="H649" i="1" s="1"/>
  <c r="J649" i="1" s="1"/>
  <c r="J597" i="1"/>
  <c r="H650" i="1" s="1"/>
  <c r="K601" i="1"/>
  <c r="K602" i="1"/>
  <c r="K603" i="1"/>
  <c r="K604" i="1"/>
  <c r="G647" i="1" s="1"/>
  <c r="J647" i="1" s="1"/>
  <c r="H604" i="1"/>
  <c r="I604" i="1"/>
  <c r="J604" i="1"/>
  <c r="F613" i="1"/>
  <c r="G613" i="1"/>
  <c r="H613" i="1"/>
  <c r="I613" i="1"/>
  <c r="J613" i="1"/>
  <c r="K613" i="1"/>
  <c r="G619" i="1"/>
  <c r="G622" i="1"/>
  <c r="J622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G642" i="1"/>
  <c r="G643" i="1"/>
  <c r="G651" i="1"/>
  <c r="H651" i="1"/>
  <c r="G652" i="1"/>
  <c r="H652" i="1"/>
  <c r="G653" i="1"/>
  <c r="H653" i="1"/>
  <c r="H654" i="1"/>
  <c r="F191" i="1"/>
  <c r="L255" i="1"/>
  <c r="G163" i="2"/>
  <c r="G159" i="2"/>
  <c r="D49" i="2"/>
  <c r="F49" i="2"/>
  <c r="G162" i="2"/>
  <c r="G157" i="2"/>
  <c r="G155" i="2"/>
  <c r="G61" i="2"/>
  <c r="J570" i="1"/>
  <c r="L432" i="1"/>
  <c r="J139" i="1"/>
  <c r="L569" i="1"/>
  <c r="L613" i="1"/>
  <c r="I570" i="1"/>
  <c r="F570" i="1"/>
  <c r="K570" i="1"/>
  <c r="K544" i="1"/>
  <c r="J640" i="1"/>
  <c r="I451" i="1"/>
  <c r="L426" i="1"/>
  <c r="I407" i="1"/>
  <c r="H407" i="1"/>
  <c r="H643" i="1" s="1"/>
  <c r="J643" i="1" s="1"/>
  <c r="F407" i="1"/>
  <c r="H642" i="1" s="1"/>
  <c r="J642" i="1" s="1"/>
  <c r="F129" i="2"/>
  <c r="F143" i="2" s="1"/>
  <c r="F144" i="2" s="1"/>
  <c r="D29" i="13"/>
  <c r="C29" i="13"/>
  <c r="G660" i="1"/>
  <c r="L350" i="1"/>
  <c r="E143" i="2"/>
  <c r="F22" i="13"/>
  <c r="C22" i="13" s="1"/>
  <c r="L327" i="1"/>
  <c r="E121" i="2"/>
  <c r="E124" i="2"/>
  <c r="E120" i="2"/>
  <c r="K337" i="1"/>
  <c r="K351" i="1" s="1"/>
  <c r="L308" i="1"/>
  <c r="E119" i="2"/>
  <c r="E118" i="2"/>
  <c r="C12" i="10"/>
  <c r="E110" i="2"/>
  <c r="A31" i="12"/>
  <c r="J337" i="1"/>
  <c r="J351" i="1" s="1"/>
  <c r="C26" i="10"/>
  <c r="D18" i="13"/>
  <c r="C18" i="13"/>
  <c r="C25" i="13"/>
  <c r="G650" i="1"/>
  <c r="J650" i="1" s="1"/>
  <c r="D14" i="13"/>
  <c r="C14" i="13"/>
  <c r="C111" i="2"/>
  <c r="C11" i="10"/>
  <c r="C109" i="2"/>
  <c r="G191" i="1"/>
  <c r="E102" i="2"/>
  <c r="G102" i="2"/>
  <c r="F102" i="2"/>
  <c r="C90" i="2"/>
  <c r="I168" i="1"/>
  <c r="H139" i="1"/>
  <c r="C77" i="2"/>
  <c r="C80" i="2" s="1"/>
  <c r="E80" i="2"/>
  <c r="F61" i="2"/>
  <c r="F62" i="2"/>
  <c r="F103" i="2" s="1"/>
  <c r="G111" i="1"/>
  <c r="C35" i="10"/>
  <c r="E49" i="2"/>
  <c r="E50" i="2" s="1"/>
  <c r="C49" i="2"/>
  <c r="C50" i="2" s="1"/>
  <c r="F31" i="2"/>
  <c r="F50" i="2" s="1"/>
  <c r="D31" i="2"/>
  <c r="D50" i="2" s="1"/>
  <c r="F18" i="2"/>
  <c r="C24" i="10"/>
  <c r="G31" i="13"/>
  <c r="I337" i="1"/>
  <c r="I351" i="1"/>
  <c r="L406" i="1"/>
  <c r="C139" i="2"/>
  <c r="I191" i="1"/>
  <c r="J653" i="1"/>
  <c r="J652" i="1"/>
  <c r="G21" i="2"/>
  <c r="G31" i="2"/>
  <c r="J32" i="1"/>
  <c r="J433" i="1"/>
  <c r="F433" i="1"/>
  <c r="K433" i="1"/>
  <c r="G133" i="2" s="1"/>
  <c r="G143" i="2" s="1"/>
  <c r="G144" i="2" s="1"/>
  <c r="F31" i="13"/>
  <c r="G168" i="1"/>
  <c r="F139" i="1"/>
  <c r="C38" i="10" s="1"/>
  <c r="G62" i="2"/>
  <c r="G42" i="2"/>
  <c r="G16" i="2"/>
  <c r="H433" i="1"/>
  <c r="J619" i="1"/>
  <c r="D102" i="2"/>
  <c r="I139" i="1"/>
  <c r="A22" i="12"/>
  <c r="J651" i="1"/>
  <c r="G570" i="1"/>
  <c r="I433" i="1"/>
  <c r="G433" i="1"/>
  <c r="C4" i="10"/>
  <c r="C5" i="10"/>
  <c r="C6" i="10"/>
  <c r="H246" i="1"/>
  <c r="H256" i="1"/>
  <c r="H270" i="1" s="1"/>
  <c r="L237" i="1"/>
  <c r="C117" i="2" s="1"/>
  <c r="C127" i="2" s="1"/>
  <c r="C7" i="10"/>
  <c r="L528" i="1"/>
  <c r="F548" i="1"/>
  <c r="I475" i="1"/>
  <c r="H624" i="1"/>
  <c r="J624" i="1" s="1"/>
  <c r="J639" i="1"/>
  <c r="J50" i="1"/>
  <c r="G625" i="1"/>
  <c r="J638" i="1"/>
  <c r="I459" i="1"/>
  <c r="I460" i="1" s="1"/>
  <c r="H641" i="1" s="1"/>
  <c r="J641" i="1" s="1"/>
  <c r="G407" i="1"/>
  <c r="H644" i="1"/>
  <c r="C137" i="2"/>
  <c r="L381" i="1"/>
  <c r="G635" i="1" s="1"/>
  <c r="J635" i="1" s="1"/>
  <c r="J633" i="1"/>
  <c r="F660" i="1"/>
  <c r="G634" i="1"/>
  <c r="J634" i="1"/>
  <c r="C27" i="10"/>
  <c r="D126" i="2"/>
  <c r="D127" i="2" s="1"/>
  <c r="D144" i="2" s="1"/>
  <c r="H660" i="1"/>
  <c r="I660" i="1"/>
  <c r="H337" i="1"/>
  <c r="H351" i="1"/>
  <c r="E109" i="2"/>
  <c r="E127" i="2"/>
  <c r="L289" i="1"/>
  <c r="L337" i="1"/>
  <c r="L351" i="1" s="1"/>
  <c r="G632" i="1" s="1"/>
  <c r="J632" i="1" s="1"/>
  <c r="E108" i="2"/>
  <c r="E114" i="2" s="1"/>
  <c r="E144" i="2" s="1"/>
  <c r="C124" i="2"/>
  <c r="K256" i="1"/>
  <c r="K270" i="1"/>
  <c r="D6" i="13"/>
  <c r="C6" i="13"/>
  <c r="C21" i="10"/>
  <c r="J256" i="1"/>
  <c r="J270" i="1" s="1"/>
  <c r="I256" i="1"/>
  <c r="I270" i="1" s="1"/>
  <c r="G661" i="1"/>
  <c r="G256" i="1"/>
  <c r="G270" i="1"/>
  <c r="L228" i="1"/>
  <c r="G659" i="1"/>
  <c r="F256" i="1"/>
  <c r="F270" i="1"/>
  <c r="C10" i="10"/>
  <c r="D12" i="13"/>
  <c r="C12" i="13" s="1"/>
  <c r="C123" i="2"/>
  <c r="F33" i="13"/>
  <c r="C16" i="10"/>
  <c r="D7" i="13"/>
  <c r="C7" i="13"/>
  <c r="C15" i="10"/>
  <c r="E16" i="13"/>
  <c r="C16" i="13" s="1"/>
  <c r="C122" i="2"/>
  <c r="C17" i="10"/>
  <c r="D15" i="13"/>
  <c r="C15" i="13"/>
  <c r="H646" i="1"/>
  <c r="G648" i="1"/>
  <c r="C18" i="10"/>
  <c r="C120" i="2"/>
  <c r="L210" i="1"/>
  <c r="H647" i="1"/>
  <c r="D5" i="13"/>
  <c r="C5" i="13" s="1"/>
  <c r="C39" i="10"/>
  <c r="G192" i="1"/>
  <c r="G627" i="1"/>
  <c r="J627" i="1" s="1"/>
  <c r="E103" i="2"/>
  <c r="H192" i="1"/>
  <c r="G628" i="1"/>
  <c r="J628" i="1" s="1"/>
  <c r="D103" i="2"/>
  <c r="F111" i="1"/>
  <c r="J618" i="1"/>
  <c r="C31" i="2"/>
  <c r="J617" i="1"/>
  <c r="F551" i="1"/>
  <c r="D31" i="13"/>
  <c r="C31" i="13"/>
  <c r="F659" i="1"/>
  <c r="F663" i="1"/>
  <c r="G663" i="1"/>
  <c r="G666" i="1"/>
  <c r="G671" i="1"/>
  <c r="K548" i="1"/>
  <c r="H551" i="1"/>
  <c r="F475" i="1"/>
  <c r="H621" i="1" s="1"/>
  <c r="J621" i="1" s="1"/>
  <c r="J625" i="1"/>
  <c r="J51" i="1"/>
  <c r="H620" i="1" s="1"/>
  <c r="J19" i="1"/>
  <c r="G620" i="1" s="1"/>
  <c r="G8" i="2"/>
  <c r="G18" i="2"/>
  <c r="L407" i="1"/>
  <c r="J644" i="1"/>
  <c r="J654" i="1"/>
  <c r="L246" i="1"/>
  <c r="H659" i="1" s="1"/>
  <c r="C28" i="10"/>
  <c r="D23" i="10" s="1"/>
  <c r="D28" i="10" s="1"/>
  <c r="E8" i="13"/>
  <c r="C108" i="2"/>
  <c r="L256" i="1"/>
  <c r="L270" i="1" s="1"/>
  <c r="G631" i="1" s="1"/>
  <c r="J631" i="1" s="1"/>
  <c r="D33" i="13"/>
  <c r="D36" i="13" s="1"/>
  <c r="F671" i="1"/>
  <c r="F666" i="1"/>
  <c r="D25" i="10"/>
  <c r="C30" i="10"/>
  <c r="D15" i="10"/>
  <c r="D11" i="10"/>
  <c r="D22" i="10"/>
  <c r="D27" i="10"/>
  <c r="G103" i="2"/>
  <c r="F192" i="1"/>
  <c r="G626" i="1"/>
  <c r="J626" i="1" s="1"/>
  <c r="C62" i="2"/>
  <c r="C103" i="2"/>
  <c r="C36" i="10"/>
  <c r="F51" i="1"/>
  <c r="H616" i="1" s="1"/>
  <c r="J616" i="1" s="1"/>
  <c r="A13" i="12"/>
  <c r="H645" i="1"/>
  <c r="G636" i="1"/>
  <c r="J636" i="1" s="1"/>
  <c r="D20" i="10"/>
  <c r="D16" i="10"/>
  <c r="D10" i="10"/>
  <c r="D19" i="10"/>
  <c r="D26" i="10"/>
  <c r="D13" i="10"/>
  <c r="D18" i="10"/>
  <c r="D17" i="10"/>
  <c r="D24" i="10"/>
  <c r="D21" i="10"/>
  <c r="C8" i="13"/>
  <c r="E33" i="13"/>
  <c r="D35" i="13" s="1"/>
  <c r="D12" i="10"/>
  <c r="H663" i="1" l="1"/>
  <c r="I659" i="1"/>
  <c r="J620" i="1"/>
  <c r="L570" i="1"/>
  <c r="C41" i="10"/>
  <c r="D38" i="10"/>
  <c r="I544" i="1"/>
  <c r="L433" i="1"/>
  <c r="G637" i="1" s="1"/>
  <c r="J637" i="1" s="1"/>
  <c r="I551" i="1"/>
  <c r="I192" i="1"/>
  <c r="G629" i="1" s="1"/>
  <c r="J629" i="1" s="1"/>
  <c r="I661" i="1"/>
  <c r="G33" i="13"/>
  <c r="J544" i="1"/>
  <c r="G49" i="2"/>
  <c r="G50" i="2" s="1"/>
  <c r="K550" i="1"/>
  <c r="K551" i="1" s="1"/>
  <c r="G551" i="1"/>
  <c r="L544" i="1"/>
  <c r="J192" i="1"/>
  <c r="C140" i="2"/>
  <c r="C143" i="2" s="1"/>
  <c r="C113" i="2"/>
  <c r="C114" i="2" s="1"/>
  <c r="G623" i="1"/>
  <c r="J623" i="1" s="1"/>
  <c r="C144" i="2" l="1"/>
  <c r="G630" i="1"/>
  <c r="J630" i="1" s="1"/>
  <c r="G645" i="1"/>
  <c r="J645" i="1" s="1"/>
  <c r="D39" i="10"/>
  <c r="D37" i="10"/>
  <c r="D35" i="10"/>
  <c r="D36" i="10"/>
  <c r="D40" i="10"/>
  <c r="H655" i="1"/>
  <c r="I663" i="1"/>
  <c r="H666" i="1"/>
  <c r="H671" i="1"/>
  <c r="I671" i="1" l="1"/>
  <c r="I66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<sst xmlns="http://schemas.openxmlformats.org/spreadsheetml/2006/main" count="3945" uniqueCount="911">
  <si>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</si>
  <si>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</si>
  <si>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</si>
  <si>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</si>
  <si>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</si>
  <si>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</si>
  <si>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</si>
  <si>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</si>
  <si>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</si>
  <si>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</si>
  <si>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</si>
  <si>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</si>
  <si>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</si>
  <si>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</si>
  <si>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</si>
  <si>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</si>
  <si>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</si>
  <si>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</si>
  <si>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</si>
  <si>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</si>
  <si>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</si>
  <si>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</si>
  <si>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</si>
  <si>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</si>
  <si>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</si>
  <si>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</si>
  <si>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</si>
  <si>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</si>
  <si>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</si>
  <si>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</si>
  <si>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</si>
  <si>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</si>
  <si>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</si>
  <si>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</si>
  <si>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</si>
  <si>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</si>
  <si>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</si>
  <si>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</si>
  <si>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</si>
  <si>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</si>
  <si>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</si>
  <si>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</si>
  <si>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</si>
  <si>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</si>
  <si>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</si>
  <si>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</si>
  <si>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</si>
  <si>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</si>
  <si>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</si>
  <si>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</si>
  <si>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</si>
  <si>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</si>
  <si>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</si>
  <si>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</si>
  <si>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</si>
  <si>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</si>
  <si>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</si>
  <si>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</si>
  <si>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</si>
  <si>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</si>
  <si>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</si>
  <si>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</si>
  <si>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</si>
  <si>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</si>
  <si>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</si>
  <si>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</si>
  <si>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</si>
  <si>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</si>
  <si>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</si>
  <si>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</si>
  <si>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</si>
  <si>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</si>
  <si>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</si>
  <si>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</si>
  <si>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</si>
  <si>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</si>
  <si>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</si>
  <si>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</si>
  <si>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</si>
  <si>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</si>
  <si>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</si>
  <si>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</si>
  <si>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</si>
  <si>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</si>
  <si>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</si>
  <si>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</si>
  <si>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</si>
  <si>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</si>
  <si>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</si>
  <si>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</si>
  <si>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</si>
  <si>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</si>
  <si>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</si>
  <si>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</si>
  <si>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</si>
  <si>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</si>
  <si>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</si>
  <si>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</si>
  <si>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</si>
  <si>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</si>
  <si>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</si>
  <si>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</si>
  <si>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</si>
  <si>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</si>
  <si>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</si>
  <si>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</si>
  <si>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</si>
  <si>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</si>
  <si>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</si>
  <si>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</si>
  <si>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</si>
  <si>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</si>
  <si>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</si>
  <si>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</si>
  <si>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</si>
  <si>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</si>
  <si>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</si>
  <si>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</si>
  <si>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</si>
  <si>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</si>
  <si>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</si>
  <si>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</si>
  <si>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</si>
  <si>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</si>
  <si>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</si>
  <si>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</si>
  <si>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</si>
  <si>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</si>
  <si>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</si>
  <si>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</si>
  <si>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</si>
  <si>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</si>
  <si>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</si>
  <si>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</si>
  <si>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</si>
  <si>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</si>
  <si>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</si>
  <si>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</si>
  <si>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</si>
  <si>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</si>
  <si>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</si>
  <si>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</si>
  <si>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</si>
  <si>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</si>
  <si>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</si>
  <si>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</si>
  <si>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</si>
  <si>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</si>
  <si>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</si>
  <si>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</si>
  <si>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</si>
  <si>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</si>
  <si>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</si>
  <si>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</si>
  <si>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</si>
  <si>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</si>
  <si>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</si>
  <si>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</si>
  <si>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</si>
  <si>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</si>
  <si>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</si>
  <si>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</si>
  <si>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</si>
  <si>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</si>
  <si>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</si>
  <si>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</si>
  <si>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</si>
  <si>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</si>
  <si>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</si>
  <si>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</si>
  <si>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</si>
  <si>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</si>
  <si>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</si>
  <si>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</si>
  <si>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</si>
  <si>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</si>
  <si>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</si>
  <si>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</si>
  <si>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</si>
  <si>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</si>
  <si>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</si>
  <si>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</si>
  <si>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</si>
  <si>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</si>
  <si>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</si>
  <si>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</si>
  <si>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</si>
  <si>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</si>
  <si>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</si>
  <si>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</si>
  <si>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</si>
  <si>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</si>
  <si>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</si>
  <si>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</si>
  <si>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</si>
  <si>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</si>
  <si>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</si>
  <si>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</si>
  <si>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</si>
  <si>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</si>
  <si>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</si>
  <si>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</si>
  <si>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</si>
  <si>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</si>
  <si>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</si>
  <si>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</si>
  <si>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</si>
  <si>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</si>
  <si>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</si>
  <si>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</si>
  <si>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</si>
  <si>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</si>
  <si>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</si>
  <si>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</si>
  <si>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</si>
  <si>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</si>
  <si>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</si>
  <si>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</si>
  <si>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</si>
  <si>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</si>
  <si>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</si>
  <si>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</si>
  <si>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</si>
  <si>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</si>
  <si>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</si>
  <si>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</si>
  <si>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</si>
  <si>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</si>
  <si>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</si>
  <si>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</si>
  <si>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</si>
  <si>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</si>
  <si>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</si>
  <si>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</si>
  <si>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</si>
  <si>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</si>
  <si>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</si>
  <si>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</si>
  <si>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</si>
  <si>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</si>
  <si>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</si>
  <si>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</si>
  <si>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</si>
  <si>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</si>
  <si>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</si>
  <si>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</si>
  <si>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</si>
  <si>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</si>
  <si>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</si>
  <si>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</si>
  <si>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</si>
  <si>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</si>
  <si>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</si>
  <si>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</si>
  <si>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</si>
  <si>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</si>
  <si>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</si>
  <si>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</si>
  <si>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</si>
  <si>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</si>
  <si>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</si>
  <si>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</si>
  <si>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</si>
  <si>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</si>
  <si>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</si>
  <si>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</si>
  <si>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</si>
  <si>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</si>
  <si>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</si>
  <si>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</si>
  <si>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</si>
  <si>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</si>
  <si>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</si>
  <si>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</si>
  <si>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</si>
  <si>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</si>
  <si>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</si>
  <si>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</si>
  <si>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</si>
  <si>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</si>
  <si>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</si>
  <si>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</si>
  <si>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</si>
  <si>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</si>
  <si>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</si>
  <si>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</si>
  <si>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</si>
  <si>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</si>
  <si>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</si>
  <si>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</si>
  <si>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</si>
  <si>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</si>
  <si>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</si>
  <si>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</si>
  <si>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</si>
  <si>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</si>
  <si>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</si>
  <si>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</si>
  <si>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</si>
  <si>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</si>
  <si>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</si>
  <si>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</si>
  <si>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</si>
  <si>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</si>
  <si>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</si>
  <si>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</si>
  <si>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</si>
  <si>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</si>
  <si>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</si>
  <si>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</si>
  <si>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</si>
  <si>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</si>
  <si>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</si>
  <si>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</si>
  <si>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</si>
  <si>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</si>
  <si>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</si>
  <si>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</si>
  <si>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</si>
  <si>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</si>
  <si>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</si>
  <si>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</si>
  <si>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</si>
  <si>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</si>
  <si>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</si>
  <si>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</si>
  <si>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</si>
  <si>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</si>
  <si>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</si>
  <si>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</si>
  <si>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</si>
  <si>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</si>
  <si>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</si>
  <si>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</si>
  <si>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</si>
  <si>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</si>
  <si>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</si>
  <si>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</si>
  <si>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</si>
  <si>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</si>
  <si>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</si>
  <si>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</si>
  <si>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</si>
  <si>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</si>
  <si>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</si>
  <si>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</si>
  <si>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</si>
  <si>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</si>
  <si>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</si>
  <si>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</si>
  <si>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</si>
  <si>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</si>
  <si>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</si>
  <si>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</si>
  <si>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</si>
  <si>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</si>
  <si>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</si>
  <si>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</si>
  <si>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</si>
  <si>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</si>
  <si>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</si>
  <si>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</si>
  <si>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</si>
  <si>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</si>
  <si>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</si>
  <si>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</si>
  <si>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</si>
  <si>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</si>
  <si>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</si>
  <si>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</si>
  <si>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</si>
  <si>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</si>
  <si>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</si>
  <si>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</si>
  <si>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</si>
  <si>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</si>
  <si>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</si>
  <si>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</si>
  <si>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</si>
  <si>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</si>
  <si>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</si>
  <si>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</si>
  <si>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</si>
  <si>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</si>
  <si>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</si>
  <si>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</si>
  <si>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</si>
  <si>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</si>
  <si>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</si>
  <si>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</si>
  <si>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</si>
  <si>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</si>
  <si>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</si>
  <si>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</si>
  <si>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</si>
  <si>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</si>
  <si>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</si>
  <si>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</si>
  <si>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</si>
  <si>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</si>
  <si>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</si>
  <si>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</si>
  <si>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</si>
  <si>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</si>
  <si>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</si>
  <si>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</si>
  <si>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</si>
  <si>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</si>
  <si>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</si>
  <si>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</si>
  <si>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</si>
  <si>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</si>
  <si>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</si>
  <si>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</si>
  <si>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</si>
  <si>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</si>
  <si>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</si>
  <si>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</si>
  <si>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</si>
  <si>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</si>
  <si>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</si>
  <si>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</si>
  <si>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</si>
  <si>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</si>
  <si>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</si>
  <si>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</si>
  <si>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</si>
  <si>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</si>
  <si>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</si>
  <si>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</si>
  <si>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</si>
  <si>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</si>
  <si>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</si>
  <si>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</si>
  <si>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</si>
  <si>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</si>
  <si>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</si>
  <si>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</si>
  <si>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</si>
  <si>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</si>
  <si>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</si>
  <si>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</si>
  <si>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</si>
  <si>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</si>
  <si>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</si>
  <si>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</si>
  <si>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</si>
  <si>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</si>
  <si>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</si>
  <si>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</si>
  <si>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</si>
  <si>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</si>
  <si>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</si>
  <si>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</si>
  <si>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</si>
  <si>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</si>
  <si>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</si>
  <si>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</si>
  <si>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</si>
  <si>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</si>
  <si>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</si>
  <si>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</si>
  <si>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</si>
  <si>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</si>
  <si>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</si>
  <si>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</si>
  <si>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</si>
  <si>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</si>
  <si>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</si>
  <si>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</si>
  <si>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</si>
  <si>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</si>
  <si>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</si>
  <si>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</si>
  <si>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</si>
  <si>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</si>
  <si>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</si>
  <si>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</si>
  <si>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</si>
  <si>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</si>
  <si>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</si>
  <si>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</si>
  <si>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</si>
  <si>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</si>
  <si>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</si>
  <si>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</si>
  <si>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</si>
  <si>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</si>
  <si>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</si>
  <si>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</si>
  <si>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</si>
  <si>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</si>
  <si>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</si>
  <si>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</si>
  <si>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</si>
  <si>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</si>
  <si>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</si>
  <si>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</si>
  <si>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</si>
  <si>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</si>
  <si>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</si>
  <si>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</si>
  <si>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</si>
  <si>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</si>
  <si>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</si>
  <si>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</si>
  <si>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</si>
  <si>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</si>
  <si>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</si>
  <si>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</si>
  <si>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</si>
  <si>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</si>
  <si>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</si>
  <si>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</si>
  <si>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</si>
  <si>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</si>
  <si>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</si>
  <si>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</si>
  <si>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</si>
  <si>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</si>
  <si>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</si>
  <si>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</si>
  <si>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</si>
  <si>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</si>
  <si>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</si>
  <si>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</si>
  <si>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</si>
  <si>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</si>
  <si>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</si>
  <si>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</si>
  <si>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</si>
  <si>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</si>
  <si>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</si>
  <si>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</si>
  <si>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</si>
  <si>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</si>
  <si>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</si>
  <si>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</si>
  <si>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</si>
  <si>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</si>
  <si>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</si>
  <si>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</si>
  <si>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</si>
  <si>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</si>
  <si>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</si>
  <si>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</si>
  <si>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</si>
  <si>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</si>
  <si>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</si>
  <si>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</si>
  <si>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</si>
  <si>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</si>
  <si>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</si>
  <si>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</si>
  <si>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</si>
  <si>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</si>
  <si>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</si>
  <si>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</si>
  <si>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</si>
  <si>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</si>
  <si>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</si>
  <si>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</si>
  <si>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</si>
  <si>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</si>
  <si>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</si>
  <si>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</si>
  <si>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</si>
  <si>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</si>
  <si>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</si>
  <si>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</si>
  <si>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</si>
  <si>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</si>
  <si>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</si>
  <si>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</si>
  <si>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</si>
  <si>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</si>
  <si>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</si>
  <si>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</si>
  <si>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</si>
  <si>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</si>
  <si>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</si>
  <si>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</si>
  <si>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</si>
  <si>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</si>
  <si>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</si>
  <si>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</si>
  <si>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</si>
  <si>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</si>
  <si>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</si>
  <si>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</si>
  <si>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</si>
  <si>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</si>
  <si>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</si>
  <si>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</si>
  <si>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</si>
  <si>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</si>
  <si>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</si>
  <si>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</si>
  <si>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</si>
  <si>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</si>
  <si>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</si>
  <si>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</si>
  <si>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</si>
  <si>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</si>
  <si>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</si>
  <si>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</si>
  <si>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</si>
  <si>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</si>
  <si>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</si>
  <si>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</si>
  <si>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</si>
  <si>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</si>
  <si>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</si>
  <si>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</si>
  <si>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</si>
  <si>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</si>
  <si>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</si>
  <si>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</si>
  <si>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</si>
  <si>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</si>
  <si>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</si>
  <si>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</si>
  <si>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</si>
  <si>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</si>
  <si>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</si>
  <si>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</si>
  <si>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</si>
  <si>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</si>
  <si>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</si>
  <si>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</si>
  <si>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</si>
  <si>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</si>
  <si>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</si>
  <si>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</si>
  <si>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</si>
  <si>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</si>
  <si>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</si>
  <si>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</si>
  <si>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</si>
  <si>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</si>
  <si>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</si>
  <si>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</si>
  <si>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</si>
  <si>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</si>
  <si>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</si>
  <si>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</si>
  <si>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</si>
  <si>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</si>
  <si>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</si>
  <si>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</si>
  <si>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</si>
  <si>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</si>
  <si>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</si>
  <si>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</si>
  <si>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</si>
  <si>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</si>
  <si>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</si>
  <si>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</si>
  <si>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</si>
  <si>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</si>
  <si>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</si>
  <si>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</si>
  <si>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</si>
  <si>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</si>
  <si>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</si>
  <si>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</si>
  <si>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</si>
  <si>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</si>
  <si>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</si>
  <si>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</si>
  <si>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</si>
  <si>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</si>
  <si>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</si>
  <si>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</si>
  <si>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</si>
  <si>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</si>
  <si>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</si>
  <si>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</si>
  <si>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</si>
  <si>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</si>
  <si>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</si>
  <si>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</si>
  <si>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</si>
  <si>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</si>
  <si>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</si>
  <si>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</si>
  <si>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</si>
  <si>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</si>
  <si>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</si>
  <si>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</si>
  <si>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</si>
  <si>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</si>
  <si>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</si>
  <si>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</si>
  <si>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</si>
  <si>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</si>
  <si>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</si>
  <si>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</si>
  <si>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</si>
  <si>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</si>
  <si>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</si>
  <si>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</si>
  <si>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</si>
  <si>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</si>
  <si>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</si>
  <si>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</si>
  <si>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</si>
  <si>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</si>
  <si>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</si>
  <si>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</si>
  <si>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</si>
  <si>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</si>
  <si>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</si>
  <si>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</si>
  <si>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</si>
  <si>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</si>
  <si>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</si>
  <si>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</si>
  <si>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</si>
  <si>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</si>
  <si>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</si>
  <si>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</si>
  <si>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</si>
  <si>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</si>
  <si>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</si>
  <si>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</si>
  <si>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</si>
  <si>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</si>
  <si>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</si>
  <si>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</si>
  <si>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</si>
  <si>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</si>
  <si>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</si>
  <si>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</si>
  <si>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</si>
  <si>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</si>
  <si>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</si>
  <si>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</si>
  <si>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</si>
  <si>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</si>
  <si>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</si>
  <si>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</si>
  <si>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</si>
  <si>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</si>
  <si>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</si>
  <si>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</si>
  <si>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</si>
  <si>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</si>
  <si>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</si>
  <si>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</si>
  <si>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</si>
  <si>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</si>
  <si>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</si>
  <si>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</si>
  <si>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</si>
  <si>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</si>
  <si>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</si>
  <si>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</si>
  <si>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</si>
  <si>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</si>
  <si>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</si>
  <si>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</si>
  <si>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</si>
  <si>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</si>
  <si>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</si>
  <si>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</si>
  <si>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</si>
  <si>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</si>
  <si>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</si>
  <si>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</si>
  <si>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</si>
  <si>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</si>
  <si>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</si>
  <si>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</si>
  <si>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</si>
  <si>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</si>
  <si>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</si>
  <si>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</si>
  <si>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</si>
  <si>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</si>
  <si>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</si>
  <si>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</si>
  <si>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</si>
  <si>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</si>
  <si>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</si>
  <si>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</si>
  <si>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</si>
  <si>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</si>
  <si>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</si>
  <si>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</si>
  <si>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</si>
  <si>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</si>
  <si>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</si>
  <si>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</si>
  <si>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</si>
  <si>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</si>
  <si>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</si>
  <si>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</si>
  <si>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</si>
  <si>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</si>
  <si>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</si>
  <si>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</si>
  <si>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</si>
  <si>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</si>
  <si>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</si>
  <si>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</si>
  <si>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</si>
  <si>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</si>
  <si>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</si>
  <si>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</si>
  <si>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</si>
  <si>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</si>
  <si>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</si>
  <si>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</si>
  <si>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</si>
  <si>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</si>
  <si>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</si>
  <si>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</si>
  <si>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</si>
  <si>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</si>
  <si>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</si>
  <si>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</si>
  <si>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</si>
  <si>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</si>
  <si>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</si>
  <si>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</si>
  <si>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</si>
  <si>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</si>
  <si>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</si>
  <si>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</si>
  <si>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</si>
  <si>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</si>
  <si>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</si>
  <si>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</si>
  <si>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</si>
  <si>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</si>
  <si>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</si>
  <si>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</si>
  <si>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</si>
  <si>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</si>
  <si>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</si>
  <si>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</si>
  <si>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</si>
  <si>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</si>
  <si>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</si>
  <si>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</si>
  <si>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</si>
  <si>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</si>
  <si>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</si>
  <si>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</si>
  <si>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</si>
  <si>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</si>
  <si>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</si>
  <si>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</si>
  <si>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</si>
  <si>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</si>
  <si>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</si>
  <si>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</si>
  <si>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</si>
  <si>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</si>
  <si>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</si>
  <si>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</si>
  <si>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</si>
  <si>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</si>
  <si>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</si>
  <si>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</si>
  <si>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</si>
  <si>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</si>
  <si>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</si>
  <si>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</si>
  <si>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</si>
  <si>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</si>
  <si>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</si>
  <si>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</si>
  <si>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</si>
  <si>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</si>
  <si>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</si>
  <si>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</si>
  <si>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</si>
  <si>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</si>
  <si>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</si>
  <si>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</si>
  <si>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</si>
  <si>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</si>
  <si>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</si>
  <si>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</si>
  <si>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</si>
  <si>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</si>
  <si>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</si>
  <si>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</si>
  <si>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</si>
  <si>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</si>
  <si>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</si>
  <si>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</si>
  <si>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</si>
  <si>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</si>
  <si>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</si>
  <si>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</si>
  <si>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</si>
  <si>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</si>
  <si>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</si>
  <si>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</si>
  <si>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</si>
  <si>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</si>
  <si>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</si>
  <si>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</si>
  <si>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</si>
  <si>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</si>
  <si>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</si>
  <si>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UNPOSTED BANK FEES PRIOR YEAR</t>
  </si>
  <si>
    <t xml:space="preserve">                    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</si>
</sst>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76" sqref="F67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910</v>
      </c>
      <c r="B2" s="21">
        <v>236</v>
      </c>
      <c r="C2" s="21">
        <v>236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12376.06</v>
      </c>
      <c r="G9" s="18">
        <v>0</v>
      </c>
      <c r="H9" s="18">
        <v>0</v>
      </c>
      <c r="I9" s="18">
        <v>0</v>
      </c>
      <c r="J9" s="67">
        <f>SUM(I438)</f>
        <v>81320.67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12376.06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81320.67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2312.5500000000002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2312.5500000000002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81320.67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10063.51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10063.51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81320.67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12376.060000000001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81320.67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-22584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-22584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3.7</v>
      </c>
      <c r="G95" s="18">
        <v>0</v>
      </c>
      <c r="H95" s="18">
        <v>0</v>
      </c>
      <c r="I95" s="18">
        <v>0</v>
      </c>
      <c r="J95" s="18">
        <v>37.049999999999997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3.7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37.049999999999997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-22580.3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37.049999999999997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39093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39093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39093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2576.31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2576.31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31500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31500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31500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19089.010000000002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31537.05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0</v>
      </c>
      <c r="G196" s="18">
        <v>0</v>
      </c>
      <c r="H196" s="18">
        <v>14022.5</v>
      </c>
      <c r="I196" s="18">
        <v>0</v>
      </c>
      <c r="J196" s="18">
        <v>0</v>
      </c>
      <c r="K196" s="18">
        <v>0</v>
      </c>
      <c r="L196" s="19">
        <f>SUM(F196:K196)</f>
        <v>14022.5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9">
        <f>SUM(F197:K197)</f>
        <v>0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 t="shared" ref="L201:L207" si="0">SUM(F201:K201)</f>
        <v>0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9">
        <f t="shared" si="0"/>
        <v>0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v>2515</v>
      </c>
      <c r="I203" s="18">
        <v>0</v>
      </c>
      <c r="J203" s="18">
        <v>0</v>
      </c>
      <c r="K203" s="18">
        <v>0</v>
      </c>
      <c r="L203" s="19">
        <f t="shared" si="0"/>
        <v>2515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9">
        <f t="shared" si="0"/>
        <v>0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699.3</v>
      </c>
      <c r="I207" s="18">
        <v>0</v>
      </c>
      <c r="J207" s="18">
        <v>0</v>
      </c>
      <c r="K207" s="18">
        <v>0</v>
      </c>
      <c r="L207" s="19">
        <f t="shared" si="0"/>
        <v>699.3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17236.8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17236.8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20200</v>
      </c>
      <c r="I232" s="18">
        <v>0</v>
      </c>
      <c r="J232" s="18">
        <v>0</v>
      </c>
      <c r="K232" s="18">
        <v>0</v>
      </c>
      <c r="L232" s="19">
        <f>SUM(F232:K232)</f>
        <v>20200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3075</v>
      </c>
      <c r="I239" s="18">
        <v>0</v>
      </c>
      <c r="J239" s="18">
        <v>0</v>
      </c>
      <c r="K239" s="18">
        <v>0</v>
      </c>
      <c r="L239" s="19">
        <f t="shared" si="4"/>
        <v>3075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7992</v>
      </c>
      <c r="I243" s="18">
        <v>0</v>
      </c>
      <c r="J243" s="18">
        <v>0</v>
      </c>
      <c r="K243" s="18">
        <v>0</v>
      </c>
      <c r="L243" s="19">
        <f t="shared" si="4"/>
        <v>7992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31267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31267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48503.8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48503.8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31500</v>
      </c>
      <c r="L265" s="19">
        <f t="shared" si="9"/>
        <v>31500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31500</v>
      </c>
      <c r="L269" s="41">
        <f t="shared" si="9"/>
        <v>31500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48503.8</v>
      </c>
      <c r="I270" s="42">
        <f t="shared" si="11"/>
        <v>0</v>
      </c>
      <c r="J270" s="42">
        <f t="shared" si="11"/>
        <v>0</v>
      </c>
      <c r="K270" s="42">
        <f t="shared" si="11"/>
        <v>31500</v>
      </c>
      <c r="L270" s="42">
        <f t="shared" si="11"/>
        <v>80003.8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0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si="12"/>
        <v>0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3">
        <f>SUM(F357:K357)</f>
        <v>0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>
        <v>0</v>
      </c>
      <c r="H367" s="63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1500</v>
      </c>
      <c r="H396" s="18">
        <v>15.23</v>
      </c>
      <c r="I396" s="18">
        <v>0</v>
      </c>
      <c r="J396" s="24" t="s">
        <v>289</v>
      </c>
      <c r="K396" s="24" t="s">
        <v>289</v>
      </c>
      <c r="L396" s="56">
        <f t="shared" si="26"/>
        <v>1515.23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30000</v>
      </c>
      <c r="H397" s="18">
        <v>21.82</v>
      </c>
      <c r="I397" s="18">
        <v>0</v>
      </c>
      <c r="J397" s="24" t="s">
        <v>289</v>
      </c>
      <c r="K397" s="24" t="s">
        <v>289</v>
      </c>
      <c r="L397" s="56">
        <f t="shared" si="26"/>
        <v>30021.82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31500</v>
      </c>
      <c r="H400" s="47">
        <f>SUM(H394:H399)</f>
        <v>37.049999999999997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31537.05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31500</v>
      </c>
      <c r="H407" s="47">
        <f>H392+H400+H406</f>
        <v>37.049999999999997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31537.05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81320.67</v>
      </c>
      <c r="H438" s="18">
        <v>0</v>
      </c>
      <c r="I438" s="56">
        <f t="shared" ref="I438:I444" si="33">SUM(F438:H438)</f>
        <v>81320.67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81320.67</v>
      </c>
      <c r="H445" s="13">
        <f>SUM(H438:H444)</f>
        <v>0</v>
      </c>
      <c r="I445" s="13">
        <f>SUM(I438:I444)</f>
        <v>81320.67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81320.67</v>
      </c>
      <c r="H458" s="18">
        <v>0</v>
      </c>
      <c r="I458" s="56">
        <f t="shared" si="34"/>
        <v>81320.67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81320.67</v>
      </c>
      <c r="H459" s="83">
        <f>SUM(H453:H458)</f>
        <v>0</v>
      </c>
      <c r="I459" s="83">
        <f>SUM(I453:I458)</f>
        <v>81320.67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0</v>
      </c>
      <c r="G460" s="42">
        <f>G451+G459</f>
        <v>81320.67</v>
      </c>
      <c r="H460" s="42">
        <f>H451+H459</f>
        <v>0</v>
      </c>
      <c r="I460" s="42">
        <f>I451+I459</f>
        <v>81320.67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70978.3</v>
      </c>
      <c r="G464" s="18">
        <v>0</v>
      </c>
      <c r="H464" s="18">
        <v>0</v>
      </c>
      <c r="I464" s="18">
        <v>0</v>
      </c>
      <c r="J464" s="18">
        <v>49783.62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19089.009999999998</v>
      </c>
      <c r="G467" s="18">
        <v>0</v>
      </c>
      <c r="H467" s="18">
        <v>0</v>
      </c>
      <c r="I467" s="18">
        <v>0</v>
      </c>
      <c r="J467" s="18">
        <v>31537.05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19089.009999999998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31537.05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80003.8</v>
      </c>
      <c r="G471" s="18">
        <v>0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80003.8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10063.509999999995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81320.67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/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/>
      <c r="G497" s="203"/>
      <c r="H497" s="203"/>
      <c r="I497" s="203"/>
      <c r="J497" s="203"/>
      <c r="K497" s="204">
        <f t="shared" si="35"/>
        <v>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/>
      <c r="G500" s="203"/>
      <c r="H500" s="203"/>
      <c r="I500" s="203"/>
      <c r="J500" s="203"/>
      <c r="K500" s="204">
        <f t="shared" si="35"/>
        <v>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18">
        <v>0</v>
      </c>
      <c r="L520" s="88">
        <f>SUM(F520:K520)</f>
        <v>0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18">
        <v>0</v>
      </c>
      <c r="L525" s="88">
        <f>SUM(F525:K525)</f>
        <v>0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265.87</v>
      </c>
      <c r="I530" s="18">
        <v>0</v>
      </c>
      <c r="J530" s="18">
        <v>0</v>
      </c>
      <c r="K530" s="18">
        <v>0</v>
      </c>
      <c r="L530" s="88">
        <f>SUM(F530:K530)</f>
        <v>265.87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324.95</v>
      </c>
      <c r="I532" s="18">
        <v>0</v>
      </c>
      <c r="J532" s="18">
        <v>0</v>
      </c>
      <c r="K532" s="18">
        <v>0</v>
      </c>
      <c r="L532" s="88">
        <f>SUM(F532:K532)</f>
        <v>324.95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590.81999999999994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590.81999999999994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18">
        <v>0</v>
      </c>
      <c r="L540" s="88">
        <f>SUM(F540:K540)</f>
        <v>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590.81999999999994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590.81999999999994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265.87</v>
      </c>
      <c r="I548" s="87">
        <f>L535</f>
        <v>0</v>
      </c>
      <c r="J548" s="87">
        <f>L540</f>
        <v>0</v>
      </c>
      <c r="K548" s="87">
        <f>SUM(F548:J548)</f>
        <v>265.87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324.95</v>
      </c>
      <c r="I550" s="87">
        <f>L537</f>
        <v>0</v>
      </c>
      <c r="J550" s="87">
        <f>L542</f>
        <v>0</v>
      </c>
      <c r="K550" s="87">
        <f>SUM(F550:J550)</f>
        <v>324.95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590.81999999999994</v>
      </c>
      <c r="I551" s="89">
        <f t="shared" si="42"/>
        <v>0</v>
      </c>
      <c r="J551" s="89">
        <f t="shared" si="42"/>
        <v>0</v>
      </c>
      <c r="K551" s="89">
        <f t="shared" si="42"/>
        <v>590.81999999999994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14022.5</v>
      </c>
      <c r="G574" s="18">
        <v>0</v>
      </c>
      <c r="H574" s="18">
        <v>0</v>
      </c>
      <c r="I574" s="87">
        <f>SUM(F574:H574)</f>
        <v>14022.5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20200</v>
      </c>
      <c r="I575" s="87">
        <f t="shared" ref="I575:I586" si="47">SUM(F575:H575)</f>
        <v>20200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0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699.3</v>
      </c>
      <c r="I590" s="18">
        <v>0</v>
      </c>
      <c r="J590" s="18">
        <v>7992</v>
      </c>
      <c r="K590" s="104">
        <f t="shared" ref="K590:K596" si="48">SUM(H590:J590)</f>
        <v>8691.2999999999993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si="48"/>
        <v>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699.3</v>
      </c>
      <c r="I597" s="108">
        <f>SUM(I590:I596)</f>
        <v>0</v>
      </c>
      <c r="J597" s="108">
        <f>SUM(J590:J596)</f>
        <v>7992</v>
      </c>
      <c r="K597" s="108">
        <f>SUM(K590:K596)</f>
        <v>8691.2999999999993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12376.06</v>
      </c>
      <c r="H616" s="109">
        <f>SUM(F51)</f>
        <v>12376.060000000001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81320.67</v>
      </c>
      <c r="H620" s="109">
        <f>SUM(J51)</f>
        <v>81320.67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10063.51</v>
      </c>
      <c r="H621" s="109">
        <f>F475</f>
        <v>10063.509999999995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81320.67</v>
      </c>
      <c r="H625" s="109">
        <f>J475</f>
        <v>81320.67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19089.010000000002</v>
      </c>
      <c r="H626" s="104">
        <f>SUM(F467)</f>
        <v>19089.009999999998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31537.05</v>
      </c>
      <c r="H630" s="104">
        <f>SUM(J467)</f>
        <v>31537.05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80003.8</v>
      </c>
      <c r="H631" s="104">
        <f>SUM(F471)</f>
        <v>80003.8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31537.05</v>
      </c>
      <c r="H636" s="163">
        <f>SUM(J467)</f>
        <v>31537.05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0</v>
      </c>
      <c r="H637" s="163">
        <f>SUM(J471)</f>
        <v>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81320.67</v>
      </c>
      <c r="H639" s="104">
        <f>SUM(G460)</f>
        <v>81320.67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81320.67</v>
      </c>
      <c r="H641" s="104">
        <f>SUM(I460)</f>
        <v>81320.67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37.049999999999997</v>
      </c>
      <c r="H643" s="104">
        <f>H407</f>
        <v>37.049999999999997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31500</v>
      </c>
      <c r="H644" s="104">
        <f>G407</f>
        <v>31500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31537.05</v>
      </c>
      <c r="H645" s="104">
        <f>L407</f>
        <v>31537.05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8691.2999999999993</v>
      </c>
      <c r="H646" s="104">
        <f>L207+L225+L243</f>
        <v>8691.2999999999993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699.3</v>
      </c>
      <c r="H648" s="104">
        <f>H597</f>
        <v>699.3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7992</v>
      </c>
      <c r="H650" s="104">
        <f>J597</f>
        <v>7992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31500</v>
      </c>
      <c r="H654" s="104">
        <f>K265+K346</f>
        <v>31500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17236.8</v>
      </c>
      <c r="G659" s="19">
        <f>(L228+L308+L358)</f>
        <v>0</v>
      </c>
      <c r="H659" s="19">
        <f>(L246+L327+L359)</f>
        <v>31267</v>
      </c>
      <c r="I659" s="19">
        <f>SUM(F659:H659)</f>
        <v>48503.8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699.3</v>
      </c>
      <c r="G661" s="19">
        <f>(L225+L305)-(J225+J305)</f>
        <v>0</v>
      </c>
      <c r="H661" s="19">
        <f>(L243+L324)-(J243+J324)</f>
        <v>7992</v>
      </c>
      <c r="I661" s="19">
        <f>SUM(F661:H661)</f>
        <v>8691.2999999999993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14022.5</v>
      </c>
      <c r="G662" s="198">
        <f>SUM(G574:G586)+SUM(I601:I603)+L611</f>
        <v>0</v>
      </c>
      <c r="H662" s="198">
        <f>SUM(H574:H586)+SUM(J601:J603)+L612</f>
        <v>20200</v>
      </c>
      <c r="I662" s="19">
        <f>SUM(F662:H662)</f>
        <v>34222.5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2515</v>
      </c>
      <c r="G663" s="19">
        <f>G659-SUM(G660:G662)</f>
        <v>0</v>
      </c>
      <c r="H663" s="19">
        <f>H659-SUM(H660:H662)</f>
        <v>3075</v>
      </c>
      <c r="I663" s="19">
        <f>I659-SUM(I660:I662)</f>
        <v>5590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/>
      <c r="G664" s="247"/>
      <c r="H664" s="247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-2515</v>
      </c>
      <c r="G668" s="18"/>
      <c r="H668" s="18">
        <v>-3075</v>
      </c>
      <c r="I668" s="19">
        <f>SUM(F668:H668)</f>
        <v>-5590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 xml:space="preserve">                    HARTS LOCATION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0</v>
      </c>
      <c r="C9" s="228">
        <f>'DOE25'!G196+'DOE25'!G214+'DOE25'!G232+'DOE25'!G275+'DOE25'!G294+'DOE25'!G313</f>
        <v>0</v>
      </c>
    </row>
    <row r="10" spans="1:3" x14ac:dyDescent="0.2">
      <c r="A10" t="s">
        <v>779</v>
      </c>
      <c r="B10" s="239">
        <v>0</v>
      </c>
      <c r="C10" s="239">
        <v>0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0</v>
      </c>
      <c r="C12" s="239">
        <v>0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0</v>
      </c>
      <c r="C13" s="230">
        <f>SUM(C10:C12)</f>
        <v>0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0</v>
      </c>
      <c r="C18" s="228">
        <f>'DOE25'!G197+'DOE25'!G215+'DOE25'!G233+'DOE25'!G276+'DOE25'!G295+'DOE25'!G314</f>
        <v>0</v>
      </c>
    </row>
    <row r="19" spans="1:3" x14ac:dyDescent="0.2">
      <c r="A19" t="s">
        <v>779</v>
      </c>
      <c r="B19" s="239">
        <v>0</v>
      </c>
      <c r="C19" s="239">
        <v>0</v>
      </c>
    </row>
    <row r="20" spans="1:3" x14ac:dyDescent="0.2">
      <c r="A20" t="s">
        <v>780</v>
      </c>
      <c r="B20" s="239">
        <v>0</v>
      </c>
      <c r="C20" s="239">
        <v>0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0</v>
      </c>
      <c r="C22" s="230">
        <f>SUM(C19:C21)</f>
        <v>0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0</v>
      </c>
      <c r="C36" s="234">
        <f>'DOE25'!G199+'DOE25'!G217+'DOE25'!G235+'DOE25'!G278+'DOE25'!G297+'DOE25'!G316</f>
        <v>0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 xml:space="preserve">                    HARTS LOCATION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34222.5</v>
      </c>
      <c r="D5" s="20">
        <f>SUM('DOE25'!L196:L199)+SUM('DOE25'!L214:L217)+SUM('DOE25'!L232:L235)-F5-G5</f>
        <v>34222.5</v>
      </c>
      <c r="E5" s="242"/>
      <c r="F5" s="254">
        <f>SUM('DOE25'!J196:J199)+SUM('DOE25'!J214:J217)+SUM('DOE25'!J232:J235)</f>
        <v>0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0</v>
      </c>
      <c r="D6" s="20">
        <f>'DOE25'!L201+'DOE25'!L219+'DOE25'!L237-F6-G6</f>
        <v>0</v>
      </c>
      <c r="E6" s="242"/>
      <c r="F6" s="254">
        <f>'DOE25'!J201+'DOE25'!J219+'DOE25'!J237</f>
        <v>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0</v>
      </c>
      <c r="D7" s="20">
        <f>'DOE25'!L202+'DOE25'!L220+'DOE25'!L238-F7-G7</f>
        <v>0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388.19000000000005</v>
      </c>
      <c r="D8" s="242"/>
      <c r="E8" s="20">
        <f>'DOE25'!L203+'DOE25'!L221+'DOE25'!L239-F8-G8-D9-D11</f>
        <v>388.19000000000005</v>
      </c>
      <c r="F8" s="254">
        <f>'DOE25'!J203+'DOE25'!J221+'DOE25'!J239</f>
        <v>0</v>
      </c>
      <c r="G8" s="53">
        <f>'DOE25'!K203+'DOE25'!K221+'DOE25'!K239</f>
        <v>0</v>
      </c>
      <c r="H8" s="258"/>
    </row>
    <row r="9" spans="1:9" x14ac:dyDescent="0.2">
      <c r="A9" s="32">
        <v>2310</v>
      </c>
      <c r="B9" t="s">
        <v>818</v>
      </c>
      <c r="C9" s="244">
        <f t="shared" si="0"/>
        <v>2277</v>
      </c>
      <c r="D9" s="243">
        <v>2277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2000</v>
      </c>
      <c r="D10" s="242"/>
      <c r="E10" s="243">
        <v>2000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2924.81</v>
      </c>
      <c r="D11" s="243">
        <v>2924.81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0</v>
      </c>
      <c r="D12" s="20">
        <f>'DOE25'!L204+'DOE25'!L222+'DOE25'!L240-F12-G12</f>
        <v>0</v>
      </c>
      <c r="E12" s="242"/>
      <c r="F12" s="254">
        <f>'DOE25'!J204+'DOE25'!J222+'DOE25'!J240</f>
        <v>0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0</v>
      </c>
      <c r="D14" s="20">
        <f>'DOE25'!L206+'DOE25'!L224+'DOE25'!L242-F14-G14</f>
        <v>0</v>
      </c>
      <c r="E14" s="242"/>
      <c r="F14" s="254">
        <f>'DOE25'!J206+'DOE25'!J224+'DOE25'!J242</f>
        <v>0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8691.2999999999993</v>
      </c>
      <c r="D15" s="20">
        <f>'DOE25'!L207+'DOE25'!L225+'DOE25'!L243-F15-G15</f>
        <v>8691.2999999999993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'DOE25'!L208+'DOE25'!L226+'DOE25'!L244-F16-G16</f>
        <v>0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0</v>
      </c>
      <c r="D29" s="20">
        <f>'DOE25'!L357+'DOE25'!L358+'DOE25'!L359-'DOE25'!I366-F29-G29</f>
        <v>0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0</v>
      </c>
      <c r="D31" s="20">
        <f>'DOE25'!L289+'DOE25'!L308+'DOE25'!L327+'DOE25'!L332+'DOE25'!L333+'DOE25'!L334-F31-G31</f>
        <v>0</v>
      </c>
      <c r="E31" s="242"/>
      <c r="F31" s="254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48115.61</v>
      </c>
      <c r="E33" s="245">
        <f>SUM(E5:E31)</f>
        <v>2388.19</v>
      </c>
      <c r="F33" s="245">
        <f>SUM(F5:F31)</f>
        <v>0</v>
      </c>
      <c r="G33" s="245">
        <f>SUM(G5:G31)</f>
        <v>0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2388.19</v>
      </c>
      <c r="E35" s="248"/>
    </row>
    <row r="36" spans="2:8" ht="12" thickTop="1" x14ac:dyDescent="0.2">
      <c r="B36" t="s">
        <v>815</v>
      </c>
      <c r="D36" s="20">
        <f>D33</f>
        <v>48115.61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HARTS LOCATION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12376.06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81320.67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12376.06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81320.67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2312.5500000000002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2312.5500000000002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81320.67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10063.51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10063.51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81320.67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12376.060000000001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81320.67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-22584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3.7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37.049999999999997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3.7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37.049999999999997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-22580.3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37.049999999999997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39093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39093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39093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2576.31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2576.31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31500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31500</v>
      </c>
    </row>
    <row r="103" spans="1:7" ht="12.75" thickTop="1" thickBot="1" x14ac:dyDescent="0.25">
      <c r="A103" s="33" t="s">
        <v>765</v>
      </c>
      <c r="C103" s="86">
        <f>C62+C80+C90+C102</f>
        <v>19089.010000000002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31537.05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34222.5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34222.5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5590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8691.2999999999993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14281.3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31537.05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-37.049999999999272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31500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80003.8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 xml:space="preserve">                    HARTS LOCATION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0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34223</v>
      </c>
      <c r="D10" s="181">
        <f>ROUND((C10/$C$28)*100,1)</f>
        <v>70.599999999999994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0</v>
      </c>
      <c r="D11" s="181">
        <f>ROUND((C11/$C$28)*100,1)</f>
        <v>0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0</v>
      </c>
      <c r="D15" s="181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0</v>
      </c>
      <c r="D16" s="181">
        <f t="shared" si="0"/>
        <v>0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5590</v>
      </c>
      <c r="D17" s="181">
        <f t="shared" si="0"/>
        <v>11.5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0</v>
      </c>
      <c r="D18" s="181">
        <f t="shared" si="0"/>
        <v>0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0</v>
      </c>
      <c r="D20" s="181">
        <f t="shared" si="0"/>
        <v>0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8691</v>
      </c>
      <c r="D21" s="181">
        <f t="shared" si="0"/>
        <v>17.899999999999999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0</v>
      </c>
      <c r="D27" s="181">
        <f t="shared" si="0"/>
        <v>0</v>
      </c>
    </row>
    <row r="28" spans="1:4" x14ac:dyDescent="0.2">
      <c r="B28" s="186" t="s">
        <v>723</v>
      </c>
      <c r="C28" s="179">
        <f>SUM(C10:C27)</f>
        <v>48504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48504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-22584</v>
      </c>
      <c r="D35" s="181">
        <f t="shared" ref="D35:D40" si="1">ROUND((C35/$C$41)*100,1)</f>
        <v>-118.1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40.75</v>
      </c>
      <c r="D36" s="181">
        <f t="shared" si="1"/>
        <v>0.2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39093</v>
      </c>
      <c r="D37" s="181">
        <f t="shared" si="1"/>
        <v>204.4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0</v>
      </c>
      <c r="D38" s="181">
        <f t="shared" si="1"/>
        <v>0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2576</v>
      </c>
      <c r="D39" s="181">
        <f t="shared" si="1"/>
        <v>13.5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19125.75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2"/>
      <c r="K1" s="212"/>
      <c r="L1" s="212"/>
      <c r="M1" s="213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 xml:space="preserve">                    HARTS LOCATION SCHOOL DISTRICT</v>
      </c>
      <c r="G2" s="295"/>
      <c r="H2" s="295"/>
      <c r="I2" s="295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6"/>
      <c r="AB29" s="20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6"/>
      <c r="AO29" s="20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6"/>
      <c r="BB29" s="20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6"/>
      <c r="BO29" s="20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6"/>
      <c r="CB29" s="20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6"/>
      <c r="CO29" s="20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6"/>
      <c r="DB29" s="20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6"/>
      <c r="DO29" s="20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6"/>
      <c r="EB29" s="20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6"/>
      <c r="EO29" s="20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6"/>
      <c r="FB29" s="20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6"/>
      <c r="FO29" s="20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6"/>
      <c r="GB29" s="20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6"/>
      <c r="GO29" s="20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6"/>
      <c r="HB29" s="20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6"/>
      <c r="HO29" s="20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6"/>
      <c r="IB29" s="20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6"/>
      <c r="IO29" s="206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6"/>
      <c r="AB30" s="20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6"/>
      <c r="AO30" s="20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6"/>
      <c r="BB30" s="20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6"/>
      <c r="BO30" s="20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6"/>
      <c r="CB30" s="20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6"/>
      <c r="CO30" s="20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6"/>
      <c r="DB30" s="20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6"/>
      <c r="DO30" s="20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6"/>
      <c r="EB30" s="20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6"/>
      <c r="EO30" s="20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6"/>
      <c r="FB30" s="20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6"/>
      <c r="FO30" s="20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6"/>
      <c r="GB30" s="20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6"/>
      <c r="GO30" s="20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6"/>
      <c r="HB30" s="20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6"/>
      <c r="HO30" s="20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6"/>
      <c r="IB30" s="20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6"/>
      <c r="IO30" s="206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6"/>
      <c r="AB31" s="20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6"/>
      <c r="AO31" s="20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6"/>
      <c r="BB31" s="20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6"/>
      <c r="BO31" s="20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6"/>
      <c r="CB31" s="20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6"/>
      <c r="CO31" s="20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6"/>
      <c r="DB31" s="20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6"/>
      <c r="DO31" s="20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6"/>
      <c r="EB31" s="20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6"/>
      <c r="EO31" s="20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6"/>
      <c r="FB31" s="20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6"/>
      <c r="FO31" s="20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6"/>
      <c r="GB31" s="20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6"/>
      <c r="GO31" s="20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6"/>
      <c r="HB31" s="20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6"/>
      <c r="HO31" s="20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6"/>
      <c r="IB31" s="20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6"/>
      <c r="IO31" s="206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6"/>
      <c r="AB38" s="20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6"/>
      <c r="AO38" s="20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6"/>
      <c r="BB38" s="20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6"/>
      <c r="BO38" s="20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6"/>
      <c r="CB38" s="20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6"/>
      <c r="CO38" s="20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6"/>
      <c r="DB38" s="20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6"/>
      <c r="DO38" s="20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6"/>
      <c r="EB38" s="20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6"/>
      <c r="EO38" s="20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6"/>
      <c r="FB38" s="20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6"/>
      <c r="FO38" s="20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6"/>
      <c r="GB38" s="20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6"/>
      <c r="GO38" s="20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6"/>
      <c r="HB38" s="20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6"/>
      <c r="HO38" s="20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6"/>
      <c r="IB38" s="20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6"/>
      <c r="IO38" s="206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6"/>
      <c r="AB39" s="20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6"/>
      <c r="AO39" s="20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6"/>
      <c r="BB39" s="20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6"/>
      <c r="BO39" s="20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6"/>
      <c r="CB39" s="20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6"/>
      <c r="CO39" s="20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6"/>
      <c r="DB39" s="20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6"/>
      <c r="DO39" s="20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6"/>
      <c r="EB39" s="20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6"/>
      <c r="EO39" s="20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6"/>
      <c r="FB39" s="20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6"/>
      <c r="FO39" s="20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6"/>
      <c r="GB39" s="20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6"/>
      <c r="GO39" s="20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6"/>
      <c r="HB39" s="20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6"/>
      <c r="HO39" s="20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6"/>
      <c r="IB39" s="20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6"/>
      <c r="IO39" s="206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6"/>
      <c r="AB40" s="20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6"/>
      <c r="AO40" s="20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6"/>
      <c r="BB40" s="20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6"/>
      <c r="BO40" s="20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6"/>
      <c r="CB40" s="20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6"/>
      <c r="CO40" s="20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6"/>
      <c r="DB40" s="20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6"/>
      <c r="DO40" s="20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6"/>
      <c r="EB40" s="20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6"/>
      <c r="EO40" s="20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6"/>
      <c r="FB40" s="20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6"/>
      <c r="FO40" s="20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6"/>
      <c r="GB40" s="20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6"/>
      <c r="GO40" s="20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6"/>
      <c r="HB40" s="20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6"/>
      <c r="HO40" s="20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6"/>
      <c r="IB40" s="20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6"/>
      <c r="IO40" s="206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HC38:H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2013-09-13T17:30:33Z</cp:lastPrinted>
  <dcterms:created xsi:type="dcterms:W3CDTF">1997-12-04T19:04:30Z</dcterms:created>
  <dcterms:modified xsi:type="dcterms:W3CDTF">2013-09-13T17:49:39Z</dcterms:modified>
</cp:coreProperties>
</file>