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F50" i="2" s="1"/>
  <c r="F51" i="2" s="1"/>
  <c r="E36" i="2"/>
  <c r="D36" i="2"/>
  <c r="C36" i="2"/>
  <c r="I455" i="1"/>
  <c r="J45" i="1" s="1"/>
  <c r="G44" i="2" s="1"/>
  <c r="G50" i="2" s="1"/>
  <c r="I458" i="1"/>
  <c r="J39" i="1" s="1"/>
  <c r="G38" i="2" s="1"/>
  <c r="C68" i="2"/>
  <c r="B2" i="13"/>
  <c r="F8" i="13"/>
  <c r="G8" i="13"/>
  <c r="L204" i="1"/>
  <c r="L222" i="1"/>
  <c r="C120" i="2" s="1"/>
  <c r="L240" i="1"/>
  <c r="D39" i="13"/>
  <c r="F13" i="13"/>
  <c r="G13" i="13"/>
  <c r="L206" i="1"/>
  <c r="L224" i="1"/>
  <c r="L242" i="1"/>
  <c r="C122" i="2" s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/>
  <c r="L235" i="1"/>
  <c r="L236" i="1"/>
  <c r="F6" i="13"/>
  <c r="G6" i="13"/>
  <c r="L202" i="1"/>
  <c r="D6" i="13" s="1"/>
  <c r="C15" i="10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L244" i="1"/>
  <c r="F17" i="13"/>
  <c r="D17" i="13" s="1"/>
  <c r="C17" i="13" s="1"/>
  <c r="G17" i="13"/>
  <c r="L251" i="1"/>
  <c r="F18" i="13"/>
  <c r="G18" i="13"/>
  <c r="L252" i="1"/>
  <c r="F19" i="13"/>
  <c r="G19" i="13"/>
  <c r="L253" i="1"/>
  <c r="D19" i="13" s="1"/>
  <c r="F29" i="13"/>
  <c r="G29" i="13"/>
  <c r="L358" i="1"/>
  <c r="L359" i="1"/>
  <c r="G661" i="1" s="1"/>
  <c r="L360" i="1"/>
  <c r="I367" i="1"/>
  <c r="J290" i="1"/>
  <c r="J309" i="1"/>
  <c r="J328" i="1"/>
  <c r="K290" i="1"/>
  <c r="K309" i="1"/>
  <c r="K328" i="1"/>
  <c r="G31" i="13" s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 s="1"/>
  <c r="L611" i="1"/>
  <c r="C40" i="10"/>
  <c r="F60" i="1"/>
  <c r="G60" i="1"/>
  <c r="H60" i="1"/>
  <c r="I60" i="1"/>
  <c r="F79" i="1"/>
  <c r="F94" i="1"/>
  <c r="F111" i="1"/>
  <c r="G111" i="1"/>
  <c r="H79" i="1"/>
  <c r="E57" i="2" s="1"/>
  <c r="E62" i="2" s="1"/>
  <c r="H94" i="1"/>
  <c r="E58" i="2" s="1"/>
  <c r="H111" i="1"/>
  <c r="I111" i="1"/>
  <c r="I112" i="1"/>
  <c r="J111" i="1"/>
  <c r="J112" i="1" s="1"/>
  <c r="F121" i="1"/>
  <c r="F136" i="1"/>
  <c r="G121" i="1"/>
  <c r="G140" i="1" s="1"/>
  <c r="G136" i="1"/>
  <c r="H121" i="1"/>
  <c r="H136" i="1"/>
  <c r="I121" i="1"/>
  <c r="I140" i="1" s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6" i="10"/>
  <c r="C19" i="10"/>
  <c r="C20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F661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L523" i="1"/>
  <c r="F551" i="1"/>
  <c r="L526" i="1"/>
  <c r="L527" i="1"/>
  <c r="G550" i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L539" i="1" s="1"/>
  <c r="I550" i="1"/>
  <c r="L538" i="1"/>
  <c r="I551" i="1" s="1"/>
  <c r="L541" i="1"/>
  <c r="J549" i="1" s="1"/>
  <c r="L544" i="1"/>
  <c r="L542" i="1"/>
  <c r="J550" i="1"/>
  <c r="J552" i="1" s="1"/>
  <c r="L543" i="1"/>
  <c r="J551" i="1" s="1"/>
  <c r="E131" i="2"/>
  <c r="K270" i="1"/>
  <c r="J270" i="1"/>
  <c r="I270" i="1"/>
  <c r="H270" i="1"/>
  <c r="G270" i="1"/>
  <c r="L270" i="1" s="1"/>
  <c r="F270" i="1"/>
  <c r="C132" i="2"/>
  <c r="A1" i="2"/>
  <c r="A2" i="2"/>
  <c r="C8" i="2"/>
  <c r="D8" i="2"/>
  <c r="E8" i="2"/>
  <c r="E18" i="2" s="1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 s="1"/>
  <c r="G12" i="2"/>
  <c r="C13" i="2"/>
  <c r="D13" i="2"/>
  <c r="E13" i="2"/>
  <c r="F13" i="2"/>
  <c r="I443" i="1"/>
  <c r="F14" i="2"/>
  <c r="C15" i="2"/>
  <c r="C18" i="2" s="1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/>
  <c r="G17" i="2"/>
  <c r="C21" i="2"/>
  <c r="D21" i="2"/>
  <c r="E21" i="2"/>
  <c r="F21" i="2"/>
  <c r="I448" i="1"/>
  <c r="J22" i="1" s="1"/>
  <c r="C22" i="2"/>
  <c r="D22" i="2"/>
  <c r="D31" i="2" s="1"/>
  <c r="E22" i="2"/>
  <c r="F22" i="2"/>
  <c r="I449" i="1"/>
  <c r="C23" i="2"/>
  <c r="D23" i="2"/>
  <c r="E23" i="2"/>
  <c r="F23" i="2"/>
  <c r="I450" i="1"/>
  <c r="J24" i="1" s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/>
  <c r="G48" i="2" s="1"/>
  <c r="I456" i="1"/>
  <c r="J43" i="1"/>
  <c r="J51" i="1" s="1"/>
  <c r="I457" i="1"/>
  <c r="J37" i="1" s="1"/>
  <c r="G36" i="2" s="1"/>
  <c r="I459" i="1"/>
  <c r="J48" i="1"/>
  <c r="G47" i="2" s="1"/>
  <c r="C49" i="2"/>
  <c r="C56" i="2"/>
  <c r="E56" i="2"/>
  <c r="F56" i="2"/>
  <c r="C57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D69" i="2"/>
  <c r="D70" i="2"/>
  <c r="E69" i="2"/>
  <c r="E70" i="2" s="1"/>
  <c r="F69" i="2"/>
  <c r="F70" i="2"/>
  <c r="G69" i="2"/>
  <c r="G70" i="2" s="1"/>
  <c r="C72" i="2"/>
  <c r="F72" i="2"/>
  <c r="F78" i="2" s="1"/>
  <c r="F81" i="2" s="1"/>
  <c r="F104" i="2" s="1"/>
  <c r="C73" i="2"/>
  <c r="C78" i="2" s="1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C103" i="2" s="1"/>
  <c r="F94" i="2"/>
  <c r="D96" i="2"/>
  <c r="E96" i="2"/>
  <c r="F96" i="2"/>
  <c r="G96" i="2"/>
  <c r="G103" i="2" s="1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2" i="2"/>
  <c r="C113" i="2"/>
  <c r="E113" i="2"/>
  <c r="C114" i="2"/>
  <c r="E114" i="2"/>
  <c r="D115" i="2"/>
  <c r="F115" i="2"/>
  <c r="G115" i="2"/>
  <c r="C118" i="2"/>
  <c r="E118" i="2"/>
  <c r="E119" i="2"/>
  <c r="E120" i="2"/>
  <c r="E122" i="2"/>
  <c r="E123" i="2"/>
  <c r="E124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/>
  <c r="E137" i="2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G159" i="2" s="1"/>
  <c r="F159" i="2"/>
  <c r="B160" i="2"/>
  <c r="C160" i="2"/>
  <c r="D160" i="2"/>
  <c r="E160" i="2"/>
  <c r="F160" i="2"/>
  <c r="F500" i="1"/>
  <c r="B161" i="2"/>
  <c r="G500" i="1"/>
  <c r="C161" i="2" s="1"/>
  <c r="H500" i="1"/>
  <c r="I500" i="1"/>
  <c r="E161" i="2" s="1"/>
  <c r="J500" i="1"/>
  <c r="F161" i="2"/>
  <c r="B162" i="2"/>
  <c r="C162" i="2"/>
  <c r="D162" i="2"/>
  <c r="E162" i="2"/>
  <c r="G162" i="2" s="1"/>
  <c r="F162" i="2"/>
  <c r="B163" i="2"/>
  <c r="C163" i="2"/>
  <c r="G163" i="2" s="1"/>
  <c r="D163" i="2"/>
  <c r="E163" i="2"/>
  <c r="F163" i="2"/>
  <c r="F503" i="1"/>
  <c r="K503" i="1" s="1"/>
  <c r="B164" i="2"/>
  <c r="G164" i="2" s="1"/>
  <c r="G503" i="1"/>
  <c r="C164" i="2" s="1"/>
  <c r="H503" i="1"/>
  <c r="D164" i="2"/>
  <c r="I503" i="1"/>
  <c r="E164" i="2" s="1"/>
  <c r="J503" i="1"/>
  <c r="F164" i="2"/>
  <c r="F19" i="1"/>
  <c r="G19" i="1"/>
  <c r="H19" i="1"/>
  <c r="I19" i="1"/>
  <c r="G620" i="1" s="1"/>
  <c r="F32" i="1"/>
  <c r="G32" i="1"/>
  <c r="G52" i="1" s="1"/>
  <c r="H618" i="1" s="1"/>
  <c r="H32" i="1"/>
  <c r="I32" i="1"/>
  <c r="H51" i="1"/>
  <c r="H52" i="1" s="1"/>
  <c r="H619" i="1"/>
  <c r="I51" i="1"/>
  <c r="F177" i="1"/>
  <c r="I177" i="1"/>
  <c r="F183" i="1"/>
  <c r="G183" i="1"/>
  <c r="H183" i="1"/>
  <c r="H192" i="1" s="1"/>
  <c r="I183" i="1"/>
  <c r="J183" i="1"/>
  <c r="J192" i="1" s="1"/>
  <c r="J193" i="1"/>
  <c r="G631" i="1" s="1"/>
  <c r="J631" i="1" s="1"/>
  <c r="F188" i="1"/>
  <c r="G188" i="1"/>
  <c r="H188" i="1"/>
  <c r="I188" i="1"/>
  <c r="I192" i="1" s="1"/>
  <c r="F211" i="1"/>
  <c r="G211" i="1"/>
  <c r="H211" i="1"/>
  <c r="I211" i="1"/>
  <c r="I257" i="1" s="1"/>
  <c r="I271" i="1" s="1"/>
  <c r="J211" i="1"/>
  <c r="J257" i="1" s="1"/>
  <c r="K211" i="1"/>
  <c r="F229" i="1"/>
  <c r="G229" i="1"/>
  <c r="G257" i="1" s="1"/>
  <c r="G271" i="1" s="1"/>
  <c r="H229" i="1"/>
  <c r="H257" i="1" s="1"/>
  <c r="H271" i="1" s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F461" i="1" s="1"/>
  <c r="G452" i="1"/>
  <c r="G461" i="1" s="1"/>
  <c r="H640" i="1" s="1"/>
  <c r="H452" i="1"/>
  <c r="F460" i="1"/>
  <c r="G460" i="1"/>
  <c r="H460" i="1"/>
  <c r="H461" i="1"/>
  <c r="H641" i="1" s="1"/>
  <c r="F470" i="1"/>
  <c r="G470" i="1"/>
  <c r="H470" i="1"/>
  <c r="I470" i="1"/>
  <c r="J470" i="1"/>
  <c r="J476" i="1" s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F534" i="1"/>
  <c r="G534" i="1"/>
  <c r="H534" i="1"/>
  <c r="I534" i="1"/>
  <c r="I545" i="1" s="1"/>
  <c r="J534" i="1"/>
  <c r="K534" i="1"/>
  <c r="F539" i="1"/>
  <c r="F545" i="1" s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J649" i="1" s="1"/>
  <c r="I598" i="1"/>
  <c r="H650" i="1" s="1"/>
  <c r="J650" i="1" s="1"/>
  <c r="J598" i="1"/>
  <c r="H651" i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J618" i="1" s="1"/>
  <c r="G619" i="1"/>
  <c r="G623" i="1"/>
  <c r="J623" i="1" s="1"/>
  <c r="G624" i="1"/>
  <c r="J624" i="1" s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H639" i="1"/>
  <c r="J640" i="1"/>
  <c r="G641" i="1"/>
  <c r="J641" i="1" s="1"/>
  <c r="G643" i="1"/>
  <c r="G644" i="1"/>
  <c r="G645" i="1"/>
  <c r="G650" i="1"/>
  <c r="G652" i="1"/>
  <c r="H652" i="1"/>
  <c r="G653" i="1"/>
  <c r="J653" i="1" s="1"/>
  <c r="H653" i="1"/>
  <c r="G654" i="1"/>
  <c r="H654" i="1"/>
  <c r="H655" i="1"/>
  <c r="L290" i="1"/>
  <c r="A31" i="12"/>
  <c r="D12" i="13"/>
  <c r="C12" i="13" s="1"/>
  <c r="D18" i="13"/>
  <c r="C18" i="13"/>
  <c r="D18" i="2"/>
  <c r="C6" i="13"/>
  <c r="D50" i="2"/>
  <c r="G156" i="2"/>
  <c r="D91" i="2"/>
  <c r="G62" i="2"/>
  <c r="G63" i="2" s="1"/>
  <c r="G104" i="2" s="1"/>
  <c r="D29" i="13"/>
  <c r="C29" i="13" s="1"/>
  <c r="C19" i="13"/>
  <c r="E78" i="2"/>
  <c r="E81" i="2" s="1"/>
  <c r="J639" i="1"/>
  <c r="J571" i="1"/>
  <c r="I169" i="1"/>
  <c r="F476" i="1"/>
  <c r="H622" i="1" s="1"/>
  <c r="G476" i="1"/>
  <c r="H623" i="1" s="1"/>
  <c r="G338" i="1"/>
  <c r="G352" i="1" s="1"/>
  <c r="J140" i="1"/>
  <c r="C4" i="10"/>
  <c r="H140" i="1"/>
  <c r="L393" i="1"/>
  <c r="A13" i="12"/>
  <c r="J634" i="1"/>
  <c r="H338" i="1"/>
  <c r="H352" i="1" s="1"/>
  <c r="F338" i="1"/>
  <c r="F352" i="1"/>
  <c r="G192" i="1"/>
  <c r="C35" i="10"/>
  <c r="I571" i="1"/>
  <c r="L565" i="1"/>
  <c r="C138" i="2"/>
  <c r="L337" i="1"/>
  <c r="F62" i="2"/>
  <c r="F63" i="2"/>
  <c r="C23" i="10"/>
  <c r="G160" i="2"/>
  <c r="G158" i="2"/>
  <c r="F103" i="2"/>
  <c r="F91" i="2"/>
  <c r="E50" i="2"/>
  <c r="F31" i="2"/>
  <c r="C31" i="2"/>
  <c r="C24" i="10"/>
  <c r="G33" i="13"/>
  <c r="I338" i="1"/>
  <c r="I352" i="1" s="1"/>
  <c r="L407" i="1"/>
  <c r="C140" i="2"/>
  <c r="D51" i="2"/>
  <c r="J654" i="1"/>
  <c r="G21" i="2"/>
  <c r="J434" i="1"/>
  <c r="F434" i="1"/>
  <c r="K434" i="1"/>
  <c r="G134" i="2"/>
  <c r="G144" i="2" s="1"/>
  <c r="C6" i="10"/>
  <c r="F31" i="13"/>
  <c r="G169" i="1"/>
  <c r="F140" i="1"/>
  <c r="C5" i="10"/>
  <c r="G42" i="2"/>
  <c r="G16" i="2"/>
  <c r="H434" i="1"/>
  <c r="J619" i="1"/>
  <c r="A22" i="12"/>
  <c r="J652" i="1"/>
  <c r="G571" i="1"/>
  <c r="I434" i="1"/>
  <c r="C7" i="10"/>
  <c r="K598" i="1"/>
  <c r="G647" i="1"/>
  <c r="J647" i="1" s="1"/>
  <c r="H626" i="1"/>
  <c r="G651" i="1"/>
  <c r="J651" i="1" s="1"/>
  <c r="L247" i="1"/>
  <c r="H647" i="1"/>
  <c r="D15" i="13"/>
  <c r="C15" i="13" s="1"/>
  <c r="G649" i="1"/>
  <c r="C124" i="2"/>
  <c r="L211" i="1"/>
  <c r="G646" i="1"/>
  <c r="K551" i="1" l="1"/>
  <c r="H552" i="1"/>
  <c r="I193" i="1"/>
  <c r="G630" i="1" s="1"/>
  <c r="J630" i="1" s="1"/>
  <c r="C81" i="2"/>
  <c r="L338" i="1"/>
  <c r="G626" i="1"/>
  <c r="J626" i="1" s="1"/>
  <c r="C141" i="2"/>
  <c r="J271" i="1"/>
  <c r="G660" i="1"/>
  <c r="G664" i="1" s="1"/>
  <c r="C38" i="10"/>
  <c r="F257" i="1"/>
  <c r="F271" i="1" s="1"/>
  <c r="F169" i="1"/>
  <c r="C85" i="2"/>
  <c r="C91" i="2" s="1"/>
  <c r="I52" i="1"/>
  <c r="H620" i="1" s="1"/>
  <c r="J620" i="1" s="1"/>
  <c r="G625" i="1"/>
  <c r="E142" i="2"/>
  <c r="C26" i="10"/>
  <c r="J655" i="1"/>
  <c r="F660" i="1"/>
  <c r="F571" i="1"/>
  <c r="G545" i="1"/>
  <c r="L419" i="1"/>
  <c r="G408" i="1"/>
  <c r="H645" i="1" s="1"/>
  <c r="J645" i="1" s="1"/>
  <c r="J636" i="1"/>
  <c r="G145" i="2"/>
  <c r="D103" i="2"/>
  <c r="E103" i="2"/>
  <c r="G549" i="1"/>
  <c r="L529" i="1"/>
  <c r="F130" i="2"/>
  <c r="F144" i="2" s="1"/>
  <c r="F145" i="2" s="1"/>
  <c r="L614" i="1"/>
  <c r="F663" i="1"/>
  <c r="I663" i="1" s="1"/>
  <c r="F662" i="1"/>
  <c r="I662" i="1" s="1"/>
  <c r="C21" i="10"/>
  <c r="C13" i="10"/>
  <c r="C109" i="2"/>
  <c r="D5" i="13"/>
  <c r="E8" i="13"/>
  <c r="F192" i="1"/>
  <c r="I452" i="1"/>
  <c r="J23" i="1"/>
  <c r="G22" i="2" s="1"/>
  <c r="G31" i="2" s="1"/>
  <c r="G51" i="2" s="1"/>
  <c r="H169" i="1"/>
  <c r="E85" i="2"/>
  <c r="E91" i="2" s="1"/>
  <c r="L534" i="1"/>
  <c r="K257" i="1"/>
  <c r="K271" i="1" s="1"/>
  <c r="C50" i="2"/>
  <c r="C51" i="2" s="1"/>
  <c r="F52" i="1"/>
  <c r="H617" i="1" s="1"/>
  <c r="J617" i="1" s="1"/>
  <c r="G622" i="1"/>
  <c r="J622" i="1" s="1"/>
  <c r="L257" i="1"/>
  <c r="L271" i="1" s="1"/>
  <c r="G632" i="1" s="1"/>
  <c r="J632" i="1" s="1"/>
  <c r="L433" i="1"/>
  <c r="L427" i="1"/>
  <c r="G434" i="1"/>
  <c r="F408" i="1"/>
  <c r="H643" i="1" s="1"/>
  <c r="J643" i="1" s="1"/>
  <c r="D161" i="2"/>
  <c r="G161" i="2" s="1"/>
  <c r="K500" i="1"/>
  <c r="F112" i="1"/>
  <c r="C58" i="2"/>
  <c r="C62" i="2" s="1"/>
  <c r="C63" i="2" s="1"/>
  <c r="C104" i="2" s="1"/>
  <c r="G112" i="1"/>
  <c r="G193" i="1" s="1"/>
  <c r="G628" i="1" s="1"/>
  <c r="J628" i="1" s="1"/>
  <c r="D56" i="2"/>
  <c r="D63" i="2" s="1"/>
  <c r="F22" i="13"/>
  <c r="C130" i="2"/>
  <c r="C29" i="10"/>
  <c r="H25" i="13"/>
  <c r="C32" i="10"/>
  <c r="C131" i="2"/>
  <c r="L309" i="1"/>
  <c r="E125" i="2"/>
  <c r="E121" i="2"/>
  <c r="E128" i="2" s="1"/>
  <c r="E112" i="2"/>
  <c r="L570" i="1"/>
  <c r="L571" i="1" s="1"/>
  <c r="K545" i="1"/>
  <c r="I476" i="1"/>
  <c r="H625" i="1" s="1"/>
  <c r="E115" i="2"/>
  <c r="E63" i="2"/>
  <c r="E104" i="2" s="1"/>
  <c r="F18" i="2"/>
  <c r="E132" i="2"/>
  <c r="E144" i="2" s="1"/>
  <c r="L351" i="1"/>
  <c r="L328" i="1"/>
  <c r="H660" i="1" s="1"/>
  <c r="H664" i="1" s="1"/>
  <c r="E111" i="2"/>
  <c r="K338" i="1"/>
  <c r="K352" i="1" s="1"/>
  <c r="J338" i="1"/>
  <c r="J352" i="1" s="1"/>
  <c r="L362" i="1"/>
  <c r="H661" i="1"/>
  <c r="I661" i="1" s="1"/>
  <c r="D127" i="2"/>
  <c r="D128" i="2" s="1"/>
  <c r="D145" i="2" s="1"/>
  <c r="C123" i="2"/>
  <c r="C121" i="2"/>
  <c r="C18" i="10"/>
  <c r="D7" i="13"/>
  <c r="C7" i="13" s="1"/>
  <c r="C119" i="2"/>
  <c r="C128" i="2" s="1"/>
  <c r="C111" i="2"/>
  <c r="C12" i="10"/>
  <c r="C17" i="10"/>
  <c r="E16" i="13"/>
  <c r="C16" i="13" s="1"/>
  <c r="E13" i="13"/>
  <c r="C13" i="13" s="1"/>
  <c r="H545" i="1"/>
  <c r="H408" i="1"/>
  <c r="H644" i="1" s="1"/>
  <c r="J644" i="1" s="1"/>
  <c r="G157" i="2"/>
  <c r="C70" i="2"/>
  <c r="I460" i="1"/>
  <c r="E31" i="2"/>
  <c r="E51" i="2" s="1"/>
  <c r="J14" i="1"/>
  <c r="G13" i="2" s="1"/>
  <c r="G18" i="2" s="1"/>
  <c r="I446" i="1"/>
  <c r="G642" i="1" s="1"/>
  <c r="I552" i="1"/>
  <c r="F550" i="1"/>
  <c r="L524" i="1"/>
  <c r="L545" i="1" s="1"/>
  <c r="H112" i="1"/>
  <c r="L401" i="1"/>
  <c r="C139" i="2" s="1"/>
  <c r="E145" i="2" l="1"/>
  <c r="J19" i="1"/>
  <c r="G621" i="1" s="1"/>
  <c r="L352" i="1"/>
  <c r="G633" i="1" s="1"/>
  <c r="J633" i="1" s="1"/>
  <c r="F33" i="13"/>
  <c r="C22" i="13"/>
  <c r="J625" i="1"/>
  <c r="J32" i="1"/>
  <c r="J52" i="1" s="1"/>
  <c r="H621" i="1" s="1"/>
  <c r="C25" i="13"/>
  <c r="H33" i="13"/>
  <c r="D104" i="2"/>
  <c r="I461" i="1"/>
  <c r="H642" i="1" s="1"/>
  <c r="J642" i="1" s="1"/>
  <c r="C115" i="2"/>
  <c r="G552" i="1"/>
  <c r="K549" i="1"/>
  <c r="K552" i="1" s="1"/>
  <c r="C39" i="10"/>
  <c r="L408" i="1"/>
  <c r="H648" i="1"/>
  <c r="J648" i="1" s="1"/>
  <c r="C144" i="2"/>
  <c r="C8" i="13"/>
  <c r="E33" i="13"/>
  <c r="D35" i="13" s="1"/>
  <c r="L434" i="1"/>
  <c r="G638" i="1" s="1"/>
  <c r="J638" i="1" s="1"/>
  <c r="F552" i="1"/>
  <c r="K550" i="1"/>
  <c r="F193" i="1"/>
  <c r="G627" i="1" s="1"/>
  <c r="J627" i="1" s="1"/>
  <c r="C36" i="10"/>
  <c r="C5" i="13"/>
  <c r="G672" i="1"/>
  <c r="G667" i="1"/>
  <c r="H193" i="1"/>
  <c r="G629" i="1" s="1"/>
  <c r="J629" i="1" s="1"/>
  <c r="C27" i="10"/>
  <c r="G635" i="1"/>
  <c r="J635" i="1" s="1"/>
  <c r="H672" i="1"/>
  <c r="H667" i="1"/>
  <c r="D31" i="13"/>
  <c r="C31" i="13" s="1"/>
  <c r="I660" i="1"/>
  <c r="I664" i="1" s="1"/>
  <c r="F664" i="1"/>
  <c r="J621" i="1" l="1"/>
  <c r="F672" i="1"/>
  <c r="F667" i="1"/>
  <c r="H646" i="1"/>
  <c r="J646" i="1" s="1"/>
  <c r="G637" i="1"/>
  <c r="J637" i="1" s="1"/>
  <c r="C28" i="10"/>
  <c r="C41" i="10"/>
  <c r="D36" i="10" s="1"/>
  <c r="I667" i="1"/>
  <c r="I672" i="1"/>
  <c r="D33" i="13"/>
  <c r="D36" i="13" s="1"/>
  <c r="C145" i="2"/>
  <c r="H656" i="1" l="1"/>
  <c r="D39" i="10"/>
  <c r="D22" i="10"/>
  <c r="D23" i="10"/>
  <c r="D15" i="10"/>
  <c r="D25" i="10"/>
  <c r="C30" i="10"/>
  <c r="D16" i="10"/>
  <c r="D19" i="10"/>
  <c r="D11" i="10"/>
  <c r="D10" i="10"/>
  <c r="D28" i="10" s="1"/>
  <c r="D24" i="10"/>
  <c r="D20" i="10"/>
  <c r="D17" i="10"/>
  <c r="D18" i="10"/>
  <c r="D12" i="10"/>
  <c r="D21" i="10"/>
  <c r="D26" i="10"/>
  <c r="D13" i="10"/>
  <c r="D40" i="10"/>
  <c r="D37" i="10"/>
  <c r="D35" i="10"/>
  <c r="D38" i="10"/>
  <c r="D27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<sst xmlns="http://schemas.openxmlformats.org/spreadsheetml/2006/main" count="3954" uniqueCount="912">
  <si>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</si>
  <si>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</si>
  <si>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</si>
  <si>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</si>
  <si>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</si>
  <si>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</si>
  <si>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</si>
  <si>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</si>
  <si>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</si>
  <si>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</si>
  <si>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</si>
  <si>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</si>
  <si>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</si>
  <si>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</si>
  <si>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</si>
  <si>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</si>
  <si>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</si>
  <si>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</si>
  <si>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</si>
  <si>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</si>
  <si>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</si>
  <si>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</si>
  <si>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</si>
  <si>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</si>
  <si>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</si>
  <si>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</si>
  <si>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</si>
  <si>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</si>
  <si>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</si>
  <si>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</si>
  <si>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</si>
  <si>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</si>
  <si>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</si>
  <si>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</si>
  <si>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</si>
  <si>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</si>
  <si>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</si>
  <si>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</si>
  <si>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</si>
  <si>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</si>
  <si>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</si>
  <si>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</si>
  <si>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</si>
  <si>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</si>
  <si>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</si>
  <si>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</si>
  <si>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</si>
  <si>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</si>
  <si>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</si>
  <si>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</si>
  <si>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</si>
  <si>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</si>
  <si>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</si>
  <si>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</si>
  <si>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</si>
  <si>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</si>
  <si>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</si>
  <si>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</si>
  <si>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</si>
  <si>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</si>
  <si>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</si>
  <si>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</si>
  <si>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</si>
  <si>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</si>
  <si>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</si>
  <si>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</si>
  <si>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</si>
  <si>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</si>
  <si>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</si>
  <si>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</si>
  <si>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</si>
  <si>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</si>
  <si>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</si>
  <si>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</si>
  <si>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</si>
  <si>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</si>
  <si>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</si>
  <si>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</si>
  <si>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</si>
  <si>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</si>
  <si>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</si>
  <si>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</si>
  <si>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</si>
  <si>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</si>
  <si>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</si>
  <si>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</si>
  <si>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</si>
  <si>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</si>
  <si>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</si>
  <si>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</si>
  <si>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</si>
  <si>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</si>
  <si>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</si>
  <si>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</si>
  <si>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</si>
  <si>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</si>
  <si>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</si>
  <si>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</si>
  <si>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</si>
  <si>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</si>
  <si>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</si>
  <si>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</si>
  <si>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</si>
  <si>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</si>
  <si>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</si>
  <si>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</si>
  <si>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</si>
  <si>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</si>
  <si>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</si>
  <si>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</si>
  <si>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</si>
  <si>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</si>
  <si>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</si>
  <si>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</si>
  <si>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</si>
  <si>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</si>
  <si>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</si>
  <si>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</si>
  <si>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</si>
  <si>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</si>
  <si>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</si>
  <si>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</si>
  <si>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</si>
  <si>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</si>
  <si>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</si>
  <si>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</si>
  <si>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</si>
  <si>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</si>
  <si>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</si>
  <si>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</si>
  <si>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</si>
  <si>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</si>
  <si>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</si>
  <si>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</si>
  <si>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</si>
  <si>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</si>
  <si>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</si>
  <si>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</si>
  <si>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</si>
  <si>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</si>
  <si>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</si>
  <si>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</si>
  <si>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</si>
  <si>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</si>
  <si>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</si>
  <si>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</si>
  <si>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</si>
  <si>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</si>
  <si>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</si>
  <si>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</si>
  <si>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</si>
  <si>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</si>
  <si>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</si>
  <si>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</si>
  <si>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</si>
  <si>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</si>
  <si>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</si>
  <si>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</si>
  <si>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</si>
  <si>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</si>
  <si>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</si>
  <si>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</si>
  <si>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</si>
  <si>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</si>
  <si>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</si>
  <si>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</si>
  <si>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</si>
  <si>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</si>
  <si>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</si>
  <si>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</si>
  <si>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</si>
  <si>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</si>
  <si>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</si>
  <si>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</si>
  <si>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</si>
  <si>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</si>
  <si>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</si>
  <si>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</si>
  <si>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</si>
  <si>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</si>
  <si>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</si>
  <si>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</si>
  <si>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</si>
  <si>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</si>
  <si>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</si>
  <si>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</si>
  <si>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</si>
  <si>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</si>
  <si>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</si>
  <si>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</si>
  <si>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</si>
  <si>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</si>
  <si>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</si>
  <si>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</si>
  <si>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</si>
  <si>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</si>
  <si>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</si>
  <si>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</si>
  <si>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</si>
  <si>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</si>
  <si>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</si>
  <si>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</si>
  <si>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</si>
  <si>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</si>
  <si>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</si>
  <si>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</si>
  <si>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</si>
  <si>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</si>
  <si>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</si>
  <si>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</si>
  <si>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</si>
  <si>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</si>
  <si>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</si>
  <si>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</si>
  <si>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</si>
  <si>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</si>
  <si>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</si>
  <si>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</si>
  <si>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</si>
  <si>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</si>
  <si>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</si>
  <si>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</si>
  <si>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</si>
  <si>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</si>
  <si>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</si>
  <si>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</si>
  <si>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</si>
  <si>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</si>
  <si>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</si>
  <si>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</si>
  <si>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</si>
  <si>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</si>
  <si>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</si>
  <si>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</si>
  <si>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</si>
  <si>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</si>
  <si>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</si>
  <si>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</si>
  <si>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</si>
  <si>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</si>
  <si>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</si>
  <si>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</si>
  <si>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</si>
  <si>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</si>
  <si>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</si>
  <si>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</si>
  <si>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</si>
  <si>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</si>
  <si>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</si>
  <si>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</si>
  <si>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</si>
  <si>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</si>
  <si>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</si>
  <si>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</si>
  <si>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</si>
  <si>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</si>
  <si>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</si>
  <si>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</si>
  <si>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</si>
  <si>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</si>
  <si>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</si>
  <si>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</si>
  <si>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</si>
  <si>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</si>
  <si>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</si>
  <si>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</si>
  <si>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</si>
  <si>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</si>
  <si>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</si>
  <si>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</si>
  <si>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</si>
  <si>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</si>
  <si>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</si>
  <si>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</si>
  <si>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</si>
  <si>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</si>
  <si>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</si>
  <si>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</si>
  <si>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</si>
  <si>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</si>
  <si>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</si>
  <si>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</si>
  <si>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</si>
  <si>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</si>
  <si>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</si>
  <si>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</si>
  <si>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</si>
  <si>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</si>
  <si>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</si>
  <si>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</si>
  <si>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</si>
  <si>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</si>
  <si>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</si>
  <si>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</si>
  <si>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</si>
  <si>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</si>
  <si>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</si>
  <si>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</si>
  <si>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</si>
  <si>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</si>
  <si>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</si>
  <si>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</si>
  <si>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</si>
  <si>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</si>
  <si>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</si>
  <si>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</si>
  <si>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</si>
  <si>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</si>
  <si>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</si>
  <si>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</si>
  <si>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</si>
  <si>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</si>
  <si>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</si>
  <si>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</si>
  <si>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</si>
  <si>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</si>
  <si>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</si>
  <si>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</si>
  <si>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</si>
  <si>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</si>
  <si>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</si>
  <si>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</si>
  <si>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</si>
  <si>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</si>
  <si>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</si>
  <si>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</si>
  <si>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</si>
  <si>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</si>
  <si>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</si>
  <si>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</si>
  <si>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</si>
  <si>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</si>
  <si>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</si>
  <si>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</si>
  <si>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</si>
  <si>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</si>
  <si>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</si>
  <si>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</si>
  <si>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</si>
  <si>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</si>
  <si>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</si>
  <si>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</si>
  <si>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</si>
  <si>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</si>
  <si>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</si>
  <si>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</si>
  <si>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</si>
  <si>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</si>
  <si>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</si>
  <si>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</si>
  <si>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</si>
  <si>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</si>
  <si>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</si>
  <si>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</si>
  <si>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</si>
  <si>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</si>
  <si>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</si>
  <si>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</si>
  <si>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</si>
  <si>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</si>
  <si>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</si>
  <si>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</si>
  <si>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</si>
  <si>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</si>
  <si>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</si>
  <si>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</si>
  <si>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</si>
  <si>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</si>
  <si>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</si>
  <si>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</si>
  <si>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</si>
  <si>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</si>
  <si>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</si>
  <si>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</si>
  <si>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</si>
  <si>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</si>
  <si>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</si>
  <si>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</si>
  <si>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</si>
  <si>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</si>
  <si>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</si>
  <si>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</si>
  <si>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</si>
  <si>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</si>
  <si>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</si>
  <si>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</si>
  <si>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</si>
  <si>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</si>
  <si>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</si>
  <si>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</si>
  <si>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</si>
  <si>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</si>
  <si>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</si>
  <si>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</si>
  <si>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</si>
  <si>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</si>
  <si>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</si>
  <si>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</si>
  <si>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</si>
  <si>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</si>
  <si>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</si>
  <si>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</si>
  <si>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</si>
  <si>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</si>
  <si>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</si>
  <si>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</si>
  <si>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</si>
  <si>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</si>
  <si>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</si>
  <si>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</si>
  <si>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</si>
  <si>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</si>
  <si>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</si>
  <si>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</si>
  <si>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</si>
  <si>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</si>
  <si>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</si>
  <si>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</si>
  <si>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</si>
  <si>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</si>
  <si>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</si>
  <si>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</si>
  <si>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</si>
  <si>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</si>
  <si>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</si>
  <si>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</si>
  <si>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</si>
  <si>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</si>
  <si>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</si>
  <si>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</si>
  <si>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</si>
  <si>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</si>
  <si>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</si>
  <si>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</si>
  <si>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</si>
  <si>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</si>
  <si>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</si>
  <si>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</si>
  <si>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</si>
  <si>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</si>
  <si>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</si>
  <si>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</si>
  <si>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</si>
  <si>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</si>
  <si>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</si>
  <si>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</si>
  <si>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</si>
  <si>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</si>
  <si>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</si>
  <si>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</si>
  <si>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</si>
  <si>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</si>
  <si>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</si>
  <si>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</si>
  <si>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</si>
  <si>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</si>
  <si>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</si>
  <si>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</si>
  <si>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</si>
  <si>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</si>
  <si>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</si>
  <si>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</si>
  <si>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</si>
  <si>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</si>
  <si>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</si>
  <si>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</si>
  <si>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</si>
  <si>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</si>
  <si>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</si>
  <si>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</si>
  <si>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</si>
  <si>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</si>
  <si>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</si>
  <si>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</si>
  <si>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</si>
  <si>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</si>
  <si>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</si>
  <si>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</si>
  <si>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</si>
  <si>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</si>
  <si>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</si>
  <si>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</si>
  <si>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</si>
  <si>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</si>
  <si>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</si>
  <si>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</si>
  <si>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</si>
  <si>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</si>
  <si>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</si>
  <si>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</si>
  <si>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</si>
  <si>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</si>
  <si>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</si>
  <si>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</si>
  <si>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</si>
  <si>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</si>
  <si>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</si>
  <si>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</si>
  <si>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</si>
  <si>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</si>
  <si>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</si>
  <si>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</si>
  <si>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</si>
  <si>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</si>
  <si>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</si>
  <si>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</si>
  <si>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</si>
  <si>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</si>
  <si>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</si>
  <si>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</si>
  <si>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</si>
  <si>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</si>
  <si>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</si>
  <si>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</si>
  <si>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</si>
  <si>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</si>
  <si>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</si>
  <si>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</si>
  <si>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</si>
  <si>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</si>
  <si>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</si>
  <si>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</si>
  <si>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</si>
  <si>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</si>
  <si>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</si>
  <si>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</si>
  <si>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</si>
  <si>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</si>
  <si>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</si>
  <si>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</si>
  <si>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</si>
  <si>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</si>
  <si>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</si>
  <si>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</si>
  <si>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</si>
  <si>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</si>
  <si>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</si>
  <si>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</si>
  <si>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</si>
  <si>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</si>
  <si>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</si>
  <si>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</si>
  <si>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</si>
  <si>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</si>
  <si>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</si>
  <si>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</si>
  <si>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</si>
  <si>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</si>
  <si>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</si>
  <si>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</si>
  <si>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</si>
  <si>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</si>
  <si>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</si>
  <si>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</si>
  <si>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</si>
  <si>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</si>
  <si>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</si>
  <si>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</si>
  <si>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</si>
  <si>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</si>
  <si>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</si>
  <si>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</si>
  <si>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</si>
  <si>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</si>
  <si>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</si>
  <si>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</si>
  <si>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</si>
  <si>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</si>
  <si>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</si>
  <si>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</si>
  <si>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</si>
  <si>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</si>
  <si>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</si>
  <si>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</si>
  <si>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</si>
  <si>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</si>
  <si>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</si>
  <si>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</si>
  <si>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</si>
  <si>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</si>
  <si>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</si>
  <si>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</si>
  <si>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</si>
  <si>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</si>
  <si>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</si>
  <si>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</si>
  <si>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</si>
  <si>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</si>
  <si>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</si>
  <si>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</si>
  <si>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</si>
  <si>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</si>
  <si>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</si>
  <si>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</si>
  <si>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</si>
  <si>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</si>
  <si>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</si>
  <si>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</si>
  <si>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</si>
  <si>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</si>
  <si>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</si>
  <si>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</si>
  <si>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</si>
  <si>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</si>
  <si>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</si>
  <si>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</si>
  <si>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</si>
  <si>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</si>
  <si>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</si>
  <si>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</si>
  <si>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</si>
  <si>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</si>
  <si>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</si>
  <si>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</si>
  <si>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</si>
  <si>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</si>
  <si>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</si>
  <si>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</si>
  <si>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</si>
  <si>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</si>
  <si>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</si>
  <si>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</si>
  <si>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</si>
  <si>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</si>
  <si>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</si>
  <si>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</si>
  <si>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</si>
  <si>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</si>
  <si>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</si>
  <si>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</si>
  <si>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</si>
  <si>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</si>
  <si>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</si>
  <si>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</si>
  <si>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</si>
  <si>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</si>
  <si>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</si>
  <si>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</si>
  <si>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</si>
  <si>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</si>
  <si>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</si>
  <si>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</si>
  <si>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</si>
  <si>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</si>
  <si>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</si>
  <si>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</si>
  <si>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</si>
  <si>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</si>
  <si>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</si>
  <si>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</si>
  <si>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</si>
  <si>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</si>
  <si>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</si>
  <si>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</si>
  <si>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</si>
  <si>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</si>
  <si>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</si>
  <si>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</si>
  <si>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</si>
  <si>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</si>
  <si>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</si>
  <si>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</si>
  <si>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</si>
  <si>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</si>
  <si>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</si>
  <si>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</si>
  <si>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</si>
  <si>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</si>
  <si>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</si>
  <si>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</si>
  <si>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</si>
  <si>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</si>
  <si>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</si>
  <si>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</si>
  <si>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</si>
  <si>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</si>
  <si>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</si>
  <si>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</si>
  <si>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</si>
  <si>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</si>
  <si>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</si>
  <si>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</si>
  <si>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</si>
  <si>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</si>
  <si>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</si>
  <si>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</si>
  <si>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</si>
  <si>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</si>
  <si>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</si>
  <si>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</si>
  <si>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</si>
  <si>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</si>
  <si>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</si>
  <si>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</si>
  <si>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</si>
  <si>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</si>
  <si>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</si>
  <si>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</si>
  <si>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</si>
  <si>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</si>
  <si>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</si>
  <si>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</si>
  <si>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</si>
  <si>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</si>
  <si>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</si>
  <si>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</si>
  <si>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</si>
  <si>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</si>
  <si>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</si>
  <si>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</si>
  <si>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</si>
  <si>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</si>
  <si>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</si>
  <si>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</si>
  <si>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</si>
  <si>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</si>
  <si>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</si>
  <si>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</si>
  <si>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</si>
  <si>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</si>
  <si>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</si>
  <si>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</si>
  <si>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</si>
  <si>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</si>
  <si>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</si>
  <si>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</si>
  <si>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</si>
  <si>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</si>
  <si>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</si>
  <si>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</si>
  <si>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</si>
  <si>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</si>
  <si>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</si>
  <si>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</si>
  <si>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</si>
  <si>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</si>
  <si>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</si>
  <si>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</si>
  <si>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</si>
  <si>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</si>
  <si>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</si>
  <si>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</si>
  <si>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</si>
  <si>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</si>
  <si>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</si>
  <si>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</si>
  <si>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</si>
  <si>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</si>
  <si>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</si>
  <si>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</si>
  <si>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</si>
  <si>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</si>
  <si>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</si>
  <si>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</si>
  <si>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</si>
  <si>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</si>
  <si>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</si>
  <si>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</si>
  <si>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</si>
  <si>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</si>
  <si>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</si>
  <si>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</si>
  <si>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</si>
  <si>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</si>
  <si>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</si>
  <si>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</si>
  <si>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</si>
  <si>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</si>
  <si>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</si>
  <si>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</si>
  <si>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</si>
  <si>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</si>
  <si>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</si>
  <si>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</si>
  <si>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</si>
  <si>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</si>
  <si>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</si>
  <si>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</si>
  <si>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</si>
  <si>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</si>
  <si>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</si>
  <si>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</si>
  <si>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</si>
  <si>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</si>
  <si>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</si>
  <si>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</si>
  <si>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</si>
  <si>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</si>
  <si>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</si>
  <si>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</si>
  <si>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</si>
  <si>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</si>
  <si>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</si>
  <si>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</si>
  <si>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</si>
  <si>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</si>
  <si>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</si>
  <si>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</si>
  <si>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</si>
  <si>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</si>
  <si>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</si>
  <si>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</si>
  <si>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</si>
  <si>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</si>
  <si>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</si>
  <si>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</si>
  <si>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</si>
  <si>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</si>
  <si>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</si>
  <si>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</si>
  <si>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</si>
  <si>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</si>
  <si>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</si>
  <si>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</si>
  <si>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</si>
  <si>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</si>
  <si>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</si>
  <si>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</si>
  <si>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</si>
  <si>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</si>
  <si>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</si>
  <si>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</si>
  <si>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</si>
  <si>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</si>
  <si>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</si>
  <si>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</si>
  <si>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</si>
  <si>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</si>
  <si>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</si>
  <si>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</si>
  <si>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</si>
  <si>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</si>
  <si>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</si>
  <si>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</si>
  <si>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</si>
  <si>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</si>
  <si>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</si>
  <si>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</si>
  <si>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</si>
  <si>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</si>
  <si>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</si>
  <si>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</si>
  <si>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</si>
  <si>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</si>
  <si>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</si>
  <si>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</si>
  <si>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</si>
  <si>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</si>
  <si>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</si>
  <si>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</si>
  <si>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</si>
  <si>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</si>
  <si>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</si>
  <si>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</si>
  <si>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</si>
  <si>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</si>
  <si>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</si>
  <si>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</si>
  <si>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</si>
  <si>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</si>
  <si>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</si>
  <si>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</si>
  <si>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</si>
  <si>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</si>
  <si>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</si>
  <si>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</si>
  <si>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</si>
  <si>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</si>
  <si>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</si>
  <si>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</si>
  <si>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</si>
  <si>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</si>
  <si>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</si>
  <si>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</si>
  <si>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</si>
  <si>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</si>
  <si>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</si>
  <si>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</si>
  <si>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</si>
  <si>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</si>
  <si>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</si>
  <si>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</si>
  <si>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</si>
  <si>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</si>
  <si>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</si>
  <si>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</si>
  <si>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</si>
  <si>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</si>
  <si>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</si>
  <si>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</si>
  <si>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</si>
  <si>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</si>
  <si>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</si>
  <si>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</si>
  <si>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</si>
  <si>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</si>
  <si>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</si>
  <si>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</si>
  <si>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</si>
  <si>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</si>
  <si>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</si>
  <si>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</si>
  <si>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</si>
  <si>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</si>
  <si>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</si>
  <si>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</si>
  <si>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</si>
  <si>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</si>
  <si>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</si>
  <si>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</si>
  <si>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</si>
  <si>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 xml:space="preserve">                 CHATHAM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</si>
</sst>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670" sqref="F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91</v>
      </c>
      <c r="C2" s="21">
        <v>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153689.74</v>
      </c>
      <c r="G9" s="18"/>
      <c r="H9" s="18"/>
      <c r="I9" s="18"/>
      <c r="J9" s="67">
        <f>SUM(I439)</f>
        <v>51318.43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153689.74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51318.43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17165.36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17165.36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51318.43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136524.38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136524.38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51318.43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153689.74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51318.43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507092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507092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90.29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90.29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507182.29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40397.67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127940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168337.66999999998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26450.03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26450.03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194787.69999999998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1998.45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1998.45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18041.689999999999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20040.14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15000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15000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15000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722010.13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15000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267137.64</v>
      </c>
      <c r="I197" s="18"/>
      <c r="J197" s="18"/>
      <c r="K197" s="18"/>
      <c r="L197" s="19">
        <f>SUM(F197:K197)</f>
        <v>267137.64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110768.5</v>
      </c>
      <c r="I198" s="18"/>
      <c r="J198" s="18"/>
      <c r="K198" s="18"/>
      <c r="L198" s="19">
        <f>SUM(F198:K198)</f>
        <v>110768.5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>
        <v>825.09</v>
      </c>
      <c r="I202" s="18"/>
      <c r="J202" s="18"/>
      <c r="K202" s="18"/>
      <c r="L202" s="19">
        <f t="shared" ref="L202:L208" si="0">SUM(F202:K202)</f>
        <v>825.09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8736.68</v>
      </c>
      <c r="I204" s="18"/>
      <c r="J204" s="18"/>
      <c r="K204" s="18"/>
      <c r="L204" s="19">
        <f t="shared" si="0"/>
        <v>8736.68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40400.400000000001</v>
      </c>
      <c r="I208" s="18">
        <v>4275.63</v>
      </c>
      <c r="J208" s="18"/>
      <c r="K208" s="18"/>
      <c r="L208" s="19">
        <f t="shared" si="0"/>
        <v>44676.03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427868.31000000006</v>
      </c>
      <c r="I211" s="41">
        <f t="shared" si="1"/>
        <v>4275.63</v>
      </c>
      <c r="J211" s="41">
        <f t="shared" si="1"/>
        <v>0</v>
      </c>
      <c r="K211" s="41">
        <f t="shared" si="1"/>
        <v>0</v>
      </c>
      <c r="L211" s="41">
        <f t="shared" si="1"/>
        <v>432143.94000000006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145631.85999999999</v>
      </c>
      <c r="I233" s="18"/>
      <c r="J233" s="18"/>
      <c r="K233" s="18"/>
      <c r="L233" s="19">
        <f>SUM(F233:K233)</f>
        <v>145631.85999999999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33957.160000000003</v>
      </c>
      <c r="I234" s="18"/>
      <c r="J234" s="18"/>
      <c r="K234" s="18"/>
      <c r="L234" s="19">
        <f>SUM(F234:K234)</f>
        <v>33957.160000000003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3925.18</v>
      </c>
      <c r="I240" s="18"/>
      <c r="J240" s="18"/>
      <c r="K240" s="18"/>
      <c r="L240" s="19">
        <f t="shared" si="4"/>
        <v>3925.18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27146</v>
      </c>
      <c r="I244" s="18">
        <v>4275.63</v>
      </c>
      <c r="J244" s="18"/>
      <c r="K244" s="18"/>
      <c r="L244" s="19">
        <f t="shared" si="4"/>
        <v>31421.63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210660.19999999998</v>
      </c>
      <c r="I247" s="41">
        <f t="shared" si="5"/>
        <v>4275.63</v>
      </c>
      <c r="J247" s="41">
        <f t="shared" si="5"/>
        <v>0</v>
      </c>
      <c r="K247" s="41">
        <f t="shared" si="5"/>
        <v>0</v>
      </c>
      <c r="L247" s="41">
        <f t="shared" si="5"/>
        <v>214935.83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638528.51</v>
      </c>
      <c r="I257" s="41">
        <f t="shared" si="8"/>
        <v>8551.26</v>
      </c>
      <c r="J257" s="41">
        <f t="shared" si="8"/>
        <v>0</v>
      </c>
      <c r="K257" s="41">
        <f t="shared" si="8"/>
        <v>0</v>
      </c>
      <c r="L257" s="41">
        <f t="shared" si="8"/>
        <v>647079.77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15000</v>
      </c>
      <c r="L266" s="19">
        <f t="shared" si="9"/>
        <v>15000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15000</v>
      </c>
      <c r="L270" s="41">
        <f t="shared" si="9"/>
        <v>15000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638528.51</v>
      </c>
      <c r="I271" s="42">
        <f t="shared" si="11"/>
        <v>8551.26</v>
      </c>
      <c r="J271" s="42">
        <f t="shared" si="11"/>
        <v>0</v>
      </c>
      <c r="K271" s="42">
        <f t="shared" si="11"/>
        <v>15000</v>
      </c>
      <c r="L271" s="42">
        <f t="shared" si="11"/>
        <v>662079.77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10000</v>
      </c>
      <c r="H397" s="18"/>
      <c r="I397" s="18"/>
      <c r="J397" s="24" t="s">
        <v>289</v>
      </c>
      <c r="K397" s="24" t="s">
        <v>289</v>
      </c>
      <c r="L397" s="56">
        <f t="shared" si="26"/>
        <v>10000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5000</v>
      </c>
      <c r="H398" s="18"/>
      <c r="I398" s="18"/>
      <c r="J398" s="24" t="s">
        <v>289</v>
      </c>
      <c r="K398" s="24" t="s">
        <v>289</v>
      </c>
      <c r="L398" s="56">
        <f t="shared" si="26"/>
        <v>5000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15000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15000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15000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15000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51318.43</v>
      </c>
      <c r="H439" s="18"/>
      <c r="I439" s="56">
        <f t="shared" ref="I439:I445" si="33">SUM(F439:H439)</f>
        <v>51318.43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51318.43</v>
      </c>
      <c r="H446" s="13">
        <f>SUM(H439:H445)</f>
        <v>0</v>
      </c>
      <c r="I446" s="13">
        <f>SUM(I439:I445)</f>
        <v>51318.43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51318.43</v>
      </c>
      <c r="H459" s="18"/>
      <c r="I459" s="56">
        <f t="shared" si="34"/>
        <v>51318.43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51318.43</v>
      </c>
      <c r="H460" s="83">
        <f>SUM(H454:H459)</f>
        <v>0</v>
      </c>
      <c r="I460" s="83">
        <f>SUM(I454:I459)</f>
        <v>51318.43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51318.43</v>
      </c>
      <c r="H461" s="42">
        <f>H452+H460</f>
        <v>0</v>
      </c>
      <c r="I461" s="42">
        <f>I452+I460</f>
        <v>51318.43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76594.02</v>
      </c>
      <c r="G465" s="18"/>
      <c r="H465" s="18"/>
      <c r="I465" s="18"/>
      <c r="J465" s="18">
        <v>36318.43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722010.13</v>
      </c>
      <c r="G468" s="18"/>
      <c r="H468" s="18"/>
      <c r="I468" s="18"/>
      <c r="J468" s="18">
        <v>15000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722010.13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15000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662079.77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662079.77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136524.38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51318.43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>
        <v>110768.5</v>
      </c>
      <c r="I521" s="18"/>
      <c r="J521" s="18"/>
      <c r="K521" s="18"/>
      <c r="L521" s="88">
        <f>SUM(F521:K521)</f>
        <v>110768.5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33957.160000000003</v>
      </c>
      <c r="I523" s="18"/>
      <c r="J523" s="18"/>
      <c r="K523" s="18"/>
      <c r="L523" s="88">
        <f>SUM(F523:K523)</f>
        <v>33957.160000000003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144725.66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144725.66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825.09</v>
      </c>
      <c r="I526" s="18"/>
      <c r="J526" s="18"/>
      <c r="K526" s="18"/>
      <c r="L526" s="88">
        <f>SUM(F526:K526)</f>
        <v>825.09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825.09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825.09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1331.98</v>
      </c>
      <c r="I531" s="18"/>
      <c r="J531" s="18"/>
      <c r="K531" s="18"/>
      <c r="L531" s="88">
        <f>SUM(F531:K531)</f>
        <v>1331.98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598.41999999999996</v>
      </c>
      <c r="I533" s="18"/>
      <c r="J533" s="18"/>
      <c r="K533" s="18"/>
      <c r="L533" s="88">
        <f>SUM(F533:K533)</f>
        <v>598.41999999999996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1930.4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1930.4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13254.4</v>
      </c>
      <c r="I541" s="18"/>
      <c r="J541" s="18"/>
      <c r="K541" s="18"/>
      <c r="L541" s="88">
        <f>SUM(F541:K541)</f>
        <v>13254.4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0</v>
      </c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13254.4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13254.4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160735.54999999999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160735.54999999999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110768.5</v>
      </c>
      <c r="G549" s="87">
        <f>L526</f>
        <v>825.09</v>
      </c>
      <c r="H549" s="87">
        <f>L531</f>
        <v>1331.98</v>
      </c>
      <c r="I549" s="87">
        <f>L536</f>
        <v>0</v>
      </c>
      <c r="J549" s="87">
        <f>L541</f>
        <v>13254.4</v>
      </c>
      <c r="K549" s="87">
        <f>SUM(F549:J549)</f>
        <v>126179.96999999999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33957.160000000003</v>
      </c>
      <c r="G551" s="87">
        <f>L528</f>
        <v>0</v>
      </c>
      <c r="H551" s="87">
        <f>L533</f>
        <v>598.41999999999996</v>
      </c>
      <c r="I551" s="87">
        <f>L538</f>
        <v>0</v>
      </c>
      <c r="J551" s="87">
        <f>L543</f>
        <v>0</v>
      </c>
      <c r="K551" s="87">
        <f>SUM(F551:J551)</f>
        <v>34555.58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144725.66</v>
      </c>
      <c r="G552" s="89">
        <f t="shared" si="42"/>
        <v>825.09</v>
      </c>
      <c r="H552" s="89">
        <f t="shared" si="42"/>
        <v>1930.4</v>
      </c>
      <c r="I552" s="89">
        <f t="shared" si="42"/>
        <v>0</v>
      </c>
      <c r="J552" s="89">
        <f t="shared" si="42"/>
        <v>13254.4</v>
      </c>
      <c r="K552" s="89">
        <f t="shared" si="42"/>
        <v>160735.54999999999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267137.64</v>
      </c>
      <c r="G576" s="18"/>
      <c r="H576" s="18">
        <v>145631.85999999999</v>
      </c>
      <c r="I576" s="87">
        <f t="shared" ref="I576:I587" si="47">SUM(F576:H576)</f>
        <v>412769.5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49887</v>
      </c>
      <c r="G579" s="18"/>
      <c r="H579" s="18"/>
      <c r="I579" s="87">
        <f t="shared" si="47"/>
        <v>49887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60881.5</v>
      </c>
      <c r="G580" s="18"/>
      <c r="H580" s="18">
        <v>33957.160000000003</v>
      </c>
      <c r="I580" s="87">
        <f t="shared" si="47"/>
        <v>94838.66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31421.63</v>
      </c>
      <c r="I591" s="18"/>
      <c r="J591" s="18">
        <v>31421.63</v>
      </c>
      <c r="K591" s="104">
        <f t="shared" ref="K591:K597" si="48">SUM(H591:J591)</f>
        <v>62843.26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13254.4</v>
      </c>
      <c r="I592" s="18"/>
      <c r="J592" s="18"/>
      <c r="K592" s="104">
        <f t="shared" si="48"/>
        <v>13254.4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44676.03</v>
      </c>
      <c r="I598" s="108">
        <f>SUM(I591:I597)</f>
        <v>0</v>
      </c>
      <c r="J598" s="108">
        <f>SUM(J591:J597)</f>
        <v>31421.63</v>
      </c>
      <c r="K598" s="108">
        <f>SUM(K591:K597)</f>
        <v>76097.66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153689.74</v>
      </c>
      <c r="H617" s="109">
        <f>SUM(F52)</f>
        <v>153689.74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51318.43</v>
      </c>
      <c r="H621" s="109">
        <f>SUM(J52)</f>
        <v>51318.43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136524.38</v>
      </c>
      <c r="H622" s="109">
        <f>F476</f>
        <v>136524.38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51318.43</v>
      </c>
      <c r="H626" s="109">
        <f>J476</f>
        <v>51318.43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722010.13</v>
      </c>
      <c r="H627" s="104">
        <f>SUM(F468)</f>
        <v>722010.13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15000</v>
      </c>
      <c r="H631" s="104">
        <f>SUM(J468)</f>
        <v>15000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662079.77</v>
      </c>
      <c r="H632" s="104">
        <f>SUM(F472)</f>
        <v>662079.77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15000</v>
      </c>
      <c r="H637" s="164">
        <f>SUM(J468)</f>
        <v>15000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51318.43</v>
      </c>
      <c r="H640" s="104">
        <f>SUM(G461)</f>
        <v>51318.43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51318.43</v>
      </c>
      <c r="H642" s="104">
        <f>SUM(I461)</f>
        <v>51318.43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15000</v>
      </c>
      <c r="H645" s="104">
        <f>G408</f>
        <v>15000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15000</v>
      </c>
      <c r="H646" s="104">
        <f>L408</f>
        <v>15000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76097.66</v>
      </c>
      <c r="H647" s="104">
        <f>L208+L226+L244</f>
        <v>76097.66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44676.03</v>
      </c>
      <c r="H649" s="104">
        <f>H598</f>
        <v>44676.03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31421.63</v>
      </c>
      <c r="H651" s="104">
        <f>J598</f>
        <v>31421.63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15000</v>
      </c>
      <c r="H655" s="104">
        <f>K266+K347</f>
        <v>15000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432143.94000000006</v>
      </c>
      <c r="G660" s="19">
        <f>(L229+L309+L359)</f>
        <v>0</v>
      </c>
      <c r="H660" s="19">
        <f>(L247+L328+L360)</f>
        <v>214935.83</v>
      </c>
      <c r="I660" s="19">
        <f>SUM(F660:H660)</f>
        <v>647079.77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44676.03</v>
      </c>
      <c r="G662" s="19">
        <f>(L226+L306)-(J226+J306)</f>
        <v>0</v>
      </c>
      <c r="H662" s="19">
        <f>(L244+L325)-(J244+J325)</f>
        <v>31421.63</v>
      </c>
      <c r="I662" s="19">
        <f>SUM(F662:H662)</f>
        <v>76097.66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377906.14</v>
      </c>
      <c r="G663" s="199">
        <f>SUM(G575:G587)+SUM(I602:I604)+L612</f>
        <v>0</v>
      </c>
      <c r="H663" s="199">
        <f>SUM(H575:H587)+SUM(J602:J604)+L613</f>
        <v>179589.02</v>
      </c>
      <c r="I663" s="19">
        <f>SUM(F663:H663)</f>
        <v>557495.16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9561.7700000000186</v>
      </c>
      <c r="G664" s="19">
        <f>G660-SUM(G661:G663)</f>
        <v>0</v>
      </c>
      <c r="H664" s="19">
        <f>H660-SUM(H661:H663)</f>
        <v>3925.179999999993</v>
      </c>
      <c r="I664" s="19">
        <f>I660-SUM(I661:I663)</f>
        <v>13486.949999999953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-9561.77</v>
      </c>
      <c r="G669" s="18"/>
      <c r="H669" s="18">
        <v>-3925.18</v>
      </c>
      <c r="I669" s="19">
        <f>SUM(F669:H669)</f>
        <v>-13486.95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CHATHAM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5" t="s">
        <v>784</v>
      </c>
      <c r="B3" s="275"/>
      <c r="C3" s="275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4" t="s">
        <v>783</v>
      </c>
      <c r="C6" s="274"/>
    </row>
    <row r="7" spans="1:3" x14ac:dyDescent="0.2">
      <c r="A7" s="239" t="s">
        <v>786</v>
      </c>
      <c r="B7" s="272" t="s">
        <v>782</v>
      </c>
      <c r="C7" s="273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4" t="s">
        <v>783</v>
      </c>
      <c r="C15" s="274"/>
    </row>
    <row r="16" spans="1:3" x14ac:dyDescent="0.2">
      <c r="A16" s="239" t="s">
        <v>787</v>
      </c>
      <c r="B16" s="272" t="s">
        <v>707</v>
      </c>
      <c r="C16" s="273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4" t="s">
        <v>783</v>
      </c>
      <c r="C24" s="274"/>
    </row>
    <row r="25" spans="1:3" x14ac:dyDescent="0.2">
      <c r="A25" s="239" t="s">
        <v>788</v>
      </c>
      <c r="B25" s="272" t="s">
        <v>708</v>
      </c>
      <c r="C25" s="273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4" t="s">
        <v>783</v>
      </c>
      <c r="C33" s="274"/>
    </row>
    <row r="34" spans="1:3" x14ac:dyDescent="0.2">
      <c r="A34" s="239" t="s">
        <v>789</v>
      </c>
      <c r="B34" s="272" t="s">
        <v>709</v>
      </c>
      <c r="C34" s="273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717</v>
      </c>
      <c r="B2" s="265" t="str">
        <f>'DOE25'!A2</f>
        <v xml:space="preserve">                 CHATHAM SCHOOL DISTRICT</v>
      </c>
      <c r="C2" s="181"/>
      <c r="D2" s="181" t="s">
        <v>792</v>
      </c>
      <c r="E2" s="181" t="s">
        <v>794</v>
      </c>
      <c r="F2" s="276" t="s">
        <v>821</v>
      </c>
      <c r="G2" s="277"/>
      <c r="H2" s="278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557495.16</v>
      </c>
      <c r="D5" s="20">
        <f>SUM('DOE25'!L197:L200)+SUM('DOE25'!L215:L218)+SUM('DOE25'!L233:L236)-F5-G5</f>
        <v>557495.16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825.09</v>
      </c>
      <c r="D6" s="20">
        <f>'DOE25'!L202+'DOE25'!L220+'DOE25'!L238-F6-G6</f>
        <v>825.09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7920.45</v>
      </c>
      <c r="D8" s="243"/>
      <c r="E8" s="20">
        <f>'DOE25'!L204+'DOE25'!L222+'DOE25'!L240-F8-G8-D9-D11</f>
        <v>7920.45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1644.86</v>
      </c>
      <c r="D9" s="244">
        <v>1644.86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</v>
      </c>
      <c r="D10" s="243"/>
      <c r="E10" s="244">
        <v>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3096.55</v>
      </c>
      <c r="D11" s="244">
        <v>3096.55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76097.66</v>
      </c>
      <c r="D15" s="20">
        <f>'DOE25'!L208+'DOE25'!L226+'DOE25'!L244-F15-G15</f>
        <v>76097.66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639159.32000000007</v>
      </c>
      <c r="E33" s="246">
        <f>SUM(E5:E31)</f>
        <v>8020.45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8020.45</v>
      </c>
      <c r="E35" s="249"/>
    </row>
    <row r="36" spans="2:8" ht="12" thickTop="1" x14ac:dyDescent="0.2">
      <c r="B36" t="s">
        <v>815</v>
      </c>
      <c r="D36" s="20">
        <f>D33</f>
        <v>639159.32000000007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CHATHAM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153689.74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51318.43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153689.74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51318.43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17165.36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17165.36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51318.43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136524.38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136524.38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51318.43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153689.74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51318.43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507092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90.29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90.29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507182.29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40397.67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127940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168337.66999999998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26450.03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26450.03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194787.69999999998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1998.45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18041.689999999999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20040.14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15000</v>
      </c>
    </row>
    <row r="104" spans="1:7" ht="12.75" thickTop="1" thickBot="1" x14ac:dyDescent="0.25">
      <c r="A104" s="33" t="s">
        <v>765</v>
      </c>
      <c r="C104" s="86">
        <f>C63+C81+C91+C103</f>
        <v>722010.13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15000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412769.5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144725.66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557495.16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825.09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12661.86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76097.66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89584.61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15000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662079.77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7" t="s">
        <v>717</v>
      </c>
      <c r="B2" s="186" t="str">
        <f>'DOE25'!A2</f>
        <v xml:space="preserve">                 CHATHAM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412770</v>
      </c>
      <c r="D10" s="182">
        <f>ROUND((C10/$C$28)*100,1)</f>
        <v>63.8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144726</v>
      </c>
      <c r="D11" s="182">
        <f>ROUND((C11/$C$28)*100,1)</f>
        <v>22.4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825</v>
      </c>
      <c r="D15" s="182">
        <f t="shared" ref="D15:D27" si="0">ROUND((C15/$C$28)*100,1)</f>
        <v>0.1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12662</v>
      </c>
      <c r="D17" s="182">
        <f t="shared" si="0"/>
        <v>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76098</v>
      </c>
      <c r="D21" s="182">
        <f t="shared" si="0"/>
        <v>11.8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647081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647081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507092</v>
      </c>
      <c r="D35" s="182">
        <f t="shared" ref="D35:D40" si="1">ROUND((C35/$C$41)*100,1)</f>
        <v>70.2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90.289999999979045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168338</v>
      </c>
      <c r="D37" s="182">
        <f t="shared" si="1"/>
        <v>23.3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26450</v>
      </c>
      <c r="D38" s="182">
        <f t="shared" si="1"/>
        <v>3.7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20040</v>
      </c>
      <c r="D39" s="182">
        <f t="shared" si="1"/>
        <v>2.8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722010.29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5" t="s">
        <v>770</v>
      </c>
      <c r="B1" s="286"/>
      <c r="C1" s="286"/>
      <c r="D1" s="286"/>
      <c r="E1" s="286"/>
      <c r="F1" s="286"/>
      <c r="G1" s="286"/>
      <c r="H1" s="286"/>
      <c r="I1" s="286"/>
      <c r="J1" s="213"/>
      <c r="K1" s="213"/>
      <c r="L1" s="213"/>
      <c r="M1" s="214"/>
    </row>
    <row r="2" spans="1:26" ht="12.75" x14ac:dyDescent="0.2">
      <c r="A2" s="291" t="s">
        <v>767</v>
      </c>
      <c r="B2" s="292"/>
      <c r="C2" s="292"/>
      <c r="D2" s="292"/>
      <c r="E2" s="292"/>
      <c r="F2" s="289" t="str">
        <f>'DOE25'!A2</f>
        <v xml:space="preserve">                 CHATHAM SCHOOL DISTRICT</v>
      </c>
      <c r="G2" s="290"/>
      <c r="H2" s="290"/>
      <c r="I2" s="29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7" t="s">
        <v>771</v>
      </c>
      <c r="D3" s="287"/>
      <c r="E3" s="287"/>
      <c r="F3" s="287"/>
      <c r="G3" s="287"/>
      <c r="H3" s="287"/>
      <c r="I3" s="287"/>
      <c r="J3" s="287"/>
      <c r="K3" s="287"/>
      <c r="L3" s="287"/>
      <c r="M3" s="288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1"/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1"/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1"/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1"/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8" t="s">
        <v>848</v>
      </c>
      <c r="B72" s="298"/>
      <c r="C72" s="298"/>
      <c r="D72" s="298"/>
      <c r="E72" s="29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5"/>
      <c r="D73" s="295"/>
      <c r="E73" s="295"/>
      <c r="F73" s="295"/>
      <c r="G73" s="295"/>
      <c r="H73" s="295"/>
      <c r="I73" s="295"/>
      <c r="J73" s="295"/>
      <c r="K73" s="295"/>
      <c r="L73" s="295"/>
      <c r="M73" s="295"/>
    </row>
    <row r="74" spans="1:13" x14ac:dyDescent="0.2">
      <c r="A74" s="211"/>
      <c r="B74" s="211"/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</row>
    <row r="75" spans="1:13" x14ac:dyDescent="0.2">
      <c r="A75" s="211"/>
      <c r="B75" s="211"/>
      <c r="C75" s="295"/>
      <c r="D75" s="295"/>
      <c r="E75" s="295"/>
      <c r="F75" s="295"/>
      <c r="G75" s="295"/>
      <c r="H75" s="295"/>
      <c r="I75" s="295"/>
      <c r="J75" s="295"/>
      <c r="K75" s="295"/>
      <c r="L75" s="295"/>
      <c r="M75" s="295"/>
    </row>
    <row r="76" spans="1:13" x14ac:dyDescent="0.2">
      <c r="A76" s="211"/>
      <c r="B76" s="211"/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</row>
    <row r="77" spans="1:13" x14ac:dyDescent="0.2">
      <c r="A77" s="211"/>
      <c r="B77" s="211"/>
      <c r="C77" s="295"/>
      <c r="D77" s="295"/>
      <c r="E77" s="295"/>
      <c r="F77" s="295"/>
      <c r="G77" s="295"/>
      <c r="H77" s="295"/>
      <c r="I77" s="295"/>
      <c r="J77" s="295"/>
      <c r="K77" s="295"/>
      <c r="L77" s="295"/>
      <c r="M77" s="295"/>
    </row>
    <row r="78" spans="1:13" x14ac:dyDescent="0.2">
      <c r="A78" s="211"/>
      <c r="B78" s="211"/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</row>
    <row r="79" spans="1:13" x14ac:dyDescent="0.2">
      <c r="A79" s="211"/>
      <c r="B79" s="211"/>
      <c r="C79" s="295"/>
      <c r="D79" s="295"/>
      <c r="E79" s="295"/>
      <c r="F79" s="295"/>
      <c r="G79" s="295"/>
      <c r="H79" s="295"/>
      <c r="I79" s="295"/>
      <c r="J79" s="295"/>
      <c r="K79" s="295"/>
      <c r="L79" s="295"/>
      <c r="M79" s="295"/>
    </row>
    <row r="80" spans="1:13" x14ac:dyDescent="0.2">
      <c r="A80" s="211"/>
      <c r="B80" s="211"/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</row>
    <row r="81" spans="1:13" x14ac:dyDescent="0.2">
      <c r="A81" s="211"/>
      <c r="B81" s="211"/>
      <c r="C81" s="295"/>
      <c r="D81" s="295"/>
      <c r="E81" s="295"/>
      <c r="F81" s="295"/>
      <c r="G81" s="295"/>
      <c r="H81" s="295"/>
      <c r="I81" s="295"/>
      <c r="J81" s="295"/>
      <c r="K81" s="295"/>
      <c r="L81" s="295"/>
      <c r="M81" s="295"/>
    </row>
    <row r="82" spans="1:13" x14ac:dyDescent="0.2">
      <c r="A82" s="211"/>
      <c r="B82" s="211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</row>
    <row r="83" spans="1:13" x14ac:dyDescent="0.2">
      <c r="A83" s="211"/>
      <c r="B83" s="211"/>
      <c r="C83" s="295"/>
      <c r="D83" s="295"/>
      <c r="E83" s="295"/>
      <c r="F83" s="295"/>
      <c r="G83" s="295"/>
      <c r="H83" s="295"/>
      <c r="I83" s="295"/>
      <c r="J83" s="295"/>
      <c r="K83" s="295"/>
      <c r="L83" s="295"/>
      <c r="M83" s="295"/>
    </row>
    <row r="84" spans="1:13" x14ac:dyDescent="0.2">
      <c r="A84" s="211"/>
      <c r="B84" s="211"/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</row>
    <row r="85" spans="1:13" x14ac:dyDescent="0.2">
      <c r="A85" s="211"/>
      <c r="B85" s="211"/>
      <c r="C85" s="295"/>
      <c r="D85" s="295"/>
      <c r="E85" s="295"/>
      <c r="F85" s="295"/>
      <c r="G85" s="295"/>
      <c r="H85" s="295"/>
      <c r="I85" s="295"/>
      <c r="J85" s="295"/>
      <c r="K85" s="295"/>
      <c r="L85" s="295"/>
      <c r="M85" s="295"/>
    </row>
    <row r="86" spans="1:13" x14ac:dyDescent="0.2">
      <c r="A86" s="211"/>
      <c r="B86" s="211"/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</row>
    <row r="87" spans="1:13" x14ac:dyDescent="0.2">
      <c r="A87" s="211"/>
      <c r="B87" s="211"/>
      <c r="C87" s="295"/>
      <c r="D87" s="295"/>
      <c r="E87" s="295"/>
      <c r="F87" s="295"/>
      <c r="G87" s="295"/>
      <c r="H87" s="295"/>
      <c r="I87" s="295"/>
      <c r="J87" s="295"/>
      <c r="K87" s="295"/>
      <c r="L87" s="295"/>
      <c r="M87" s="295"/>
    </row>
    <row r="88" spans="1:13" x14ac:dyDescent="0.2">
      <c r="A88" s="211"/>
      <c r="B88" s="211"/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</row>
    <row r="89" spans="1:13" x14ac:dyDescent="0.2">
      <c r="A89" s="211"/>
      <c r="B89" s="211"/>
      <c r="C89" s="295"/>
      <c r="D89" s="295"/>
      <c r="E89" s="295"/>
      <c r="F89" s="295"/>
      <c r="G89" s="295"/>
      <c r="H89" s="295"/>
      <c r="I89" s="295"/>
      <c r="J89" s="295"/>
      <c r="K89" s="295"/>
      <c r="L89" s="295"/>
      <c r="M89" s="295"/>
    </row>
    <row r="90" spans="1:13" x14ac:dyDescent="0.2">
      <c r="A90" s="211"/>
      <c r="B90" s="211"/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5:M15"/>
    <mergeCell ref="C16:M16"/>
    <mergeCell ref="HP29:HZ29"/>
    <mergeCell ref="IC29:IM29"/>
    <mergeCell ref="FP29:FZ29"/>
    <mergeCell ref="GC29:GM29"/>
    <mergeCell ref="GP29:GZ29"/>
    <mergeCell ref="HC29:H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EC32:EM32"/>
    <mergeCell ref="EP32:EZ32"/>
    <mergeCell ref="FC32:FM32"/>
    <mergeCell ref="AC32:AM32"/>
    <mergeCell ref="AP32:AZ32"/>
    <mergeCell ref="BP32:B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FP39:FZ39"/>
    <mergeCell ref="GP39:GZ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HP32:HZ32"/>
    <mergeCell ref="P38:Z38"/>
    <mergeCell ref="AC38:AM38"/>
    <mergeCell ref="AP38:AZ38"/>
    <mergeCell ref="BP39:BZ39"/>
    <mergeCell ref="CC39:CM39"/>
    <mergeCell ref="CP39:CZ39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P40:Z40"/>
    <mergeCell ref="AC40:AM40"/>
    <mergeCell ref="IP40:IV40"/>
    <mergeCell ref="C45:M45"/>
    <mergeCell ref="IC40:IM40"/>
    <mergeCell ref="BP40:BZ40"/>
    <mergeCell ref="FC40:FM40"/>
    <mergeCell ref="FP40:FZ40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2014-09-05T16:48:37Z</cp:lastPrinted>
  <dcterms:created xsi:type="dcterms:W3CDTF">1997-12-04T19:04:30Z</dcterms:created>
  <dcterms:modified xsi:type="dcterms:W3CDTF">2014-09-19T14:11:01Z</dcterms:modified>
</cp:coreProperties>
</file>