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G623" i="1" s="1"/>
  <c r="F51" i="1"/>
  <c r="F52" i="1" s="1"/>
  <c r="H617" i="1" s="1"/>
  <c r="J617" i="1" s="1"/>
  <c r="C37" i="10"/>
  <c r="F40" i="2"/>
  <c r="D39" i="2"/>
  <c r="G655" i="1"/>
  <c r="J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 s="1"/>
  <c r="C36" i="2"/>
  <c r="I455" i="1"/>
  <c r="J45" i="1"/>
  <c r="G44" i="2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L245" i="1"/>
  <c r="C125" i="2" s="1"/>
  <c r="F5" i="13"/>
  <c r="G5" i="13"/>
  <c r="L197" i="1"/>
  <c r="C10" i="10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G33" i="13" s="1"/>
  <c r="L202" i="1"/>
  <c r="L220" i="1"/>
  <c r="L238" i="1"/>
  <c r="C118" i="2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D15" i="13" s="1"/>
  <c r="C15" i="13" s="1"/>
  <c r="F17" i="13"/>
  <c r="G17" i="13"/>
  <c r="L251" i="1"/>
  <c r="C114" i="2" s="1"/>
  <c r="F18" i="13"/>
  <c r="D18" i="13" s="1"/>
  <c r="C18" i="13" s="1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I369" i="1" s="1"/>
  <c r="J290" i="1"/>
  <c r="F31" i="13" s="1"/>
  <c r="J309" i="1"/>
  <c r="J328" i="1"/>
  <c r="K290" i="1"/>
  <c r="K309" i="1"/>
  <c r="G31" i="13" s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9" i="2"/>
  <c r="G61" i="2"/>
  <c r="G62" i="2" s="1"/>
  <c r="F2" i="11"/>
  <c r="L613" i="1"/>
  <c r="H663" i="1" s="1"/>
  <c r="L612" i="1"/>
  <c r="G663" i="1"/>
  <c r="L611" i="1"/>
  <c r="F663" i="1" s="1"/>
  <c r="C40" i="10"/>
  <c r="F60" i="1"/>
  <c r="G60" i="1"/>
  <c r="D56" i="2" s="1"/>
  <c r="H60" i="1"/>
  <c r="I60" i="1"/>
  <c r="F79" i="1"/>
  <c r="F94" i="1"/>
  <c r="F111" i="1"/>
  <c r="G111" i="1"/>
  <c r="H79" i="1"/>
  <c r="E57" i="2" s="1"/>
  <c r="H94" i="1"/>
  <c r="H112" i="1" s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G169" i="1" s="1"/>
  <c r="H147" i="1"/>
  <c r="E85" i="2" s="1"/>
  <c r="H162" i="1"/>
  <c r="I147" i="1"/>
  <c r="I162" i="1"/>
  <c r="C13" i="10"/>
  <c r="C16" i="10"/>
  <c r="C19" i="10"/>
  <c r="C20" i="10"/>
  <c r="L250" i="1"/>
  <c r="C113" i="2" s="1"/>
  <c r="L332" i="1"/>
  <c r="L254" i="1"/>
  <c r="L268" i="1"/>
  <c r="L269" i="1"/>
  <c r="C143" i="2" s="1"/>
  <c r="L349" i="1"/>
  <c r="L350" i="1"/>
  <c r="I665" i="1"/>
  <c r="I670" i="1"/>
  <c r="F661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/>
  <c r="L522" i="1"/>
  <c r="F550" i="1"/>
  <c r="L523" i="1"/>
  <c r="F551" i="1"/>
  <c r="L526" i="1"/>
  <c r="L529" i="1" s="1"/>
  <c r="G549" i="1"/>
  <c r="L527" i="1"/>
  <c r="G550" i="1"/>
  <c r="L528" i="1"/>
  <c r="G551" i="1"/>
  <c r="L531" i="1"/>
  <c r="H549" i="1"/>
  <c r="L532" i="1"/>
  <c r="L533" i="1"/>
  <c r="H551" i="1" s="1"/>
  <c r="L536" i="1"/>
  <c r="I549" i="1"/>
  <c r="K549" i="1" s="1"/>
  <c r="L537" i="1"/>
  <c r="I550" i="1"/>
  <c r="L538" i="1"/>
  <c r="I551" i="1"/>
  <c r="L541" i="1"/>
  <c r="J549" i="1"/>
  <c r="L542" i="1"/>
  <c r="L544" i="1" s="1"/>
  <c r="J550" i="1"/>
  <c r="L543" i="1"/>
  <c r="J551" i="1" s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/>
  <c r="C21" i="2"/>
  <c r="D21" i="2"/>
  <c r="E21" i="2"/>
  <c r="F21" i="2"/>
  <c r="F31" i="2" s="1"/>
  <c r="I448" i="1"/>
  <c r="C22" i="2"/>
  <c r="D22" i="2"/>
  <c r="E22" i="2"/>
  <c r="F22" i="2"/>
  <c r="I449" i="1"/>
  <c r="J23" i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F50" i="2" s="1"/>
  <c r="F51" i="2" s="1"/>
  <c r="C35" i="2"/>
  <c r="D35" i="2"/>
  <c r="E35" i="2"/>
  <c r="F35" i="2"/>
  <c r="I454" i="1"/>
  <c r="J49" i="1" s="1"/>
  <c r="G48" i="2"/>
  <c r="I456" i="1"/>
  <c r="J43" i="1"/>
  <c r="I457" i="1"/>
  <c r="J37" i="1"/>
  <c r="I459" i="1"/>
  <c r="J48" i="1"/>
  <c r="G47" i="2" s="1"/>
  <c r="C49" i="2"/>
  <c r="E56" i="2"/>
  <c r="C57" i="2"/>
  <c r="C58" i="2"/>
  <c r="E58" i="2"/>
  <c r="C59" i="2"/>
  <c r="D59" i="2"/>
  <c r="E59" i="2"/>
  <c r="F59" i="2"/>
  <c r="F62" i="2" s="1"/>
  <c r="D60" i="2"/>
  <c r="C61" i="2"/>
  <c r="C62" i="2"/>
  <c r="D61" i="2"/>
  <c r="E61" i="2"/>
  <c r="F61" i="2"/>
  <c r="C66" i="2"/>
  <c r="C70" i="2" s="1"/>
  <c r="C67" i="2"/>
  <c r="C69" i="2"/>
  <c r="D69" i="2"/>
  <c r="D70" i="2"/>
  <c r="E69" i="2"/>
  <c r="E70" i="2" s="1"/>
  <c r="F69" i="2"/>
  <c r="F70" i="2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C87" i="2"/>
  <c r="E87" i="2"/>
  <c r="E91" i="2" s="1"/>
  <c r="F87" i="2"/>
  <c r="C88" i="2"/>
  <c r="D88" i="2"/>
  <c r="E88" i="2"/>
  <c r="F88" i="2"/>
  <c r="C89" i="2"/>
  <c r="D89" i="2"/>
  <c r="E89" i="2"/>
  <c r="F89" i="2"/>
  <c r="C90" i="2"/>
  <c r="C93" i="2"/>
  <c r="F93" i="2"/>
  <c r="F103" i="2" s="1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C103" i="2" s="1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1" i="2"/>
  <c r="E111" i="2"/>
  <c r="E112" i="2"/>
  <c r="E113" i="2"/>
  <c r="D115" i="2"/>
  <c r="F115" i="2"/>
  <c r="G115" i="2"/>
  <c r="E118" i="2"/>
  <c r="E120" i="2"/>
  <c r="C121" i="2"/>
  <c r="E122" i="2"/>
  <c r="C123" i="2"/>
  <c r="C124" i="2"/>
  <c r="D127" i="2"/>
  <c r="D128" i="2" s="1"/>
  <c r="D145" i="2" s="1"/>
  <c r="F128" i="2"/>
  <c r="G128" i="2"/>
  <c r="C130" i="2"/>
  <c r="E130" i="2"/>
  <c r="D134" i="2"/>
  <c r="D144" i="2"/>
  <c r="F134" i="2"/>
  <c r="K419" i="1"/>
  <c r="K427" i="1"/>
  <c r="K434" i="1" s="1"/>
  <c r="G134" i="2" s="1"/>
  <c r="G144" i="2" s="1"/>
  <c r="G145" i="2" s="1"/>
  <c r="K433" i="1"/>
  <c r="L263" i="1"/>
  <c r="C135" i="2"/>
  <c r="E135" i="2"/>
  <c r="L264" i="1"/>
  <c r="C136" i="2" s="1"/>
  <c r="L265" i="1"/>
  <c r="C137" i="2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G159" i="2" s="1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G618" i="1" s="1"/>
  <c r="H19" i="1"/>
  <c r="G619" i="1" s="1"/>
  <c r="I19" i="1"/>
  <c r="F32" i="1"/>
  <c r="G32" i="1"/>
  <c r="G52" i="1" s="1"/>
  <c r="H618" i="1" s="1"/>
  <c r="J618" i="1" s="1"/>
  <c r="H32" i="1"/>
  <c r="I32" i="1"/>
  <c r="H51" i="1"/>
  <c r="I51" i="1"/>
  <c r="I52" i="1"/>
  <c r="H620" i="1" s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L413" i="1"/>
  <c r="L414" i="1"/>
  <c r="L415" i="1"/>
  <c r="L416" i="1"/>
  <c r="L417" i="1"/>
  <c r="L418" i="1"/>
  <c r="F419" i="1"/>
  <c r="G419" i="1"/>
  <c r="H419" i="1"/>
  <c r="I419" i="1"/>
  <c r="I434" i="1" s="1"/>
  <c r="J419" i="1"/>
  <c r="L421" i="1"/>
  <c r="L422" i="1"/>
  <c r="L423" i="1"/>
  <c r="L424" i="1"/>
  <c r="L425" i="1"/>
  <c r="L426" i="1"/>
  <c r="F427" i="1"/>
  <c r="F434" i="1" s="1"/>
  <c r="G427" i="1"/>
  <c r="H427" i="1"/>
  <c r="H434" i="1" s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F452" i="1"/>
  <c r="G452" i="1"/>
  <c r="G461" i="1" s="1"/>
  <c r="H452" i="1"/>
  <c r="F460" i="1"/>
  <c r="G460" i="1"/>
  <c r="H460" i="1"/>
  <c r="F461" i="1"/>
  <c r="H639" i="1" s="1"/>
  <c r="F470" i="1"/>
  <c r="G470" i="1"/>
  <c r="G476" i="1" s="1"/>
  <c r="H623" i="1" s="1"/>
  <c r="H470" i="1"/>
  <c r="H476" i="1" s="1"/>
  <c r="H624" i="1" s="1"/>
  <c r="I470" i="1"/>
  <c r="J470" i="1"/>
  <c r="F474" i="1"/>
  <c r="G474" i="1"/>
  <c r="H474" i="1"/>
  <c r="I474" i="1"/>
  <c r="I476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L524" i="1"/>
  <c r="F529" i="1"/>
  <c r="F545" i="1" s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60" i="1" s="1"/>
  <c r="L571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/>
  <c r="J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J622" i="1" s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0" i="1"/>
  <c r="H640" i="1"/>
  <c r="G641" i="1"/>
  <c r="G643" i="1"/>
  <c r="G644" i="1"/>
  <c r="J644" i="1" s="1"/>
  <c r="G649" i="1"/>
  <c r="G650" i="1"/>
  <c r="G651" i="1"/>
  <c r="G652" i="1"/>
  <c r="H652" i="1"/>
  <c r="G653" i="1"/>
  <c r="H653" i="1"/>
  <c r="G654" i="1"/>
  <c r="H654" i="1"/>
  <c r="H655" i="1"/>
  <c r="F192" i="1"/>
  <c r="G164" i="2"/>
  <c r="L290" i="1"/>
  <c r="D62" i="2"/>
  <c r="D17" i="13"/>
  <c r="C17" i="13" s="1"/>
  <c r="E8" i="13"/>
  <c r="F18" i="2"/>
  <c r="G161" i="2"/>
  <c r="D91" i="2"/>
  <c r="D29" i="13"/>
  <c r="C29" i="13"/>
  <c r="E13" i="13"/>
  <c r="C13" i="13" s="1"/>
  <c r="E78" i="2"/>
  <c r="L427" i="1"/>
  <c r="K605" i="1"/>
  <c r="G648" i="1"/>
  <c r="L419" i="1"/>
  <c r="L434" i="1" s="1"/>
  <c r="G638" i="1" s="1"/>
  <c r="J638" i="1" s="1"/>
  <c r="H169" i="1"/>
  <c r="F476" i="1"/>
  <c r="H622" i="1" s="1"/>
  <c r="H625" i="1"/>
  <c r="J625" i="1"/>
  <c r="G338" i="1"/>
  <c r="G352" i="1"/>
  <c r="C4" i="10"/>
  <c r="I552" i="1"/>
  <c r="G22" i="2"/>
  <c r="C29" i="10"/>
  <c r="A13" i="12"/>
  <c r="F22" i="13"/>
  <c r="C22" i="13" s="1"/>
  <c r="H338" i="1"/>
  <c r="H352" i="1" s="1"/>
  <c r="F338" i="1"/>
  <c r="F352" i="1" s="1"/>
  <c r="H192" i="1"/>
  <c r="L309" i="1"/>
  <c r="L570" i="1"/>
  <c r="G36" i="2"/>
  <c r="G545" i="1"/>
  <c r="L337" i="1"/>
  <c r="G163" i="2"/>
  <c r="G162" i="2"/>
  <c r="G158" i="2"/>
  <c r="G103" i="2"/>
  <c r="E50" i="2"/>
  <c r="C50" i="2"/>
  <c r="C24" i="10"/>
  <c r="I338" i="1"/>
  <c r="I352" i="1"/>
  <c r="J650" i="1"/>
  <c r="L407" i="1"/>
  <c r="C140" i="2" s="1"/>
  <c r="I192" i="1"/>
  <c r="J654" i="1"/>
  <c r="J653" i="1"/>
  <c r="J434" i="1"/>
  <c r="C6" i="10"/>
  <c r="G140" i="1"/>
  <c r="F140" i="1"/>
  <c r="C5" i="10"/>
  <c r="G42" i="2"/>
  <c r="J620" i="1"/>
  <c r="D103" i="2"/>
  <c r="I140" i="1"/>
  <c r="A22" i="12"/>
  <c r="J652" i="1"/>
  <c r="G571" i="1"/>
  <c r="G434" i="1"/>
  <c r="H545" i="1"/>
  <c r="J640" i="1"/>
  <c r="C110" i="2"/>
  <c r="H257" i="1"/>
  <c r="H271" i="1"/>
  <c r="C15" i="10"/>
  <c r="G645" i="1"/>
  <c r="I661" i="1" l="1"/>
  <c r="C115" i="2"/>
  <c r="C39" i="10"/>
  <c r="G50" i="2"/>
  <c r="C8" i="13"/>
  <c r="J641" i="1"/>
  <c r="H52" i="1"/>
  <c r="H619" i="1" s="1"/>
  <c r="J619" i="1" s="1"/>
  <c r="G624" i="1"/>
  <c r="J624" i="1" s="1"/>
  <c r="I446" i="1"/>
  <c r="G642" i="1" s="1"/>
  <c r="H550" i="1"/>
  <c r="H552" i="1" s="1"/>
  <c r="L534" i="1"/>
  <c r="L545" i="1" s="1"/>
  <c r="D63" i="2"/>
  <c r="D104" i="2" s="1"/>
  <c r="E51" i="2"/>
  <c r="J571" i="1"/>
  <c r="J634" i="1"/>
  <c r="K257" i="1"/>
  <c r="K271" i="1" s="1"/>
  <c r="G257" i="1"/>
  <c r="G271" i="1" s="1"/>
  <c r="C78" i="2"/>
  <c r="C81" i="2" s="1"/>
  <c r="I460" i="1"/>
  <c r="E31" i="2"/>
  <c r="G112" i="1"/>
  <c r="G193" i="1" s="1"/>
  <c r="G628" i="1" s="1"/>
  <c r="J628" i="1" s="1"/>
  <c r="C56" i="2"/>
  <c r="C63" i="2" s="1"/>
  <c r="C104" i="2" s="1"/>
  <c r="C35" i="10"/>
  <c r="F112" i="1"/>
  <c r="F193" i="1" s="1"/>
  <c r="G627" i="1" s="1"/>
  <c r="J627" i="1" s="1"/>
  <c r="D51" i="2"/>
  <c r="L338" i="1"/>
  <c r="L352" i="1" s="1"/>
  <c r="G633" i="1" s="1"/>
  <c r="J633" i="1" s="1"/>
  <c r="J651" i="1"/>
  <c r="L256" i="1"/>
  <c r="J257" i="1"/>
  <c r="G81" i="2"/>
  <c r="E18" i="2"/>
  <c r="C7" i="10"/>
  <c r="C142" i="2"/>
  <c r="C26" i="10"/>
  <c r="I112" i="1"/>
  <c r="J112" i="1"/>
  <c r="G56" i="2"/>
  <c r="G63" i="2" s="1"/>
  <c r="G104" i="2" s="1"/>
  <c r="C25" i="10"/>
  <c r="E132" i="2"/>
  <c r="E144" i="2" s="1"/>
  <c r="F662" i="1"/>
  <c r="E124" i="2"/>
  <c r="C12" i="10"/>
  <c r="D12" i="13"/>
  <c r="C12" i="13" s="1"/>
  <c r="C18" i="10"/>
  <c r="L229" i="1"/>
  <c r="G660" i="1" s="1"/>
  <c r="C11" i="10"/>
  <c r="J623" i="1"/>
  <c r="J645" i="1"/>
  <c r="D5" i="13"/>
  <c r="J51" i="1"/>
  <c r="C23" i="10"/>
  <c r="E16" i="13"/>
  <c r="C16" i="13" s="1"/>
  <c r="H25" i="13"/>
  <c r="L351" i="1"/>
  <c r="J639" i="1"/>
  <c r="I408" i="1"/>
  <c r="J338" i="1"/>
  <c r="J352" i="1" s="1"/>
  <c r="E81" i="2"/>
  <c r="J22" i="1"/>
  <c r="I452" i="1"/>
  <c r="C31" i="2"/>
  <c r="C51" i="2" s="1"/>
  <c r="J19" i="1"/>
  <c r="G621" i="1" s="1"/>
  <c r="G8" i="2"/>
  <c r="G18" i="2" s="1"/>
  <c r="D18" i="2"/>
  <c r="L270" i="1"/>
  <c r="K551" i="1"/>
  <c r="K552" i="1" s="1"/>
  <c r="G552" i="1"/>
  <c r="K550" i="1"/>
  <c r="F552" i="1"/>
  <c r="F130" i="2"/>
  <c r="F144" i="2" s="1"/>
  <c r="F145" i="2" s="1"/>
  <c r="L382" i="1"/>
  <c r="G636" i="1" s="1"/>
  <c r="J636" i="1" s="1"/>
  <c r="G661" i="1"/>
  <c r="I169" i="1"/>
  <c r="F85" i="2"/>
  <c r="F91" i="2" s="1"/>
  <c r="J140" i="1"/>
  <c r="H140" i="1"/>
  <c r="H193" i="1" s="1"/>
  <c r="G629" i="1" s="1"/>
  <c r="J629" i="1" s="1"/>
  <c r="I663" i="1"/>
  <c r="L393" i="1"/>
  <c r="A31" i="12"/>
  <c r="A40" i="12"/>
  <c r="L362" i="1"/>
  <c r="L328" i="1"/>
  <c r="D31" i="13" s="1"/>
  <c r="C31" i="13" s="1"/>
  <c r="E123" i="2"/>
  <c r="E119" i="2"/>
  <c r="E110" i="2"/>
  <c r="E115" i="2" s="1"/>
  <c r="K338" i="1"/>
  <c r="K352" i="1" s="1"/>
  <c r="D19" i="13"/>
  <c r="C19" i="13" s="1"/>
  <c r="C21" i="10"/>
  <c r="H647" i="1"/>
  <c r="J647" i="1" s="1"/>
  <c r="G662" i="1"/>
  <c r="D14" i="13"/>
  <c r="C14" i="13" s="1"/>
  <c r="D7" i="13"/>
  <c r="C7" i="13" s="1"/>
  <c r="C119" i="2"/>
  <c r="C128" i="2" s="1"/>
  <c r="D6" i="13"/>
  <c r="C6" i="13" s="1"/>
  <c r="F33" i="13"/>
  <c r="K571" i="1"/>
  <c r="J476" i="1"/>
  <c r="H626" i="1" s="1"/>
  <c r="F408" i="1"/>
  <c r="H643" i="1" s="1"/>
  <c r="J643" i="1" s="1"/>
  <c r="K500" i="1"/>
  <c r="C18" i="2"/>
  <c r="J552" i="1"/>
  <c r="L247" i="1"/>
  <c r="H660" i="1" s="1"/>
  <c r="H664" i="1" s="1"/>
  <c r="C17" i="10"/>
  <c r="I571" i="1"/>
  <c r="K545" i="1"/>
  <c r="H461" i="1"/>
  <c r="H641" i="1" s="1"/>
  <c r="G160" i="2"/>
  <c r="G156" i="2"/>
  <c r="F56" i="2"/>
  <c r="F63" i="2" s="1"/>
  <c r="F104" i="2" s="1"/>
  <c r="L211" i="1"/>
  <c r="E62" i="2"/>
  <c r="E63" i="2" s="1"/>
  <c r="E125" i="2"/>
  <c r="E121" i="2"/>
  <c r="E128" i="2" s="1"/>
  <c r="C112" i="2"/>
  <c r="E145" i="2" l="1"/>
  <c r="C27" i="10"/>
  <c r="G635" i="1"/>
  <c r="J635" i="1" s="1"/>
  <c r="D21" i="10"/>
  <c r="G626" i="1"/>
  <c r="J626" i="1" s="1"/>
  <c r="C28" i="10"/>
  <c r="D11" i="10"/>
  <c r="D12" i="10"/>
  <c r="I193" i="1"/>
  <c r="G630" i="1" s="1"/>
  <c r="J630" i="1" s="1"/>
  <c r="J271" i="1"/>
  <c r="H648" i="1"/>
  <c r="J648" i="1" s="1"/>
  <c r="E104" i="2"/>
  <c r="D17" i="10"/>
  <c r="I461" i="1"/>
  <c r="H642" i="1" s="1"/>
  <c r="C25" i="13"/>
  <c r="H33" i="13"/>
  <c r="C5" i="13"/>
  <c r="D33" i="13"/>
  <c r="D36" i="13" s="1"/>
  <c r="G664" i="1"/>
  <c r="F660" i="1"/>
  <c r="L257" i="1"/>
  <c r="L271" i="1" s="1"/>
  <c r="G632" i="1" s="1"/>
  <c r="J632" i="1" s="1"/>
  <c r="H672" i="1"/>
  <c r="H667" i="1"/>
  <c r="C138" i="2"/>
  <c r="L408" i="1"/>
  <c r="J32" i="1"/>
  <c r="J52" i="1" s="1"/>
  <c r="H621" i="1" s="1"/>
  <c r="J621" i="1" s="1"/>
  <c r="G21" i="2"/>
  <c r="G31" i="2" s="1"/>
  <c r="G51" i="2" s="1"/>
  <c r="D18" i="10"/>
  <c r="I662" i="1"/>
  <c r="J193" i="1"/>
  <c r="D26" i="10"/>
  <c r="C36" i="10"/>
  <c r="C38" i="10"/>
  <c r="J642" i="1"/>
  <c r="E33" i="13"/>
  <c r="D35" i="13" s="1"/>
  <c r="C141" i="2" l="1"/>
  <c r="C144" i="2" s="1"/>
  <c r="C145" i="2" s="1"/>
  <c r="I660" i="1"/>
  <c r="I664" i="1" s="1"/>
  <c r="F664" i="1"/>
  <c r="G646" i="1"/>
  <c r="J646" i="1" s="1"/>
  <c r="G631" i="1"/>
  <c r="J631" i="1" s="1"/>
  <c r="C30" i="10"/>
  <c r="D10" i="10"/>
  <c r="D22" i="10"/>
  <c r="D16" i="10"/>
  <c r="D19" i="10"/>
  <c r="D15" i="10"/>
  <c r="D13" i="10"/>
  <c r="D20" i="10"/>
  <c r="D24" i="10"/>
  <c r="D27" i="10"/>
  <c r="C41" i="10"/>
  <c r="G637" i="1"/>
  <c r="J637" i="1" s="1"/>
  <c r="H646" i="1"/>
  <c r="G667" i="1"/>
  <c r="G672" i="1"/>
  <c r="D25" i="10"/>
  <c r="D23" i="10"/>
  <c r="D37" i="10" l="1"/>
  <c r="D40" i="10"/>
  <c r="D39" i="10"/>
  <c r="D35" i="10"/>
  <c r="I667" i="1"/>
  <c r="I672" i="1"/>
  <c r="D28" i="10"/>
  <c r="H656" i="1"/>
  <c r="D38" i="10"/>
  <c r="F667" i="1"/>
  <c r="F672" i="1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<sst xmlns="http://schemas.openxmlformats.org/spreadsheetml/2006/main" count="3954" uniqueCount="912">
  <si>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</si>
  <si>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</si>
  <si>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</si>
  <si>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</si>
  <si>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</si>
  <si>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</si>
  <si>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</si>
  <si>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</si>
  <si>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</si>
  <si>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</si>
  <si>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</si>
  <si>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</si>
  <si>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</si>
  <si>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</si>
  <si>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</si>
  <si>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</si>
  <si>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</si>
  <si>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</si>
  <si>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</si>
  <si>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</si>
  <si>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</si>
  <si>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</si>
  <si>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</si>
  <si>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</si>
  <si>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</si>
  <si>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</si>
  <si>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</si>
  <si>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</si>
  <si>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</si>
  <si>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</si>
  <si>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</si>
  <si>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</si>
  <si>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</si>
  <si>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</si>
  <si>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</si>
  <si>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</si>
  <si>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</si>
  <si>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</si>
  <si>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</si>
  <si>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</si>
  <si>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</si>
  <si>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</si>
  <si>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</si>
  <si>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</si>
  <si>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</si>
  <si>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</si>
  <si>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</si>
  <si>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</si>
  <si>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</si>
  <si>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</si>
  <si>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</si>
  <si>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</si>
  <si>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</si>
  <si>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</si>
  <si>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</si>
  <si>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</si>
  <si>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</si>
  <si>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</si>
  <si>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</si>
  <si>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</si>
  <si>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</si>
  <si>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</si>
  <si>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</si>
  <si>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</si>
  <si>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</si>
  <si>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</si>
  <si>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</si>
  <si>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</si>
  <si>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</si>
  <si>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</si>
  <si>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</si>
  <si>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</si>
  <si>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</si>
  <si>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</si>
  <si>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</si>
  <si>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</si>
  <si>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</si>
  <si>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</si>
  <si>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</si>
  <si>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</si>
  <si>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</si>
  <si>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</si>
  <si>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</si>
  <si>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</si>
  <si>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</si>
  <si>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</si>
  <si>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</si>
  <si>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</si>
  <si>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</si>
  <si>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</si>
  <si>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</si>
  <si>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</si>
  <si>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</si>
  <si>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</si>
  <si>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</si>
  <si>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</si>
  <si>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</si>
  <si>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</si>
  <si>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</si>
  <si>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</si>
  <si>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</si>
  <si>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</si>
  <si>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</si>
  <si>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</si>
  <si>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</si>
  <si>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</si>
  <si>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</si>
  <si>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</si>
  <si>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</si>
  <si>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</si>
  <si>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</si>
  <si>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</si>
  <si>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</si>
  <si>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</si>
  <si>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</si>
  <si>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</si>
  <si>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</si>
  <si>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</si>
  <si>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</si>
  <si>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</si>
  <si>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</si>
  <si>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</si>
  <si>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</si>
  <si>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</si>
  <si>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</si>
  <si>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</si>
  <si>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</si>
  <si>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</si>
  <si>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</si>
  <si>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</si>
  <si>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</si>
  <si>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</si>
  <si>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</si>
  <si>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</si>
  <si>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</si>
  <si>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</si>
  <si>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</si>
  <si>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</si>
  <si>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</si>
  <si>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</si>
  <si>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</si>
  <si>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</si>
  <si>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</si>
  <si>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</si>
  <si>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</si>
  <si>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</si>
  <si>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</si>
  <si>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</si>
  <si>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</si>
  <si>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</si>
  <si>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</si>
  <si>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</si>
  <si>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</si>
  <si>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</si>
  <si>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</si>
  <si>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</si>
  <si>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</si>
  <si>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</si>
  <si>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</si>
  <si>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</si>
  <si>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</si>
  <si>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</si>
  <si>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</si>
  <si>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</si>
  <si>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</si>
  <si>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</si>
  <si>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</si>
  <si>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</si>
  <si>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</si>
  <si>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</si>
  <si>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</si>
  <si>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</si>
  <si>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</si>
  <si>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</si>
  <si>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</si>
  <si>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</si>
  <si>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</si>
  <si>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</si>
  <si>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</si>
  <si>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</si>
  <si>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</si>
  <si>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</si>
  <si>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</si>
  <si>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</si>
  <si>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</si>
  <si>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</si>
  <si>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</si>
  <si>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</si>
  <si>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</si>
  <si>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</si>
  <si>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</si>
  <si>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</si>
  <si>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</si>
  <si>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</si>
  <si>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</si>
  <si>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</si>
  <si>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</si>
  <si>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</si>
  <si>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</si>
  <si>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</si>
  <si>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</si>
  <si>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</si>
  <si>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</si>
  <si>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</si>
  <si>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</si>
  <si>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</si>
  <si>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</si>
  <si>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</si>
  <si>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</si>
  <si>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</si>
  <si>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</si>
  <si>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</si>
  <si>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</si>
  <si>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</si>
  <si>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</si>
  <si>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</si>
  <si>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</si>
  <si>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</si>
  <si>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</si>
  <si>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</si>
  <si>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</si>
  <si>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</si>
  <si>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</si>
  <si>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</si>
  <si>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</si>
  <si>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</si>
  <si>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</si>
  <si>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</si>
  <si>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</si>
  <si>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</si>
  <si>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</si>
  <si>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</si>
  <si>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</si>
  <si>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</si>
  <si>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</si>
  <si>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</si>
  <si>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</si>
  <si>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</si>
  <si>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</si>
  <si>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</si>
  <si>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</si>
  <si>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</si>
  <si>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</si>
  <si>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</si>
  <si>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</si>
  <si>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</si>
  <si>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</si>
  <si>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</si>
  <si>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</si>
  <si>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</si>
  <si>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</si>
  <si>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</si>
  <si>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</si>
  <si>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</si>
  <si>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</si>
  <si>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</si>
  <si>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</si>
  <si>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</si>
  <si>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</si>
  <si>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</si>
  <si>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</si>
  <si>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</si>
  <si>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</si>
  <si>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</si>
  <si>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</si>
  <si>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</si>
  <si>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</si>
  <si>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</si>
  <si>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</si>
  <si>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</si>
  <si>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</si>
  <si>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</si>
  <si>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</si>
  <si>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</si>
  <si>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</si>
  <si>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</si>
  <si>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</si>
  <si>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</si>
  <si>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</si>
  <si>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</si>
  <si>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</si>
  <si>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</si>
  <si>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</si>
  <si>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</si>
  <si>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</si>
  <si>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</si>
  <si>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</si>
  <si>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</si>
  <si>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</si>
  <si>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</si>
  <si>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</si>
  <si>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</si>
  <si>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</si>
  <si>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</si>
  <si>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</si>
  <si>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</si>
  <si>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</si>
  <si>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</si>
  <si>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</si>
  <si>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</si>
  <si>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</si>
  <si>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</si>
  <si>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</si>
  <si>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</si>
  <si>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</si>
  <si>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</si>
  <si>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</si>
  <si>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</si>
  <si>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</si>
  <si>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</si>
  <si>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</si>
  <si>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</si>
  <si>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</si>
  <si>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</si>
  <si>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</si>
  <si>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</si>
  <si>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</si>
  <si>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</si>
  <si>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</si>
  <si>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</si>
  <si>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</si>
  <si>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</si>
  <si>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</si>
  <si>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</si>
  <si>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</si>
  <si>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</si>
  <si>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</si>
  <si>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</si>
  <si>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</si>
  <si>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</si>
  <si>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</si>
  <si>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</si>
  <si>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</si>
  <si>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</si>
  <si>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</si>
  <si>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</si>
  <si>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</si>
  <si>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</si>
  <si>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</si>
  <si>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</si>
  <si>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</si>
  <si>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</si>
  <si>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</si>
  <si>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</si>
  <si>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</si>
  <si>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</si>
  <si>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</si>
  <si>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</si>
  <si>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</si>
  <si>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</si>
  <si>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</si>
  <si>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</si>
  <si>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</si>
  <si>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</si>
  <si>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</si>
  <si>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</si>
  <si>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</si>
  <si>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</si>
  <si>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</si>
  <si>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</si>
  <si>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</si>
  <si>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</si>
  <si>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</si>
  <si>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</si>
  <si>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</si>
  <si>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</si>
  <si>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</si>
  <si>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</si>
  <si>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</si>
  <si>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</si>
  <si>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</si>
  <si>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</si>
  <si>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</si>
  <si>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</si>
  <si>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</si>
  <si>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</si>
  <si>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</si>
  <si>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</si>
  <si>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</si>
  <si>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</si>
  <si>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</si>
  <si>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</si>
  <si>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</si>
  <si>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</si>
  <si>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</si>
  <si>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</si>
  <si>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</si>
  <si>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</si>
  <si>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</si>
  <si>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</si>
  <si>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</si>
  <si>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</si>
  <si>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</si>
  <si>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</si>
  <si>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</si>
  <si>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</si>
  <si>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</si>
  <si>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</si>
  <si>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</si>
  <si>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</si>
  <si>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</si>
  <si>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</si>
  <si>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</si>
  <si>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</si>
  <si>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</si>
  <si>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</si>
  <si>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</si>
  <si>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</si>
  <si>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</si>
  <si>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</si>
  <si>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</si>
  <si>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</si>
  <si>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</si>
  <si>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</si>
  <si>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</si>
  <si>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</si>
  <si>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</si>
  <si>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</si>
  <si>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</si>
  <si>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</si>
  <si>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</si>
  <si>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</si>
  <si>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</si>
  <si>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</si>
  <si>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</si>
  <si>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</si>
  <si>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</si>
  <si>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</si>
  <si>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</si>
  <si>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</si>
  <si>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</si>
  <si>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</si>
  <si>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</si>
  <si>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</si>
  <si>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</si>
  <si>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</si>
  <si>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</si>
  <si>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</si>
  <si>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</si>
  <si>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</si>
  <si>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</si>
  <si>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</si>
  <si>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</si>
  <si>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</si>
  <si>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</si>
  <si>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</si>
  <si>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</si>
  <si>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</si>
  <si>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</si>
  <si>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</si>
  <si>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</si>
  <si>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</si>
  <si>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</si>
  <si>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</si>
  <si>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</si>
  <si>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</si>
  <si>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</si>
  <si>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</si>
  <si>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</si>
  <si>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</si>
  <si>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</si>
  <si>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</si>
  <si>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</si>
  <si>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</si>
  <si>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</si>
  <si>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</si>
  <si>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</si>
  <si>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</si>
  <si>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</si>
  <si>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</si>
  <si>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</si>
  <si>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</si>
  <si>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</si>
  <si>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</si>
  <si>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</si>
  <si>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</si>
  <si>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</si>
  <si>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</si>
  <si>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</si>
  <si>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</si>
  <si>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</si>
  <si>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</si>
  <si>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</si>
  <si>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</si>
  <si>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</si>
  <si>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</si>
  <si>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</si>
  <si>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</si>
  <si>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</si>
  <si>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</si>
  <si>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</si>
  <si>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</si>
  <si>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</si>
  <si>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</si>
  <si>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</si>
  <si>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</si>
  <si>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</si>
  <si>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</si>
  <si>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</si>
  <si>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</si>
  <si>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</si>
  <si>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</si>
  <si>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</si>
  <si>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</si>
  <si>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</si>
  <si>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</si>
  <si>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</si>
  <si>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</si>
  <si>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</si>
  <si>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</si>
  <si>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</si>
  <si>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</si>
  <si>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</si>
  <si>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</si>
  <si>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</si>
  <si>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</si>
  <si>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</si>
  <si>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</si>
  <si>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</si>
  <si>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</si>
  <si>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</si>
  <si>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</si>
  <si>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</si>
  <si>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</si>
  <si>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</si>
  <si>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</si>
  <si>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</si>
  <si>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</si>
  <si>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</si>
  <si>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</si>
  <si>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</si>
  <si>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</si>
  <si>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</si>
  <si>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</si>
  <si>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</si>
  <si>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</si>
  <si>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</si>
  <si>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</si>
  <si>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</si>
  <si>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</si>
  <si>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</si>
  <si>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</si>
  <si>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</si>
  <si>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</si>
  <si>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</si>
  <si>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</si>
  <si>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</si>
  <si>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</si>
  <si>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</si>
  <si>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</si>
  <si>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</si>
  <si>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</si>
  <si>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</si>
  <si>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</si>
  <si>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</si>
  <si>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</si>
  <si>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</si>
  <si>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</si>
  <si>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</si>
  <si>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</si>
  <si>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</si>
  <si>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</si>
  <si>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</si>
  <si>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</si>
  <si>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</si>
  <si>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</si>
  <si>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</si>
  <si>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</si>
  <si>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</si>
  <si>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</si>
  <si>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</si>
  <si>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</si>
  <si>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</si>
  <si>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</si>
  <si>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</si>
  <si>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</si>
  <si>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</si>
  <si>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</si>
  <si>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</si>
  <si>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</si>
  <si>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</si>
  <si>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</si>
  <si>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</si>
  <si>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</si>
  <si>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</si>
  <si>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</si>
  <si>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</si>
  <si>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</si>
  <si>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</si>
  <si>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</si>
  <si>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</si>
  <si>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</si>
  <si>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</si>
  <si>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</si>
  <si>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</si>
  <si>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</si>
  <si>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</si>
  <si>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</si>
  <si>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</si>
  <si>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</si>
  <si>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</si>
  <si>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</si>
  <si>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</si>
  <si>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</si>
  <si>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</si>
  <si>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</si>
  <si>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</si>
  <si>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</si>
  <si>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</si>
  <si>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</si>
  <si>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</si>
  <si>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</si>
  <si>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</si>
  <si>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</si>
  <si>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</si>
  <si>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</si>
  <si>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</si>
  <si>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</si>
  <si>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</si>
  <si>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</si>
  <si>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</si>
  <si>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</si>
  <si>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</si>
  <si>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</si>
  <si>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</si>
  <si>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</si>
  <si>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</si>
  <si>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</si>
  <si>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</si>
  <si>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</si>
  <si>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</si>
  <si>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</si>
  <si>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</si>
  <si>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</si>
  <si>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</si>
  <si>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</si>
  <si>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</si>
  <si>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</si>
  <si>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</si>
  <si>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</si>
  <si>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</si>
  <si>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</si>
  <si>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</si>
  <si>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</si>
  <si>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</si>
  <si>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</si>
  <si>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</si>
  <si>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</si>
  <si>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</si>
  <si>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</si>
  <si>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</si>
  <si>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</si>
  <si>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</si>
  <si>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</si>
  <si>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</si>
  <si>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</si>
  <si>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</si>
  <si>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</si>
  <si>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</si>
  <si>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</si>
  <si>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</si>
  <si>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</si>
  <si>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</si>
  <si>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</si>
  <si>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</si>
  <si>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</si>
  <si>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</si>
  <si>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</si>
  <si>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</si>
  <si>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</si>
  <si>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</si>
  <si>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</si>
  <si>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</si>
  <si>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</si>
  <si>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</si>
  <si>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</si>
  <si>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</si>
  <si>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</si>
  <si>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</si>
  <si>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</si>
  <si>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</si>
  <si>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</si>
  <si>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</si>
  <si>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</si>
  <si>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</si>
  <si>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</si>
  <si>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</si>
  <si>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</si>
  <si>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</si>
  <si>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</si>
  <si>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</si>
  <si>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</si>
  <si>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</si>
  <si>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</si>
  <si>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</si>
  <si>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</si>
  <si>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</si>
  <si>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</si>
  <si>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</si>
  <si>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</si>
  <si>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</si>
  <si>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</si>
  <si>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</si>
  <si>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</si>
  <si>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</si>
  <si>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</si>
  <si>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</si>
  <si>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</si>
  <si>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</si>
  <si>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</si>
  <si>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</si>
  <si>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</si>
  <si>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</si>
  <si>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</si>
  <si>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</si>
  <si>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</si>
  <si>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</si>
  <si>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</si>
  <si>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</si>
  <si>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</si>
  <si>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</si>
  <si>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</si>
  <si>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</si>
  <si>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</si>
  <si>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</si>
  <si>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</si>
  <si>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</si>
  <si>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</si>
  <si>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</si>
  <si>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</si>
  <si>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</si>
  <si>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</si>
  <si>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</si>
  <si>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</si>
  <si>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</si>
  <si>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</si>
  <si>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</si>
  <si>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</si>
  <si>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</si>
  <si>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</si>
  <si>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</si>
  <si>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</si>
  <si>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</si>
  <si>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</si>
  <si>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</si>
  <si>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</si>
  <si>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</si>
  <si>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</si>
  <si>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</si>
  <si>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</si>
  <si>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</si>
  <si>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</si>
  <si>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</si>
  <si>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</si>
  <si>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</si>
  <si>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</si>
  <si>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</si>
  <si>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</si>
  <si>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</si>
  <si>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</si>
  <si>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</si>
  <si>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</si>
  <si>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</si>
  <si>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</si>
  <si>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</si>
  <si>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</si>
  <si>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</si>
  <si>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</si>
  <si>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</si>
  <si>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</si>
  <si>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</si>
  <si>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</si>
  <si>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</si>
  <si>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</si>
  <si>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</si>
  <si>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</si>
  <si>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</si>
  <si>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</si>
  <si>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</si>
  <si>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</si>
  <si>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</si>
  <si>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</si>
  <si>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</si>
  <si>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</si>
  <si>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</si>
  <si>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</si>
  <si>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</si>
  <si>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</si>
  <si>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</si>
  <si>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</si>
  <si>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</si>
  <si>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</si>
  <si>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</si>
  <si>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</si>
  <si>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</si>
  <si>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</si>
  <si>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</si>
  <si>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</si>
  <si>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</si>
  <si>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</si>
  <si>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</si>
  <si>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</si>
  <si>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</si>
  <si>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</si>
  <si>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</si>
  <si>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</si>
  <si>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</si>
  <si>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</si>
  <si>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</si>
  <si>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</si>
  <si>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</si>
  <si>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</si>
  <si>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</si>
  <si>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</si>
  <si>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</si>
  <si>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</si>
  <si>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</si>
  <si>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</si>
  <si>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</si>
  <si>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</si>
  <si>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</si>
  <si>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</si>
  <si>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</si>
  <si>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</si>
  <si>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</si>
  <si>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</si>
  <si>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</si>
  <si>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</si>
  <si>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</si>
  <si>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</si>
  <si>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</si>
  <si>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</si>
  <si>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</si>
  <si>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</si>
  <si>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</si>
  <si>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</si>
  <si>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</si>
  <si>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</si>
  <si>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</si>
  <si>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</si>
  <si>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</si>
  <si>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</si>
  <si>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</si>
  <si>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</si>
  <si>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</si>
  <si>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</si>
  <si>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</si>
  <si>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</si>
  <si>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</si>
  <si>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</si>
  <si>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</si>
  <si>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</si>
  <si>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</si>
  <si>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</si>
  <si>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</si>
  <si>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</si>
  <si>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</si>
  <si>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</si>
  <si>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</si>
  <si>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</si>
  <si>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</si>
  <si>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</si>
  <si>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</si>
  <si>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</si>
  <si>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</si>
  <si>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</si>
  <si>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</si>
  <si>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</si>
  <si>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</si>
  <si>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</si>
  <si>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</si>
  <si>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</si>
  <si>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</si>
  <si>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</si>
  <si>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</si>
  <si>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</si>
  <si>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</si>
  <si>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</si>
  <si>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</si>
  <si>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</si>
  <si>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</si>
  <si>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</si>
  <si>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</si>
  <si>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</si>
  <si>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</si>
  <si>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</si>
  <si>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</si>
  <si>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</si>
  <si>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</si>
  <si>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</si>
  <si>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</si>
  <si>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</si>
  <si>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</si>
  <si>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</si>
  <si>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</si>
  <si>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</si>
  <si>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</si>
  <si>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</si>
  <si>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</si>
  <si>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</si>
  <si>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</si>
  <si>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</si>
  <si>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</si>
  <si>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</si>
  <si>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</si>
  <si>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</si>
  <si>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</si>
  <si>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</si>
  <si>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</si>
  <si>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</si>
  <si>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</si>
  <si>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 xml:space="preserve">               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</si>
</sst>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91</v>
      </c>
      <c r="C2" s="21">
        <v>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68786.740000000005</v>
      </c>
      <c r="G9" s="18"/>
      <c r="H9" s="18"/>
      <c r="I9" s="18"/>
      <c r="J9" s="67">
        <f>SUM(I439)</f>
        <v>31342.5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68786.740000000005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31342.5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15699.59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15699.59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31342.5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53087.15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53087.15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31342.5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68786.740000000005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31342.5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420134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420134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60.11</v>
      </c>
      <c r="G96" s="18"/>
      <c r="H96" s="18"/>
      <c r="I96" s="18"/>
      <c r="J96" s="18">
        <v>24.07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60.11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24.07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420194.11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24.07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38131.74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128199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166330.74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166330.74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8904.89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8904.89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17165.36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26070.25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35000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35000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647595.1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15024.07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299159.18</v>
      </c>
      <c r="I197" s="18"/>
      <c r="J197" s="18"/>
      <c r="K197" s="18"/>
      <c r="L197" s="19">
        <f>SUM(F197:K197)</f>
        <v>299159.18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145459.64000000001</v>
      </c>
      <c r="I198" s="18"/>
      <c r="J198" s="18"/>
      <c r="K198" s="18"/>
      <c r="L198" s="19">
        <f>SUM(F198:K198)</f>
        <v>145459.64000000001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3520</v>
      </c>
      <c r="I202" s="18"/>
      <c r="J202" s="18"/>
      <c r="K202" s="18"/>
      <c r="L202" s="19">
        <f t="shared" ref="L202:L208" si="0">SUM(F202:K202)</f>
        <v>3520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10132.41</v>
      </c>
      <c r="I204" s="18"/>
      <c r="J204" s="18"/>
      <c r="K204" s="18"/>
      <c r="L204" s="19">
        <f t="shared" si="0"/>
        <v>10132.41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42395.68</v>
      </c>
      <c r="I208" s="18">
        <v>4356.33</v>
      </c>
      <c r="J208" s="18"/>
      <c r="K208" s="18"/>
      <c r="L208" s="19">
        <f t="shared" si="0"/>
        <v>46752.01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500666.91</v>
      </c>
      <c r="I211" s="41">
        <f t="shared" si="1"/>
        <v>4356.33</v>
      </c>
      <c r="J211" s="41">
        <f t="shared" si="1"/>
        <v>0</v>
      </c>
      <c r="K211" s="41">
        <f t="shared" si="1"/>
        <v>0</v>
      </c>
      <c r="L211" s="41">
        <f t="shared" si="1"/>
        <v>505023.24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143132.1</v>
      </c>
      <c r="I233" s="18"/>
      <c r="J233" s="18"/>
      <c r="K233" s="18"/>
      <c r="L233" s="19">
        <f>SUM(F233:K233)</f>
        <v>143132.1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33410.019999999997</v>
      </c>
      <c r="I234" s="18"/>
      <c r="J234" s="18"/>
      <c r="K234" s="18"/>
      <c r="L234" s="19">
        <f>SUM(F234:K234)</f>
        <v>33410.019999999997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3560.04</v>
      </c>
      <c r="I240" s="18"/>
      <c r="J240" s="18"/>
      <c r="K240" s="18"/>
      <c r="L240" s="19">
        <f t="shared" si="4"/>
        <v>3560.04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26550.61</v>
      </c>
      <c r="I244" s="18">
        <v>4356.32</v>
      </c>
      <c r="J244" s="18"/>
      <c r="K244" s="18"/>
      <c r="L244" s="19">
        <f t="shared" si="4"/>
        <v>30906.93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206652.77000000002</v>
      </c>
      <c r="I247" s="41">
        <f t="shared" si="5"/>
        <v>4356.32</v>
      </c>
      <c r="J247" s="41">
        <f t="shared" si="5"/>
        <v>0</v>
      </c>
      <c r="K247" s="41">
        <f t="shared" si="5"/>
        <v>0</v>
      </c>
      <c r="L247" s="41">
        <f t="shared" si="5"/>
        <v>211009.09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707319.67999999993</v>
      </c>
      <c r="I257" s="41">
        <f t="shared" si="8"/>
        <v>8712.65</v>
      </c>
      <c r="J257" s="41">
        <f t="shared" si="8"/>
        <v>0</v>
      </c>
      <c r="K257" s="41">
        <f t="shared" si="8"/>
        <v>0</v>
      </c>
      <c r="L257" s="41">
        <f t="shared" si="8"/>
        <v>716032.33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</v>
      </c>
      <c r="L266" s="19">
        <f t="shared" si="9"/>
        <v>15000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707319.67999999993</v>
      </c>
      <c r="I271" s="42">
        <f t="shared" si="11"/>
        <v>8712.65</v>
      </c>
      <c r="J271" s="42">
        <f t="shared" si="11"/>
        <v>0</v>
      </c>
      <c r="K271" s="42">
        <f t="shared" si="11"/>
        <v>15000</v>
      </c>
      <c r="L271" s="42">
        <f t="shared" si="11"/>
        <v>731032.33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v>12.34</v>
      </c>
      <c r="I397" s="18"/>
      <c r="J397" s="24" t="s">
        <v>289</v>
      </c>
      <c r="K397" s="24" t="s">
        <v>289</v>
      </c>
      <c r="L397" s="56">
        <f t="shared" si="26"/>
        <v>10012.34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>
        <v>11.73</v>
      </c>
      <c r="I398" s="18"/>
      <c r="J398" s="24" t="s">
        <v>289</v>
      </c>
      <c r="K398" s="24" t="s">
        <v>289</v>
      </c>
      <c r="L398" s="56">
        <f t="shared" si="26"/>
        <v>5011.7299999999996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24.07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15024.07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24.07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15024.07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35000</v>
      </c>
      <c r="L423" s="56">
        <f t="shared" si="29"/>
        <v>35000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35000</v>
      </c>
      <c r="L427" s="47">
        <f t="shared" si="30"/>
        <v>35000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35000</v>
      </c>
      <c r="L434" s="47">
        <f t="shared" si="32"/>
        <v>35000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31342.5</v>
      </c>
      <c r="H439" s="18"/>
      <c r="I439" s="56">
        <f t="shared" ref="I439:I445" si="33">SUM(F439:H439)</f>
        <v>31342.5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31342.5</v>
      </c>
      <c r="H446" s="13">
        <f>SUM(H439:H445)</f>
        <v>0</v>
      </c>
      <c r="I446" s="13">
        <f>SUM(I439:I445)</f>
        <v>31342.5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31342.5</v>
      </c>
      <c r="H459" s="18"/>
      <c r="I459" s="56">
        <f t="shared" si="34"/>
        <v>31342.5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31342.5</v>
      </c>
      <c r="H460" s="83">
        <f>SUM(H454:H459)</f>
        <v>0</v>
      </c>
      <c r="I460" s="83">
        <f>SUM(I454:I459)</f>
        <v>31342.5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31342.5</v>
      </c>
      <c r="H461" s="42">
        <f>H452+H460</f>
        <v>0</v>
      </c>
      <c r="I461" s="42">
        <f>I452+I460</f>
        <v>31342.5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136524.38</v>
      </c>
      <c r="G465" s="18"/>
      <c r="H465" s="18"/>
      <c r="I465" s="18"/>
      <c r="J465" s="18">
        <v>51318.43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647595.1</v>
      </c>
      <c r="G468" s="18"/>
      <c r="H468" s="18"/>
      <c r="I468" s="18"/>
      <c r="J468" s="18">
        <v>15024.07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647595.1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15024.07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731032.33</v>
      </c>
      <c r="G472" s="18"/>
      <c r="H472" s="18"/>
      <c r="I472" s="18"/>
      <c r="J472" s="18">
        <v>35000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731032.33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35000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53087.150000000023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31342.5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145459.64000000001</v>
      </c>
      <c r="I521" s="18"/>
      <c r="J521" s="18"/>
      <c r="K521" s="18"/>
      <c r="L521" s="88">
        <f>SUM(F521:K521)</f>
        <v>145459.64000000001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33410.019999999997</v>
      </c>
      <c r="I523" s="18"/>
      <c r="J523" s="18"/>
      <c r="K523" s="18"/>
      <c r="L523" s="88">
        <f>SUM(F523:K523)</f>
        <v>33410.019999999997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178869.66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178869.66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3520</v>
      </c>
      <c r="I526" s="18"/>
      <c r="J526" s="18"/>
      <c r="K526" s="18"/>
      <c r="L526" s="88">
        <f>SUM(F526:K526)</f>
        <v>3520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3520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3520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1465.81</v>
      </c>
      <c r="I531" s="18"/>
      <c r="J531" s="18"/>
      <c r="K531" s="18"/>
      <c r="L531" s="88">
        <f>SUM(F531:K531)</f>
        <v>1465.81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515.01</v>
      </c>
      <c r="I533" s="18"/>
      <c r="J533" s="18"/>
      <c r="K533" s="18"/>
      <c r="L533" s="88">
        <f>SUM(F533:K533)</f>
        <v>515.01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1980.82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1980.82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15845.08</v>
      </c>
      <c r="I541" s="18"/>
      <c r="J541" s="18"/>
      <c r="K541" s="18"/>
      <c r="L541" s="88">
        <f>SUM(F541:K541)</f>
        <v>15845.08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15845.08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15845.08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200215.56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200215.56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145459.64000000001</v>
      </c>
      <c r="G549" s="87">
        <f>L526</f>
        <v>3520</v>
      </c>
      <c r="H549" s="87">
        <f>L531</f>
        <v>1465.81</v>
      </c>
      <c r="I549" s="87">
        <f>L536</f>
        <v>0</v>
      </c>
      <c r="J549" s="87">
        <f>L541</f>
        <v>15845.08</v>
      </c>
      <c r="K549" s="87">
        <f>SUM(F549:J549)</f>
        <v>166290.53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33410.019999999997</v>
      </c>
      <c r="G551" s="87">
        <f>L528</f>
        <v>0</v>
      </c>
      <c r="H551" s="87">
        <f>L533</f>
        <v>515.01</v>
      </c>
      <c r="I551" s="87">
        <f>L538</f>
        <v>0</v>
      </c>
      <c r="J551" s="87">
        <f>L543</f>
        <v>0</v>
      </c>
      <c r="K551" s="87">
        <f>SUM(F551:J551)</f>
        <v>33925.03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178869.66</v>
      </c>
      <c r="G552" s="89">
        <f t="shared" si="42"/>
        <v>3520</v>
      </c>
      <c r="H552" s="89">
        <f t="shared" si="42"/>
        <v>1980.82</v>
      </c>
      <c r="I552" s="89">
        <f t="shared" si="42"/>
        <v>0</v>
      </c>
      <c r="J552" s="89">
        <f t="shared" si="42"/>
        <v>15845.08</v>
      </c>
      <c r="K552" s="89">
        <f t="shared" si="42"/>
        <v>200215.56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299159.18</v>
      </c>
      <c r="G576" s="18"/>
      <c r="H576" s="18">
        <v>143132.1</v>
      </c>
      <c r="I576" s="87">
        <f t="shared" ref="I576:I587" si="47">SUM(F576:H576)</f>
        <v>442291.28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72290</v>
      </c>
      <c r="G579" s="18"/>
      <c r="H579" s="18"/>
      <c r="I579" s="87">
        <f t="shared" si="47"/>
        <v>72290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57918.239999999998</v>
      </c>
      <c r="G580" s="18"/>
      <c r="H580" s="18">
        <v>33410.019999999997</v>
      </c>
      <c r="I580" s="87">
        <f t="shared" si="47"/>
        <v>91328.26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15251.4</v>
      </c>
      <c r="G582" s="18"/>
      <c r="H582" s="18"/>
      <c r="I582" s="87">
        <f t="shared" si="47"/>
        <v>15251.4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30906.93</v>
      </c>
      <c r="I591" s="18"/>
      <c r="J591" s="18">
        <v>30906.93</v>
      </c>
      <c r="K591" s="104">
        <f t="shared" ref="K591:K597" si="48">SUM(H591:J591)</f>
        <v>61813.86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15845.08</v>
      </c>
      <c r="I592" s="18"/>
      <c r="J592" s="18"/>
      <c r="K592" s="104">
        <f t="shared" si="48"/>
        <v>15845.08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46752.01</v>
      </c>
      <c r="I598" s="108">
        <f>SUM(I591:I597)</f>
        <v>0</v>
      </c>
      <c r="J598" s="108">
        <f>SUM(J591:J597)</f>
        <v>30906.93</v>
      </c>
      <c r="K598" s="108">
        <f>SUM(K591:K597)</f>
        <v>77658.94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68786.740000000005</v>
      </c>
      <c r="H617" s="109">
        <f>SUM(F52)</f>
        <v>68786.740000000005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31342.5</v>
      </c>
      <c r="H621" s="109">
        <f>SUM(J52)</f>
        <v>31342.5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53087.15</v>
      </c>
      <c r="H622" s="109">
        <f>F476</f>
        <v>53087.150000000023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31342.5</v>
      </c>
      <c r="H626" s="109">
        <f>J476</f>
        <v>31342.5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647595.1</v>
      </c>
      <c r="H627" s="104">
        <f>SUM(F468)</f>
        <v>647595.1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15024.07</v>
      </c>
      <c r="H631" s="104">
        <f>SUM(J468)</f>
        <v>15024.07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731032.33</v>
      </c>
      <c r="H632" s="104">
        <f>SUM(F472)</f>
        <v>731032.33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15024.07</v>
      </c>
      <c r="H637" s="164">
        <f>SUM(J468)</f>
        <v>15024.07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35000</v>
      </c>
      <c r="H638" s="164">
        <f>SUM(J472)</f>
        <v>35000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31342.5</v>
      </c>
      <c r="H640" s="104">
        <f>SUM(G461)</f>
        <v>31342.5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31342.5</v>
      </c>
      <c r="H642" s="104">
        <f>SUM(I461)</f>
        <v>31342.5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24.07</v>
      </c>
      <c r="H644" s="104">
        <f>H408</f>
        <v>24.07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</v>
      </c>
      <c r="H645" s="104">
        <f>G408</f>
        <v>15000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15024.07</v>
      </c>
      <c r="H646" s="104">
        <f>L408</f>
        <v>15024.07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77658.94</v>
      </c>
      <c r="H647" s="104">
        <f>L208+L226+L244</f>
        <v>77658.94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46752.01</v>
      </c>
      <c r="H649" s="104">
        <f>H598</f>
        <v>46752.01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30906.93</v>
      </c>
      <c r="H651" s="104">
        <f>J598</f>
        <v>30906.93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</v>
      </c>
      <c r="H655" s="104">
        <f>K266+K347</f>
        <v>15000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505023.24</v>
      </c>
      <c r="G660" s="19">
        <f>(L229+L309+L359)</f>
        <v>0</v>
      </c>
      <c r="H660" s="19">
        <f>(L247+L328+L360)</f>
        <v>211009.09</v>
      </c>
      <c r="I660" s="19">
        <f>SUM(F660:H660)</f>
        <v>716032.33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46752.01</v>
      </c>
      <c r="G662" s="19">
        <f>(L226+L306)-(J226+J306)</f>
        <v>0</v>
      </c>
      <c r="H662" s="19">
        <f>(L244+L325)-(J244+J325)</f>
        <v>30906.93</v>
      </c>
      <c r="I662" s="19">
        <f>SUM(F662:H662)</f>
        <v>77658.94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444618.82</v>
      </c>
      <c r="G663" s="199">
        <f>SUM(G575:G587)+SUM(I602:I604)+L612</f>
        <v>0</v>
      </c>
      <c r="H663" s="199">
        <f>SUM(H575:H587)+SUM(J602:J604)+L613</f>
        <v>176542.12</v>
      </c>
      <c r="I663" s="19">
        <f>SUM(F663:H663)</f>
        <v>621160.93999999994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13652.409999999974</v>
      </c>
      <c r="G664" s="19">
        <f>G660-SUM(G661:G663)</f>
        <v>0</v>
      </c>
      <c r="H664" s="19">
        <f>H660-SUM(H661:H663)</f>
        <v>3560.0400000000081</v>
      </c>
      <c r="I664" s="19">
        <f>I660-SUM(I661:I663)</f>
        <v>17212.45000000007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-13652.41</v>
      </c>
      <c r="G669" s="18"/>
      <c r="H669" s="18">
        <v>-3560.04</v>
      </c>
      <c r="I669" s="19">
        <f>SUM(F669:H669)</f>
        <v>-17212.45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CHATHAM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9" sqref="B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CHATHAM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621160.93999999994</v>
      </c>
      <c r="D5" s="20">
        <f>SUM('DOE25'!L197:L200)+SUM('DOE25'!L215:L218)+SUM('DOE25'!L233:L236)-F5-G5</f>
        <v>621160.93999999994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3520</v>
      </c>
      <c r="D6" s="20">
        <f>'DOE25'!L202+'DOE25'!L220+'DOE25'!L238-F6-G6</f>
        <v>3520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8434.16</v>
      </c>
      <c r="D8" s="243"/>
      <c r="E8" s="20">
        <f>'DOE25'!L204+'DOE25'!L222+'DOE25'!L240-F8-G8-D9-D11</f>
        <v>8434.16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2360.4499999999998</v>
      </c>
      <c r="D9" s="244">
        <v>2360.4499999999998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1000</v>
      </c>
      <c r="D10" s="243"/>
      <c r="E10" s="244">
        <v>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2897.84</v>
      </c>
      <c r="D11" s="244">
        <v>2897.84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77658.94</v>
      </c>
      <c r="D15" s="20">
        <f>'DOE25'!L208+'DOE25'!L226+'DOE25'!L244-F15-G15</f>
        <v>77658.94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707598.16999999993</v>
      </c>
      <c r="E33" s="246">
        <f>SUM(E5:E31)</f>
        <v>9434.16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9434.16</v>
      </c>
      <c r="E35" s="249"/>
    </row>
    <row r="36" spans="2:8" ht="12" thickTop="1" x14ac:dyDescent="0.2">
      <c r="B36" t="s">
        <v>815</v>
      </c>
      <c r="D36" s="20">
        <f>D33</f>
        <v>707598.16999999993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37" sqref="C3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CHATHAM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68786.740000000005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31342.5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68786.740000000005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31342.5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15699.59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15699.59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31342.5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53087.15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53087.15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31342.5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68786.740000000005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31342.5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420134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60.11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24.07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60.11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24.07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420194.11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24.07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38131.74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128199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166330.74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166330.74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8904.89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17165.36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26070.25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35000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765</v>
      </c>
      <c r="C104" s="86">
        <f>C63+C81+C91+C103</f>
        <v>647595.1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15024.07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442291.28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178869.66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621160.94000000006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3520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13692.45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77658.94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94871.39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35000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15024.07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-24.069999999999709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35000</v>
      </c>
    </row>
    <row r="145" spans="1:9" ht="12.75" thickTop="1" thickBot="1" x14ac:dyDescent="0.25">
      <c r="A145" s="33" t="s">
        <v>244</v>
      </c>
      <c r="C145" s="86">
        <f>(C115+C128+C144)</f>
        <v>731032.33000000007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35000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CHATHAM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442291</v>
      </c>
      <c r="D10" s="182">
        <f>ROUND((C10/$C$28)*100,1)</f>
        <v>61.8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178870</v>
      </c>
      <c r="D11" s="182">
        <f>ROUND((C11/$C$28)*100,1)</f>
        <v>25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3520</v>
      </c>
      <c r="D15" s="182">
        <f t="shared" ref="D15:D27" si="0">ROUND((C15/$C$28)*100,1)</f>
        <v>0.5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13692</v>
      </c>
      <c r="D17" s="182">
        <f t="shared" si="0"/>
        <v>1.9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77659</v>
      </c>
      <c r="D21" s="182">
        <f t="shared" si="0"/>
        <v>10.8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716032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716032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420134</v>
      </c>
      <c r="D35" s="182">
        <f t="shared" ref="D35:D40" si="1">ROUND((C35/$C$41)*100,1)</f>
        <v>68.599999999999994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84.179999999993015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166331</v>
      </c>
      <c r="D37" s="182">
        <f t="shared" si="1"/>
        <v>27.2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26070</v>
      </c>
      <c r="D39" s="182">
        <f t="shared" si="1"/>
        <v>4.3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612619.17999999993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2" t="str">
        <f>'DOE25'!A2</f>
        <v xml:space="preserve">               CHATHAM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IP40:IV40"/>
    <mergeCell ref="C45:M45"/>
    <mergeCell ref="DC40:DM40"/>
    <mergeCell ref="EP40:EZ40"/>
    <mergeCell ref="C44:M44"/>
    <mergeCell ref="DP40:DZ40"/>
    <mergeCell ref="IC40:IM40"/>
    <mergeCell ref="C43:M43"/>
    <mergeCell ref="BC40:BM40"/>
    <mergeCell ref="C46:M46"/>
    <mergeCell ref="GC40:GM40"/>
    <mergeCell ref="GP40:GZ40"/>
    <mergeCell ref="HC40:HM40"/>
    <mergeCell ref="HP40:HZ40"/>
    <mergeCell ref="EC40:EM40"/>
    <mergeCell ref="AP40:AZ40"/>
    <mergeCell ref="CC40:CM40"/>
    <mergeCell ref="CP40:CZ40"/>
    <mergeCell ref="P40:Z40"/>
    <mergeCell ref="C42:M42"/>
    <mergeCell ref="BP40:BZ40"/>
    <mergeCell ref="FC40:FM40"/>
    <mergeCell ref="FP40:FZ40"/>
    <mergeCell ref="AC40:AM40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HP38:HZ38"/>
    <mergeCell ref="IC38:IM38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BP38:BZ38"/>
    <mergeCell ref="CC38:CM38"/>
    <mergeCell ref="GC32:GM32"/>
    <mergeCell ref="DC38:DM38"/>
    <mergeCell ref="DP38:DZ38"/>
    <mergeCell ref="FP30:FZ30"/>
    <mergeCell ref="FC31:FM31"/>
    <mergeCell ref="FP31:FZ31"/>
    <mergeCell ref="GC31:GM31"/>
    <mergeCell ref="GP31:GZ31"/>
    <mergeCell ref="HC31:HM31"/>
    <mergeCell ref="GC30:GM30"/>
    <mergeCell ref="P38:Z38"/>
    <mergeCell ref="AC38:AM38"/>
    <mergeCell ref="AP38:AZ38"/>
    <mergeCell ref="BC39:BM39"/>
    <mergeCell ref="BP31:BZ31"/>
    <mergeCell ref="CC31:CM31"/>
    <mergeCell ref="EC30:EM30"/>
    <mergeCell ref="EP30:EZ30"/>
    <mergeCell ref="DP32:DZ32"/>
    <mergeCell ref="EC32:EM32"/>
    <mergeCell ref="EP32:EZ32"/>
    <mergeCell ref="FC32:FM32"/>
    <mergeCell ref="BP32:BZ32"/>
    <mergeCell ref="CP31:CZ31"/>
    <mergeCell ref="FC30:FM30"/>
    <mergeCell ref="DP39:DZ39"/>
    <mergeCell ref="EC39:EM39"/>
    <mergeCell ref="CC32:CM32"/>
    <mergeCell ref="DC29:DM29"/>
    <mergeCell ref="EC38:EM38"/>
    <mergeCell ref="DC31:DM31"/>
    <mergeCell ref="DP31:DZ31"/>
    <mergeCell ref="EC31:EM31"/>
    <mergeCell ref="EP31:EZ31"/>
    <mergeCell ref="BC31:BM31"/>
    <mergeCell ref="BC32:BM32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C32:DM32"/>
    <mergeCell ref="DP30:DZ30"/>
    <mergeCell ref="FP32:FZ32"/>
    <mergeCell ref="HP31:HZ31"/>
    <mergeCell ref="HP30:H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AP32:AZ32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C35:M35"/>
    <mergeCell ref="C36:M36"/>
    <mergeCell ref="C38:M38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2015-09-04T17:47:03Z</cp:lastPrinted>
  <dcterms:created xsi:type="dcterms:W3CDTF">1997-12-04T19:04:30Z</dcterms:created>
  <dcterms:modified xsi:type="dcterms:W3CDTF">2015-10-23T17:37:59Z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