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75" yWindow="60" windowWidth="12735" windowHeight="799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29" i="1" s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C109" i="2" s="1"/>
  <c r="C115" i="2" s="1"/>
  <c r="L198" i="1"/>
  <c r="L199" i="1"/>
  <c r="L200" i="1"/>
  <c r="L215" i="1"/>
  <c r="L216" i="1"/>
  <c r="L217" i="1"/>
  <c r="L218" i="1"/>
  <c r="L233" i="1"/>
  <c r="C10" i="10" s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G662" i="1" s="1"/>
  <c r="L244" i="1"/>
  <c r="G651" i="1" s="1"/>
  <c r="J651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3" i="10"/>
  <c r="C15" i="10"/>
  <c r="C16" i="10"/>
  <c r="C17" i="10"/>
  <c r="C18" i="10"/>
  <c r="C19" i="10"/>
  <c r="C20" i="10"/>
  <c r="L250" i="1"/>
  <c r="L332" i="1"/>
  <c r="L254" i="1"/>
  <c r="C25" i="10"/>
  <c r="L268" i="1"/>
  <c r="L269" i="1"/>
  <c r="L349" i="1"/>
  <c r="L350" i="1"/>
  <c r="I665" i="1"/>
  <c r="I670" i="1"/>
  <c r="L211" i="1"/>
  <c r="F661" i="1"/>
  <c r="G661" i="1"/>
  <c r="H661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C62" i="2" s="1"/>
  <c r="C63" i="2" s="1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C110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C119" i="2"/>
  <c r="E119" i="2"/>
  <c r="E120" i="2"/>
  <c r="C121" i="2"/>
  <c r="E121" i="2"/>
  <c r="C122" i="2"/>
  <c r="E122" i="2"/>
  <c r="C123" i="2"/>
  <c r="E123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H617" i="1" s="1"/>
  <c r="G32" i="1"/>
  <c r="H32" i="1"/>
  <c r="I32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I446" i="1"/>
  <c r="G642" i="1" s="1"/>
  <c r="F452" i="1"/>
  <c r="G452" i="1"/>
  <c r="H452" i="1"/>
  <c r="I452" i="1"/>
  <c r="F460" i="1"/>
  <c r="G460" i="1"/>
  <c r="H460" i="1"/>
  <c r="I460" i="1"/>
  <c r="F461" i="1"/>
  <c r="G461" i="1"/>
  <c r="H640" i="1" s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1" i="1"/>
  <c r="H641" i="1"/>
  <c r="H642" i="1"/>
  <c r="G643" i="1"/>
  <c r="H643" i="1"/>
  <c r="G644" i="1"/>
  <c r="H644" i="1"/>
  <c r="G645" i="1"/>
  <c r="H645" i="1"/>
  <c r="G652" i="1"/>
  <c r="H652" i="1"/>
  <c r="G653" i="1"/>
  <c r="H653" i="1"/>
  <c r="G654" i="1"/>
  <c r="H654" i="1"/>
  <c r="H655" i="1"/>
  <c r="F192" i="1"/>
  <c r="L256" i="1"/>
  <c r="K257" i="1"/>
  <c r="K271" i="1" s="1"/>
  <c r="I257" i="1"/>
  <c r="I271" i="1" s="1"/>
  <c r="G257" i="1"/>
  <c r="G271" i="1" s="1"/>
  <c r="G164" i="2"/>
  <c r="C18" i="2"/>
  <c r="C26" i="10"/>
  <c r="L328" i="1"/>
  <c r="L351" i="1"/>
  <c r="L290" i="1"/>
  <c r="A31" i="12"/>
  <c r="A40" i="12"/>
  <c r="D12" i="13"/>
  <c r="C12" i="13" s="1"/>
  <c r="D62" i="2"/>
  <c r="D63" i="2" s="1"/>
  <c r="D18" i="13"/>
  <c r="C18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78" i="2"/>
  <c r="D50" i="2"/>
  <c r="G157" i="2"/>
  <c r="F18" i="2"/>
  <c r="G161" i="2"/>
  <c r="G156" i="2"/>
  <c r="E115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J257" i="1"/>
  <c r="J271" i="1" s="1"/>
  <c r="H112" i="1"/>
  <c r="F112" i="1"/>
  <c r="J641" i="1"/>
  <c r="J639" i="1"/>
  <c r="K605" i="1"/>
  <c r="G648" i="1" s="1"/>
  <c r="J571" i="1"/>
  <c r="K571" i="1"/>
  <c r="L433" i="1"/>
  <c r="L419" i="1"/>
  <c r="D81" i="2"/>
  <c r="I169" i="1"/>
  <c r="H169" i="1"/>
  <c r="G552" i="1"/>
  <c r="J644" i="1"/>
  <c r="J643" i="1"/>
  <c r="J476" i="1"/>
  <c r="H626" i="1" s="1"/>
  <c r="H476" i="1"/>
  <c r="H624" i="1" s="1"/>
  <c r="J624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I552" i="1"/>
  <c r="K549" i="1"/>
  <c r="K550" i="1"/>
  <c r="G22" i="2"/>
  <c r="K598" i="1"/>
  <c r="G647" i="1" s="1"/>
  <c r="K545" i="1"/>
  <c r="J552" i="1"/>
  <c r="H552" i="1"/>
  <c r="C29" i="10"/>
  <c r="I661" i="1"/>
  <c r="H140" i="1"/>
  <c r="L401" i="1"/>
  <c r="C139" i="2" s="1"/>
  <c r="L393" i="1"/>
  <c r="A13" i="12"/>
  <c r="F22" i="13"/>
  <c r="H25" i="13"/>
  <c r="C25" i="13" s="1"/>
  <c r="J634" i="1"/>
  <c r="H571" i="1"/>
  <c r="L560" i="1"/>
  <c r="J545" i="1"/>
  <c r="H338" i="1"/>
  <c r="H352" i="1" s="1"/>
  <c r="F338" i="1"/>
  <c r="F352" i="1" s="1"/>
  <c r="G192" i="1"/>
  <c r="H192" i="1"/>
  <c r="E128" i="2"/>
  <c r="F552" i="1"/>
  <c r="C35" i="10"/>
  <c r="L309" i="1"/>
  <c r="E16" i="13"/>
  <c r="J655" i="1"/>
  <c r="J645" i="1"/>
  <c r="L570" i="1"/>
  <c r="I571" i="1"/>
  <c r="I545" i="1"/>
  <c r="J636" i="1"/>
  <c r="G36" i="2"/>
  <c r="L565" i="1"/>
  <c r="G545" i="1"/>
  <c r="L545" i="1"/>
  <c r="H545" i="1"/>
  <c r="K551" i="1"/>
  <c r="K552" i="1" s="1"/>
  <c r="C22" i="13"/>
  <c r="C138" i="2"/>
  <c r="C16" i="13"/>
  <c r="H33" i="13"/>
  <c r="J617" i="1" l="1"/>
  <c r="E33" i="13"/>
  <c r="D35" i="13" s="1"/>
  <c r="F476" i="1"/>
  <c r="H622" i="1" s="1"/>
  <c r="J622" i="1" s="1"/>
  <c r="J640" i="1"/>
  <c r="H257" i="1"/>
  <c r="H271" i="1" s="1"/>
  <c r="D5" i="13"/>
  <c r="C5" i="13" s="1"/>
  <c r="L247" i="1"/>
  <c r="L257" i="1" s="1"/>
  <c r="L271" i="1" s="1"/>
  <c r="G632" i="1" s="1"/>
  <c r="J632" i="1" s="1"/>
  <c r="G650" i="1"/>
  <c r="C21" i="10"/>
  <c r="C120" i="2"/>
  <c r="F660" i="1"/>
  <c r="G649" i="1"/>
  <c r="J649" i="1" s="1"/>
  <c r="C124" i="2"/>
  <c r="F662" i="1"/>
  <c r="I662" i="1" s="1"/>
  <c r="D15" i="13"/>
  <c r="C15" i="13" s="1"/>
  <c r="H647" i="1"/>
  <c r="J647" i="1" s="1"/>
  <c r="C81" i="2"/>
  <c r="C104" i="2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G635" i="1"/>
  <c r="J635" i="1" s="1"/>
  <c r="C28" i="10" l="1"/>
  <c r="D22" i="10" s="1"/>
  <c r="H660" i="1"/>
  <c r="H664" i="1" s="1"/>
  <c r="C128" i="2"/>
  <c r="C145" i="2" s="1"/>
  <c r="G672" i="1"/>
  <c r="C5" i="10" s="1"/>
  <c r="F664" i="1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0" i="10" l="1"/>
  <c r="D17" i="10"/>
  <c r="D16" i="10"/>
  <c r="D18" i="10"/>
  <c r="C30" i="10"/>
  <c r="D19" i="10"/>
  <c r="D27" i="10"/>
  <c r="D26" i="10"/>
  <c r="D25" i="10"/>
  <c r="D24" i="10"/>
  <c r="D10" i="10"/>
  <c r="D15" i="10"/>
  <c r="D12" i="10"/>
  <c r="D23" i="10"/>
  <c r="D13" i="10"/>
  <c r="D11" i="10"/>
  <c r="D21" i="10"/>
  <c r="I660" i="1"/>
  <c r="I664" i="1" s="1"/>
  <c r="I672" i="1" s="1"/>
  <c r="C7" i="10" s="1"/>
  <c r="H667" i="1"/>
  <c r="H672" i="1"/>
  <c r="C6" i="10" s="1"/>
  <c r="F672" i="1"/>
  <c r="C4" i="10" s="1"/>
  <c r="F667" i="1"/>
  <c r="H656" i="1"/>
  <c r="C41" i="10"/>
  <c r="D38" i="10" s="1"/>
  <c r="D28" i="10" l="1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<sst xmlns="http://schemas.openxmlformats.org/spreadsheetml/2006/main" count="3956" uniqueCount="914">
  <si>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</si>
  <si>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</si>
  <si>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</si>
  <si>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</si>
  <si>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</si>
  <si>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</si>
  <si>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</si>
  <si>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</si>
  <si>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</si>
  <si>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</si>
  <si>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</si>
  <si>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</si>
  <si>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</si>
  <si>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</si>
  <si>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</si>
  <si>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</si>
  <si>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</si>
  <si>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</si>
  <si>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</si>
  <si>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</si>
  <si>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</si>
  <si>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</si>
  <si>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</si>
  <si>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</si>
  <si>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</si>
  <si>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</si>
  <si>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</si>
  <si>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</si>
  <si>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</si>
  <si>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</si>
  <si>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</si>
  <si>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</si>
  <si>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</si>
  <si>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</si>
  <si>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</si>
  <si>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</si>
  <si>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</si>
  <si>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</si>
  <si>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</si>
  <si>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</si>
  <si>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</si>
  <si>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</si>
  <si>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</si>
  <si>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</si>
  <si>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</si>
  <si>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</si>
  <si>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</si>
  <si>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</si>
  <si>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</si>
  <si>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</si>
  <si>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</si>
  <si>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</si>
  <si>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</si>
  <si>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</si>
  <si>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</si>
  <si>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</si>
  <si>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</si>
  <si>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</si>
  <si>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</si>
  <si>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</si>
  <si>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</si>
  <si>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</si>
  <si>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</si>
  <si>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</si>
  <si>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</si>
  <si>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</si>
  <si>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</si>
  <si>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</si>
  <si>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</si>
  <si>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</si>
  <si>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</si>
  <si>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</si>
  <si>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</si>
  <si>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</si>
  <si>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</si>
  <si>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</si>
  <si>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</si>
  <si>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</si>
  <si>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</si>
  <si>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</si>
  <si>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</si>
  <si>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</si>
  <si>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</si>
  <si>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</si>
  <si>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</si>
  <si>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</si>
  <si>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</si>
  <si>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</si>
  <si>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</si>
  <si>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</si>
  <si>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</si>
  <si>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</si>
  <si>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</si>
  <si>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</si>
  <si>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</si>
  <si>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</si>
  <si>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</si>
  <si>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</si>
  <si>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</si>
  <si>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</si>
  <si>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</si>
  <si>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</si>
  <si>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</si>
  <si>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</si>
  <si>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</si>
  <si>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</si>
  <si>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</si>
  <si>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</si>
  <si>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</si>
  <si>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</si>
  <si>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</si>
  <si>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</si>
  <si>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</si>
  <si>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</si>
  <si>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</si>
  <si>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</si>
  <si>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</si>
  <si>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</si>
  <si>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</si>
  <si>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</si>
  <si>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</si>
  <si>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</si>
  <si>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</si>
  <si>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</si>
  <si>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</si>
  <si>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</si>
  <si>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</si>
  <si>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</si>
  <si>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</si>
  <si>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</si>
  <si>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</si>
  <si>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</si>
  <si>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</si>
  <si>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</si>
  <si>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</si>
  <si>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</si>
  <si>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</si>
  <si>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</si>
  <si>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</si>
  <si>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</si>
  <si>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</si>
  <si>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</si>
  <si>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</si>
  <si>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</si>
  <si>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</si>
  <si>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</si>
  <si>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</si>
  <si>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</si>
  <si>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</si>
  <si>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</si>
  <si>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</si>
  <si>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</si>
  <si>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</si>
  <si>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</si>
  <si>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</si>
  <si>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</si>
  <si>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</si>
  <si>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</si>
  <si>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</si>
  <si>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</si>
  <si>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</si>
  <si>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</si>
  <si>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</si>
  <si>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</si>
  <si>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</si>
  <si>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</si>
  <si>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</si>
  <si>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</si>
  <si>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</si>
  <si>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</si>
  <si>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</si>
  <si>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</si>
  <si>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</si>
  <si>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</si>
  <si>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</si>
  <si>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</si>
  <si>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</si>
  <si>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</si>
  <si>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</si>
  <si>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</si>
  <si>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</si>
  <si>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</si>
  <si>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</si>
  <si>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</si>
  <si>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</si>
  <si>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</si>
  <si>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</si>
  <si>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</si>
  <si>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</si>
  <si>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</si>
  <si>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</si>
  <si>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</si>
  <si>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</si>
  <si>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</si>
  <si>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</si>
  <si>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</si>
  <si>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</si>
  <si>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</si>
  <si>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</si>
  <si>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</si>
  <si>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</si>
  <si>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</si>
  <si>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</si>
  <si>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</si>
  <si>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</si>
  <si>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</si>
  <si>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</si>
  <si>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</si>
  <si>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</si>
  <si>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</si>
  <si>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</si>
  <si>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</si>
  <si>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</si>
  <si>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</si>
  <si>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</si>
  <si>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</si>
  <si>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</si>
  <si>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</si>
  <si>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</si>
  <si>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</si>
  <si>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</si>
  <si>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</si>
  <si>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</si>
  <si>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</si>
  <si>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</si>
  <si>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</si>
  <si>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</si>
  <si>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</si>
  <si>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</si>
  <si>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</si>
  <si>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</si>
  <si>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</si>
  <si>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</si>
  <si>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</si>
  <si>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</si>
  <si>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</si>
  <si>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</si>
  <si>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</si>
  <si>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</si>
  <si>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</si>
  <si>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</si>
  <si>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</si>
  <si>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</si>
  <si>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</si>
  <si>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</si>
  <si>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</si>
  <si>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</si>
  <si>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</si>
  <si>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</si>
  <si>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</si>
  <si>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</si>
  <si>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</si>
  <si>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</si>
  <si>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</si>
  <si>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</si>
  <si>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</si>
  <si>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</si>
  <si>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</si>
  <si>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</si>
  <si>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</si>
  <si>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</si>
  <si>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</si>
  <si>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</si>
  <si>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</si>
  <si>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</si>
  <si>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</si>
  <si>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</si>
  <si>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</si>
  <si>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</si>
  <si>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</si>
  <si>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</si>
  <si>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</si>
  <si>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</si>
  <si>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</si>
  <si>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</si>
  <si>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</si>
  <si>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</si>
  <si>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</si>
  <si>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</si>
  <si>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</si>
  <si>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</si>
  <si>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</si>
  <si>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</si>
  <si>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</si>
  <si>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</si>
  <si>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</si>
  <si>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</si>
  <si>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</si>
  <si>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</si>
  <si>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</si>
  <si>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</si>
  <si>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</si>
  <si>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</si>
  <si>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</si>
  <si>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</si>
  <si>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</si>
  <si>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</si>
  <si>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</si>
  <si>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</si>
  <si>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</si>
  <si>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</si>
  <si>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</si>
  <si>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</si>
  <si>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</si>
  <si>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</si>
  <si>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</si>
  <si>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</si>
  <si>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</si>
  <si>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</si>
  <si>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</si>
  <si>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</si>
  <si>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</si>
  <si>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</si>
  <si>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</si>
  <si>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</si>
  <si>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</si>
  <si>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</si>
  <si>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</si>
  <si>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</si>
  <si>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</si>
  <si>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</si>
  <si>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</si>
  <si>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</si>
  <si>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</si>
  <si>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</si>
  <si>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</si>
  <si>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</si>
  <si>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</si>
  <si>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</si>
  <si>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</si>
  <si>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</si>
  <si>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</si>
  <si>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</si>
  <si>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</si>
  <si>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</si>
  <si>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</si>
  <si>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</si>
  <si>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</si>
  <si>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</si>
  <si>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</si>
  <si>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</si>
  <si>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</si>
  <si>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</si>
  <si>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</si>
  <si>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</si>
  <si>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</si>
  <si>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</si>
  <si>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</si>
  <si>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</si>
  <si>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</si>
  <si>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</si>
  <si>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</si>
  <si>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</si>
  <si>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</si>
  <si>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</si>
  <si>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</si>
  <si>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</si>
  <si>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</si>
  <si>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</si>
  <si>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</si>
  <si>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</si>
  <si>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</si>
  <si>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</si>
  <si>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</si>
  <si>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</si>
  <si>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</si>
  <si>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</si>
  <si>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</si>
  <si>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</si>
  <si>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</si>
  <si>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</si>
  <si>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</si>
  <si>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</si>
  <si>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</si>
  <si>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</si>
  <si>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</si>
  <si>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</si>
  <si>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</si>
  <si>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</si>
  <si>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</si>
  <si>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</si>
  <si>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</si>
  <si>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</si>
  <si>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</si>
  <si>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</si>
  <si>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</si>
  <si>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</si>
  <si>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</si>
  <si>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</si>
  <si>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</si>
  <si>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</si>
  <si>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</si>
  <si>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</si>
  <si>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</si>
  <si>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</si>
  <si>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</si>
  <si>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</si>
  <si>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</si>
  <si>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</si>
  <si>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</si>
  <si>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</si>
  <si>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</si>
  <si>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</si>
  <si>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</si>
  <si>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</si>
  <si>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</si>
  <si>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</si>
  <si>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</si>
  <si>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</si>
  <si>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</si>
  <si>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</si>
  <si>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</si>
  <si>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</si>
  <si>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</si>
  <si>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</si>
  <si>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</si>
  <si>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</si>
  <si>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</si>
  <si>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</si>
  <si>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</si>
  <si>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</si>
  <si>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</si>
  <si>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</si>
  <si>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</si>
  <si>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</si>
  <si>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</si>
  <si>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</si>
  <si>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</si>
  <si>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</si>
  <si>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</si>
  <si>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</si>
  <si>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</si>
  <si>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</si>
  <si>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</si>
  <si>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</si>
  <si>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</si>
  <si>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</si>
  <si>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</si>
  <si>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</si>
  <si>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</si>
  <si>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</si>
  <si>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</si>
  <si>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</si>
  <si>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</si>
  <si>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</si>
  <si>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</si>
  <si>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</si>
  <si>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</si>
  <si>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</si>
  <si>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</si>
  <si>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</si>
  <si>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</si>
  <si>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</si>
  <si>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</si>
  <si>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</si>
  <si>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</si>
  <si>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</si>
  <si>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</si>
  <si>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</si>
  <si>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</si>
  <si>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</si>
  <si>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</si>
  <si>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</si>
  <si>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</si>
  <si>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</si>
  <si>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</si>
  <si>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</si>
  <si>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</si>
  <si>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</si>
  <si>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</si>
  <si>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</si>
  <si>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</si>
  <si>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</si>
  <si>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</si>
  <si>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</si>
  <si>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</si>
  <si>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</si>
  <si>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</si>
  <si>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</si>
  <si>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</si>
  <si>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</si>
  <si>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</si>
  <si>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</si>
  <si>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</si>
  <si>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</si>
  <si>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</si>
  <si>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</si>
  <si>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</si>
  <si>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</si>
  <si>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</si>
  <si>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</si>
  <si>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</si>
  <si>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</si>
  <si>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</si>
  <si>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</si>
  <si>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</si>
  <si>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</si>
  <si>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</si>
  <si>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</si>
  <si>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</si>
  <si>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</si>
  <si>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</si>
  <si>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</si>
  <si>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</si>
  <si>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</si>
  <si>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</si>
  <si>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</si>
  <si>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</si>
  <si>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</si>
  <si>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</si>
  <si>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</si>
  <si>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</si>
  <si>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</si>
  <si>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</si>
  <si>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</si>
  <si>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</si>
  <si>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</si>
  <si>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</si>
  <si>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</si>
  <si>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</si>
  <si>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</si>
  <si>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</si>
  <si>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</si>
  <si>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</si>
  <si>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</si>
  <si>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</si>
  <si>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</si>
  <si>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</si>
  <si>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</si>
  <si>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</si>
  <si>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</si>
  <si>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</si>
  <si>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</si>
  <si>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</si>
  <si>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</si>
  <si>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</si>
  <si>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</si>
  <si>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</si>
  <si>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</si>
  <si>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</si>
  <si>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</si>
  <si>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</si>
  <si>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</si>
  <si>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</si>
  <si>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</si>
  <si>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</si>
  <si>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</si>
  <si>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</si>
  <si>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</si>
  <si>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</si>
  <si>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</si>
  <si>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</si>
  <si>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</si>
  <si>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</si>
  <si>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</si>
  <si>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</si>
  <si>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</si>
  <si>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</si>
  <si>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</si>
  <si>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</si>
  <si>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</si>
  <si>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</si>
  <si>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</si>
  <si>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</si>
  <si>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</si>
  <si>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</si>
  <si>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</si>
  <si>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</si>
  <si>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</si>
  <si>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</si>
  <si>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</si>
  <si>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</si>
  <si>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</si>
  <si>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</si>
  <si>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</si>
  <si>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</si>
  <si>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</si>
  <si>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</si>
  <si>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</si>
  <si>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</si>
  <si>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</si>
  <si>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</si>
  <si>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</si>
  <si>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</si>
  <si>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</si>
  <si>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</si>
  <si>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</si>
  <si>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</si>
  <si>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</si>
  <si>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</si>
  <si>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</si>
  <si>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</si>
  <si>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</si>
  <si>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</si>
  <si>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</si>
  <si>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</si>
  <si>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</si>
  <si>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</si>
  <si>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</si>
  <si>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</si>
  <si>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</si>
  <si>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</si>
  <si>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</si>
  <si>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</si>
  <si>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</si>
  <si>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</si>
  <si>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</si>
  <si>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</si>
  <si>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</si>
  <si>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</si>
  <si>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</si>
  <si>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</si>
  <si>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</si>
  <si>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</si>
  <si>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</si>
  <si>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</si>
  <si>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</si>
  <si>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</si>
  <si>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</si>
  <si>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</si>
  <si>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</si>
  <si>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</si>
  <si>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</si>
  <si>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</si>
  <si>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</si>
  <si>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</si>
  <si>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</si>
  <si>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</si>
  <si>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</si>
  <si>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</si>
  <si>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</si>
  <si>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</si>
  <si>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</si>
  <si>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</si>
  <si>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</si>
  <si>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</si>
  <si>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</si>
  <si>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</si>
  <si>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</si>
  <si>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</si>
  <si>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</si>
  <si>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</si>
  <si>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</si>
  <si>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</si>
  <si>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</si>
  <si>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</si>
  <si>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</si>
  <si>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</si>
  <si>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</si>
  <si>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</si>
  <si>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</si>
  <si>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</si>
  <si>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</si>
  <si>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</si>
  <si>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</si>
  <si>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</si>
  <si>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</si>
  <si>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</si>
  <si>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</si>
  <si>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</si>
  <si>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</si>
  <si>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</si>
  <si>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</si>
  <si>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</si>
  <si>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</si>
  <si>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</si>
  <si>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</si>
  <si>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</si>
  <si>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</si>
  <si>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</si>
  <si>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</si>
  <si>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</si>
  <si>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</si>
  <si>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</si>
  <si>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</si>
  <si>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</si>
  <si>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</si>
  <si>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</si>
  <si>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</si>
  <si>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</si>
  <si>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</si>
  <si>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</si>
  <si>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</si>
  <si>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</si>
  <si>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</si>
  <si>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</si>
  <si>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</si>
  <si>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</si>
  <si>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</si>
  <si>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</si>
  <si>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</si>
  <si>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</si>
  <si>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</si>
  <si>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</si>
  <si>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</si>
  <si>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</si>
  <si>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</si>
  <si>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</si>
  <si>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</si>
  <si>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</si>
  <si>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</si>
  <si>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</si>
  <si>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</si>
  <si>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</si>
  <si>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</si>
  <si>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</si>
  <si>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</si>
  <si>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</si>
  <si>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</si>
  <si>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</si>
  <si>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</si>
  <si>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</si>
  <si>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</si>
  <si>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</si>
  <si>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</si>
  <si>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</si>
  <si>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</si>
  <si>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</si>
  <si>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</si>
  <si>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</si>
  <si>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</si>
  <si>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</si>
  <si>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</si>
  <si>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</si>
  <si>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</si>
  <si>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</si>
  <si>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</si>
  <si>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</si>
  <si>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</si>
  <si>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</si>
  <si>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</si>
  <si>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</si>
  <si>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</si>
  <si>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</si>
  <si>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</si>
  <si>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</si>
  <si>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</si>
  <si>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</si>
  <si>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</si>
  <si>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</si>
  <si>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</si>
  <si>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</si>
  <si>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</si>
  <si>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</si>
  <si>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</si>
  <si>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</si>
  <si>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</si>
  <si>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</si>
  <si>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</si>
  <si>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</si>
  <si>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</si>
  <si>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</si>
  <si>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</si>
  <si>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</si>
  <si>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</si>
  <si>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</si>
  <si>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</si>
  <si>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</si>
  <si>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</si>
  <si>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</si>
  <si>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</si>
  <si>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</si>
  <si>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</si>
  <si>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</si>
  <si>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</si>
  <si>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</si>
  <si>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</si>
  <si>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</si>
  <si>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</si>
  <si>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</si>
  <si>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</si>
  <si>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</si>
  <si>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</si>
  <si>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</si>
  <si>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</si>
  <si>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</si>
  <si>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</si>
  <si>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</si>
  <si>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</si>
  <si>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</si>
  <si>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</si>
  <si>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</si>
  <si>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</si>
  <si>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</si>
  <si>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</si>
  <si>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</si>
  <si>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</si>
  <si>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</si>
  <si>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</si>
  <si>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</si>
  <si>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</si>
  <si>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</si>
  <si>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</si>
  <si>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</si>
  <si>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</si>
  <si>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</si>
  <si>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</si>
  <si>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</si>
  <si>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</si>
  <si>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</si>
  <si>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</si>
  <si>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</si>
  <si>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</si>
  <si>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</si>
  <si>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</si>
  <si>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</si>
  <si>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</si>
  <si>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</si>
  <si>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</si>
  <si>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</si>
  <si>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</si>
  <si>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</si>
  <si>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</si>
  <si>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</si>
  <si>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</si>
  <si>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</si>
  <si>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</si>
  <si>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</si>
  <si>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</si>
  <si>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</si>
  <si>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</si>
  <si>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</si>
  <si>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</si>
  <si>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</si>
  <si>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</si>
  <si>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</si>
  <si>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</si>
  <si>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</si>
  <si>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</si>
  <si>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</si>
  <si>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</si>
  <si>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</si>
  <si>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</si>
  <si>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</si>
  <si>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</si>
  <si>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</si>
  <si>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</si>
  <si>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</si>
  <si>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</si>
  <si>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</si>
  <si>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</si>
  <si>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</si>
  <si>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</si>
  <si>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</si>
  <si>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</si>
  <si>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</si>
  <si>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</si>
  <si>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</si>
  <si>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</si>
  <si>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</si>
  <si>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</si>
  <si>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</si>
  <si>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</si>
  <si>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</si>
  <si>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</si>
  <si>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</si>
  <si>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</si>
  <si>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</si>
  <si>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</si>
  <si>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</si>
  <si>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</si>
  <si>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</si>
  <si>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</si>
  <si>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</si>
  <si>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</si>
  <si>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</si>
  <si>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</si>
  <si>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</si>
  <si>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</si>
  <si>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</si>
  <si>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</si>
  <si>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</si>
  <si>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</si>
  <si>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</si>
  <si>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</si>
  <si>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</si>
  <si>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</si>
  <si>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</si>
  <si>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</si>
  <si>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</si>
  <si>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</si>
  <si>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</si>
  <si>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</si>
  <si>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</si>
  <si>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</si>
  <si>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</si>
  <si>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</si>
  <si>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</si>
  <si>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</si>
  <si>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</si>
  <si>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</si>
  <si>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</si>
  <si>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</si>
  <si>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</si>
  <si>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</si>
  <si>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</si>
  <si>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</si>
  <si>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</si>
  <si>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</si>
  <si>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</si>
  <si>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</si>
  <si>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</si>
  <si>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</si>
  <si>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</si>
  <si>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</si>
  <si>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</si>
  <si>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</si>
  <si>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</si>
  <si>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</si>
  <si>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</si>
  <si>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</si>
  <si>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</si>
  <si>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Windsor School District</t>
  </si>
  <si>
    <t>beginning fund balance reflects an accounting adjustment in order to reflect accurate ending fund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</si>
</sst>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3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40" fontId="1" fillId="0" borderId="3" xfId="0" applyNumberFormat="1" applyFont="1" applyBorder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98" zoomScaleNormal="98" workbookViewId="0">
      <pane xSplit="5" ySplit="3" topLeftCell="F634" activePane="bottomRight" state="frozen"/>
      <selection pane="topRight" activeCell="F1" sqref="F1"/>
      <selection pane="bottomLeft" activeCell="A4" sqref="A4"/>
      <selection pane="bottomRight" activeCell="I669" sqref="I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579</v>
      </c>
      <c r="C2" s="21">
        <v>579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107718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49623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107718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49623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11907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11907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49623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95811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95811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49623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107718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49623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214183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214183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16</v>
      </c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/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/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16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214199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97059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59257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156316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156316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/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/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0</v>
      </c>
      <c r="G162" s="41">
        <f>SUM(G150:G161)</f>
        <v>0</v>
      </c>
      <c r="H162" s="41">
        <f>SUM(H150:H161)</f>
        <v>0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0</v>
      </c>
      <c r="G169" s="41">
        <f>G147+G162+SUM(G163:G168)</f>
        <v>0</v>
      </c>
      <c r="H169" s="41">
        <f>H147+H162+SUM(H163:H168)</f>
        <v>0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370515</v>
      </c>
      <c r="G193" s="47">
        <f>G112+G140+G169+G192</f>
        <v>0</v>
      </c>
      <c r="H193" s="47">
        <f>H112+H140+H169+H192</f>
        <v>0</v>
      </c>
      <c r="I193" s="47">
        <f>I112+I140+I169+I192</f>
        <v>0</v>
      </c>
      <c r="J193" s="47">
        <f>J112+J140+J192</f>
        <v>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/>
      <c r="G197" s="18"/>
      <c r="H197" s="18">
        <v>94076</v>
      </c>
      <c r="I197" s="18"/>
      <c r="J197" s="18"/>
      <c r="K197" s="18"/>
      <c r="L197" s="19">
        <f>SUM(F197:K197)</f>
        <v>94076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/>
      <c r="G204" s="18"/>
      <c r="H204" s="18">
        <v>8681</v>
      </c>
      <c r="I204" s="18"/>
      <c r="J204" s="18"/>
      <c r="K204" s="18"/>
      <c r="L204" s="19">
        <f t="shared" si="0"/>
        <v>8681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4340</v>
      </c>
      <c r="I208" s="18"/>
      <c r="J208" s="18"/>
      <c r="K208" s="18"/>
      <c r="L208" s="19">
        <f t="shared" si="0"/>
        <v>4340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107097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107097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>
        <v>31358</v>
      </c>
      <c r="I215" s="18"/>
      <c r="J215" s="18"/>
      <c r="K215" s="18"/>
      <c r="L215" s="19">
        <f>SUM(F215:K215)</f>
        <v>31358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>
        <v>2894</v>
      </c>
      <c r="I222" s="18"/>
      <c r="J222" s="18"/>
      <c r="K222" s="18"/>
      <c r="L222" s="19">
        <f t="shared" si="2"/>
        <v>2894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1447</v>
      </c>
      <c r="I226" s="18"/>
      <c r="J226" s="18"/>
      <c r="K226" s="18"/>
      <c r="L226" s="19">
        <f t="shared" si="2"/>
        <v>1447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35699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35699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52264</v>
      </c>
      <c r="I233" s="18"/>
      <c r="J233" s="18"/>
      <c r="K233" s="18"/>
      <c r="L233" s="19">
        <f>SUM(F233:K233)</f>
        <v>52264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>
        <v>4823</v>
      </c>
      <c r="I240" s="18"/>
      <c r="J240" s="18"/>
      <c r="K240" s="18"/>
      <c r="L240" s="19">
        <f t="shared" si="4"/>
        <v>4823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2411</v>
      </c>
      <c r="I244" s="18"/>
      <c r="J244" s="18"/>
      <c r="K244" s="18"/>
      <c r="L244" s="19">
        <f t="shared" si="4"/>
        <v>2411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59498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59498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0</v>
      </c>
      <c r="G257" s="41">
        <f t="shared" si="8"/>
        <v>0</v>
      </c>
      <c r="H257" s="41">
        <f t="shared" si="8"/>
        <v>202294</v>
      </c>
      <c r="I257" s="41">
        <f t="shared" si="8"/>
        <v>0</v>
      </c>
      <c r="J257" s="41">
        <f t="shared" si="8"/>
        <v>0</v>
      </c>
      <c r="K257" s="41">
        <f t="shared" si="8"/>
        <v>0</v>
      </c>
      <c r="L257" s="41">
        <f t="shared" si="8"/>
        <v>202294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0</v>
      </c>
      <c r="L270" s="41">
        <f t="shared" si="9"/>
        <v>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0</v>
      </c>
      <c r="G271" s="42">
        <f t="shared" si="11"/>
        <v>0</v>
      </c>
      <c r="H271" s="42">
        <f t="shared" si="11"/>
        <v>202294</v>
      </c>
      <c r="I271" s="42">
        <f t="shared" si="11"/>
        <v>0</v>
      </c>
      <c r="J271" s="42">
        <f t="shared" si="11"/>
        <v>0</v>
      </c>
      <c r="K271" s="42">
        <f t="shared" si="11"/>
        <v>0</v>
      </c>
      <c r="L271" s="42">
        <f t="shared" si="11"/>
        <v>202294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v>49623</v>
      </c>
      <c r="H440" s="18"/>
      <c r="I440" s="56">
        <f t="shared" si="33"/>
        <v>49623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49623</v>
      </c>
      <c r="H446" s="13">
        <f>SUM(H439:H445)</f>
        <v>0</v>
      </c>
      <c r="I446" s="13">
        <f>SUM(I439:I445)</f>
        <v>49623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49623</v>
      </c>
      <c r="H459" s="18"/>
      <c r="I459" s="56">
        <f t="shared" si="34"/>
        <v>49623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49623</v>
      </c>
      <c r="H460" s="83">
        <f>SUM(H454:H459)</f>
        <v>0</v>
      </c>
      <c r="I460" s="83">
        <f>SUM(I454:I459)</f>
        <v>49623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49623</v>
      </c>
      <c r="H461" s="42">
        <f>H452+H460</f>
        <v>0</v>
      </c>
      <c r="I461" s="42">
        <f>I452+I460</f>
        <v>49623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-72410</v>
      </c>
      <c r="G465" s="18"/>
      <c r="H465" s="18"/>
      <c r="I465" s="18"/>
      <c r="J465" s="18">
        <v>49623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thickBot="1" x14ac:dyDescent="0.25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thickTop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275">
        <v>370515</v>
      </c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370515</v>
      </c>
      <c r="G470" s="53">
        <f>SUM(G468:G469)</f>
        <v>0</v>
      </c>
      <c r="H470" s="53">
        <f>SUM(H468:H469)</f>
        <v>0</v>
      </c>
      <c r="I470" s="53">
        <f>SUM(I468:I469)</f>
        <v>0</v>
      </c>
      <c r="J470" s="53">
        <f>SUM(J468:J469)</f>
        <v>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202294</v>
      </c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202294</v>
      </c>
      <c r="G474" s="53">
        <f>SUM(G472:G473)</f>
        <v>0</v>
      </c>
      <c r="H474" s="53">
        <f>SUM(H472:H473)</f>
        <v>0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95811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49623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0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0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0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0</v>
      </c>
      <c r="G545" s="89">
        <f t="shared" ref="G545:L545" si="41">G524+G529+G534+G539+G544</f>
        <v>0</v>
      </c>
      <c r="H545" s="89">
        <f t="shared" si="41"/>
        <v>0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0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0</v>
      </c>
      <c r="G552" s="89">
        <f t="shared" si="42"/>
        <v>0</v>
      </c>
      <c r="H552" s="89">
        <f t="shared" si="42"/>
        <v>0</v>
      </c>
      <c r="I552" s="89">
        <f t="shared" si="42"/>
        <v>0</v>
      </c>
      <c r="J552" s="89">
        <f t="shared" si="42"/>
        <v>0</v>
      </c>
      <c r="K552" s="89">
        <f t="shared" si="42"/>
        <v>0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94076</v>
      </c>
      <c r="G575" s="18">
        <v>31358</v>
      </c>
      <c r="H575" s="18">
        <v>52264</v>
      </c>
      <c r="I575" s="87">
        <f>SUM(F575:H575)</f>
        <v>177698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4340</v>
      </c>
      <c r="I591" s="18">
        <v>1447</v>
      </c>
      <c r="J591" s="18">
        <v>2411</v>
      </c>
      <c r="K591" s="104">
        <f t="shared" ref="K591:K597" si="48">SUM(H591:J591)</f>
        <v>8198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4340</v>
      </c>
      <c r="I598" s="108">
        <f>SUM(I591:I597)</f>
        <v>1447</v>
      </c>
      <c r="J598" s="108">
        <f>SUM(J591:J597)</f>
        <v>2411</v>
      </c>
      <c r="K598" s="108">
        <f>SUM(K591:K597)</f>
        <v>8198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107718</v>
      </c>
      <c r="H617" s="109">
        <f>SUM(F52)</f>
        <v>107718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49623</v>
      </c>
      <c r="H621" s="109">
        <f>SUM(J52)</f>
        <v>49623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95811</v>
      </c>
      <c r="H622" s="109">
        <f>F476</f>
        <v>95811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49623</v>
      </c>
      <c r="H626" s="109">
        <f>J476</f>
        <v>49623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370515</v>
      </c>
      <c r="H627" s="104">
        <f>SUM(F468)</f>
        <v>370515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202294</v>
      </c>
      <c r="H632" s="104">
        <f>SUM(F472)</f>
        <v>202294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0</v>
      </c>
      <c r="H637" s="164">
        <f>SUM(J468)</f>
        <v>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49623</v>
      </c>
      <c r="H640" s="104">
        <f>SUM(G461)</f>
        <v>49623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49623</v>
      </c>
      <c r="H642" s="104">
        <f>SUM(I461)</f>
        <v>49623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0</v>
      </c>
      <c r="H646" s="104">
        <f>L408</f>
        <v>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8198</v>
      </c>
      <c r="H647" s="104">
        <f>L208+L226+L244</f>
        <v>8198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0</v>
      </c>
      <c r="H648" s="104">
        <f>(J257+J338)-(J255+J336)</f>
        <v>0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4340</v>
      </c>
      <c r="H649" s="104">
        <f>H598</f>
        <v>4340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1447</v>
      </c>
      <c r="H650" s="104">
        <f>I598</f>
        <v>1447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2411</v>
      </c>
      <c r="H651" s="104">
        <f>J598</f>
        <v>2411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107097</v>
      </c>
      <c r="G660" s="19">
        <f>(L229+L309+L359)</f>
        <v>35699</v>
      </c>
      <c r="H660" s="19">
        <f>(L247+L328+L360)</f>
        <v>59498</v>
      </c>
      <c r="I660" s="19">
        <f>SUM(F660:H660)</f>
        <v>202294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4340</v>
      </c>
      <c r="G662" s="19">
        <f>(L226+L306)-(J226+J306)</f>
        <v>1447</v>
      </c>
      <c r="H662" s="19">
        <f>(L244+L325)-(J244+J325)</f>
        <v>2411</v>
      </c>
      <c r="I662" s="19">
        <f>SUM(F662:H662)</f>
        <v>8198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94076</v>
      </c>
      <c r="G663" s="199">
        <f>SUM(G575:G587)+SUM(I602:I604)+L612</f>
        <v>31358</v>
      </c>
      <c r="H663" s="199">
        <f>SUM(H575:H587)+SUM(J602:J604)+L613</f>
        <v>52264</v>
      </c>
      <c r="I663" s="19">
        <f>SUM(F663:H663)</f>
        <v>177698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8681</v>
      </c>
      <c r="G664" s="19">
        <f>G660-SUM(G661:G663)</f>
        <v>2894</v>
      </c>
      <c r="H664" s="19">
        <f>H660-SUM(H661:H663)</f>
        <v>4823</v>
      </c>
      <c r="I664" s="19">
        <f>I660-SUM(I661:I663)</f>
        <v>16398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>
        <v>-8681</v>
      </c>
      <c r="G669" s="18">
        <v>-2894</v>
      </c>
      <c r="H669" s="18">
        <v>-4823</v>
      </c>
      <c r="I669" s="19">
        <f>SUM(F669:H669)</f>
        <v>-16398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Windsor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9" t="s">
        <v>784</v>
      </c>
      <c r="B3" s="279"/>
      <c r="C3" s="279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8" t="s">
        <v>783</v>
      </c>
      <c r="C6" s="278"/>
    </row>
    <row r="7" spans="1:3" x14ac:dyDescent="0.2">
      <c r="A7" s="239" t="s">
        <v>786</v>
      </c>
      <c r="B7" s="276" t="s">
        <v>782</v>
      </c>
      <c r="C7" s="277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779</v>
      </c>
      <c r="B10" s="240"/>
      <c r="C10" s="240"/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8" t="s">
        <v>783</v>
      </c>
      <c r="C15" s="278"/>
    </row>
    <row r="16" spans="1:3" x14ac:dyDescent="0.2">
      <c r="A16" s="239" t="s">
        <v>787</v>
      </c>
      <c r="B16" s="276" t="s">
        <v>707</v>
      </c>
      <c r="C16" s="277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779</v>
      </c>
      <c r="B19" s="240"/>
      <c r="C19" s="240"/>
    </row>
    <row r="20" spans="1:3" x14ac:dyDescent="0.2">
      <c r="A20" t="s">
        <v>780</v>
      </c>
      <c r="B20" s="240"/>
      <c r="C20" s="240"/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8" t="s">
        <v>783</v>
      </c>
      <c r="C24" s="278"/>
    </row>
    <row r="25" spans="1:3" x14ac:dyDescent="0.2">
      <c r="A25" s="239" t="s">
        <v>788</v>
      </c>
      <c r="B25" s="276" t="s">
        <v>708</v>
      </c>
      <c r="C25" s="277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8" t="s">
        <v>783</v>
      </c>
      <c r="C33" s="278"/>
    </row>
    <row r="34" spans="1:3" x14ac:dyDescent="0.2">
      <c r="A34" s="239" t="s">
        <v>789</v>
      </c>
      <c r="B34" s="276" t="s">
        <v>709</v>
      </c>
      <c r="C34" s="277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8" t="s">
        <v>790</v>
      </c>
      <c r="B1" s="283"/>
      <c r="C1" s="283"/>
      <c r="D1" s="283"/>
      <c r="E1" s="283"/>
      <c r="F1" s="283"/>
      <c r="G1" s="283"/>
      <c r="H1" s="283"/>
      <c r="I1" s="181"/>
    </row>
    <row r="2" spans="1:9" x14ac:dyDescent="0.2">
      <c r="A2" s="33" t="s">
        <v>717</v>
      </c>
      <c r="B2" s="265" t="str">
        <f>'DOE25'!A2</f>
        <v>Windsor School District</v>
      </c>
      <c r="C2" s="181"/>
      <c r="D2" s="181" t="s">
        <v>792</v>
      </c>
      <c r="E2" s="181" t="s">
        <v>794</v>
      </c>
      <c r="F2" s="280" t="s">
        <v>821</v>
      </c>
      <c r="G2" s="281"/>
      <c r="H2" s="282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177698</v>
      </c>
      <c r="D5" s="20">
        <f>SUM('DOE25'!L197:L200)+SUM('DOE25'!L215:L218)+SUM('DOE25'!L233:L236)-F5-G5</f>
        <v>177698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0</v>
      </c>
      <c r="D6" s="20">
        <f>'DOE25'!L202+'DOE25'!L220+'DOE25'!L238-F6-G6</f>
        <v>0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11281</v>
      </c>
      <c r="D8" s="243"/>
      <c r="E8" s="20">
        <f>'DOE25'!L204+'DOE25'!L222+'DOE25'!L240-F8-G8-D9-D11</f>
        <v>11281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1517</v>
      </c>
      <c r="D9" s="244">
        <v>1517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3600</v>
      </c>
      <c r="D11" s="244">
        <v>3600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0</v>
      </c>
      <c r="D14" s="20">
        <f>'DOE25'!L207+'DOE25'!L225+'DOE25'!L243-F14-G14</f>
        <v>0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8198</v>
      </c>
      <c r="D15" s="20">
        <f>'DOE25'!L208+'DOE25'!L226+'DOE25'!L244-F15-G15</f>
        <v>8198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191013</v>
      </c>
      <c r="E33" s="246">
        <f>SUM(E5:E31)</f>
        <v>11281</v>
      </c>
      <c r="F33" s="246">
        <f>SUM(F5:F31)</f>
        <v>0</v>
      </c>
      <c r="G33" s="246">
        <f>SUM(G5:G31)</f>
        <v>0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11281</v>
      </c>
      <c r="E35" s="249"/>
    </row>
    <row r="36" spans="2:8" ht="12" thickTop="1" x14ac:dyDescent="0.2">
      <c r="B36" t="s">
        <v>815</v>
      </c>
      <c r="D36" s="20">
        <f>D33</f>
        <v>191013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N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Windsor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107718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49623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107718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49623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11907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11907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49623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95811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95811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49623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107718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49623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214183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16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0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0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16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214199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97059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59257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156316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156316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0</v>
      </c>
      <c r="D88" s="95">
        <f>SUM('DOE25'!G153:G161)</f>
        <v>0</v>
      </c>
      <c r="E88" s="95">
        <f>SUM('DOE25'!H153:H161)</f>
        <v>0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0</v>
      </c>
      <c r="D91" s="131">
        <f>SUM(D85:D90)</f>
        <v>0</v>
      </c>
      <c r="E91" s="131">
        <f>SUM(E85:E90)</f>
        <v>0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370515</v>
      </c>
      <c r="D104" s="86">
        <f>D63+D81+D91+D103</f>
        <v>0</v>
      </c>
      <c r="E104" s="86">
        <f>E63+E81+E91+E103</f>
        <v>0</v>
      </c>
      <c r="F104" s="86">
        <f>F63+F81+F91+F103</f>
        <v>0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177698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177698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0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16398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0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8198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0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24596</v>
      </c>
      <c r="D128" s="86">
        <f>SUM(D118:D127)</f>
        <v>0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202294</v>
      </c>
      <c r="D145" s="86">
        <f>(D115+D128+D144)</f>
        <v>0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4" t="s">
        <v>740</v>
      </c>
      <c r="B1" s="284"/>
      <c r="C1" s="284"/>
      <c r="D1" s="284"/>
    </row>
    <row r="2" spans="1:4" x14ac:dyDescent="0.2">
      <c r="A2" s="187" t="s">
        <v>717</v>
      </c>
      <c r="B2" s="186" t="str">
        <f>'DOE25'!A2</f>
        <v>Windsor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0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177698</v>
      </c>
      <c r="D10" s="182">
        <f>ROUND((C10/$C$28)*100,1)</f>
        <v>87.8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0</v>
      </c>
      <c r="D11" s="182">
        <f>ROUND((C11/$C$28)*100,1)</f>
        <v>0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0</v>
      </c>
      <c r="D15" s="182">
        <f t="shared" ref="D15:D27" si="0">ROUND((C15/$C$28)*100,1)</f>
        <v>0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16398</v>
      </c>
      <c r="D17" s="182">
        <f t="shared" si="0"/>
        <v>8.1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0</v>
      </c>
      <c r="D20" s="182">
        <f t="shared" si="0"/>
        <v>0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8198</v>
      </c>
      <c r="D21" s="182">
        <f t="shared" si="0"/>
        <v>4.0999999999999996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202294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202294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214183</v>
      </c>
      <c r="D35" s="182">
        <f t="shared" ref="D35:D40" si="1">ROUND((C35/$C$41)*100,1)</f>
        <v>57.8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16</v>
      </c>
      <c r="D36" s="182">
        <f t="shared" si="1"/>
        <v>0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156316</v>
      </c>
      <c r="D37" s="182">
        <f t="shared" si="1"/>
        <v>42.2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0</v>
      </c>
      <c r="D39" s="182">
        <f t="shared" si="1"/>
        <v>0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370515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4" sqref="C4:M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5" t="s">
        <v>770</v>
      </c>
      <c r="B1" s="296"/>
      <c r="C1" s="296"/>
      <c r="D1" s="296"/>
      <c r="E1" s="296"/>
      <c r="F1" s="296"/>
      <c r="G1" s="296"/>
      <c r="H1" s="296"/>
      <c r="I1" s="296"/>
      <c r="J1" s="213"/>
      <c r="K1" s="213"/>
      <c r="L1" s="213"/>
      <c r="M1" s="214"/>
    </row>
    <row r="2" spans="1:26" ht="12.75" x14ac:dyDescent="0.2">
      <c r="A2" s="301" t="s">
        <v>767</v>
      </c>
      <c r="B2" s="302"/>
      <c r="C2" s="302"/>
      <c r="D2" s="302"/>
      <c r="E2" s="302"/>
      <c r="F2" s="299" t="str">
        <f>'DOE25'!A2</f>
        <v>Windsor School District</v>
      </c>
      <c r="G2" s="300"/>
      <c r="H2" s="300"/>
      <c r="I2" s="300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7" t="s">
        <v>771</v>
      </c>
      <c r="D3" s="297"/>
      <c r="E3" s="297"/>
      <c r="F3" s="297"/>
      <c r="G3" s="297"/>
      <c r="H3" s="297"/>
      <c r="I3" s="297"/>
      <c r="J3" s="297"/>
      <c r="K3" s="297"/>
      <c r="L3" s="297"/>
      <c r="M3" s="298"/>
    </row>
    <row r="4" spans="1:26" x14ac:dyDescent="0.2">
      <c r="A4" s="218">
        <v>19</v>
      </c>
      <c r="B4" s="219">
        <v>1</v>
      </c>
      <c r="C4" s="286" t="s">
        <v>913</v>
      </c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7"/>
      <c r="AB29" s="207"/>
      <c r="AC29" s="291"/>
      <c r="AD29" s="291"/>
      <c r="AE29" s="291"/>
      <c r="AF29" s="291"/>
      <c r="AG29" s="291"/>
      <c r="AH29" s="291"/>
      <c r="AI29" s="291"/>
      <c r="AJ29" s="291"/>
      <c r="AK29" s="291"/>
      <c r="AL29" s="291"/>
      <c r="AM29" s="291"/>
      <c r="AN29" s="207"/>
      <c r="AO29" s="207"/>
      <c r="AP29" s="291"/>
      <c r="AQ29" s="291"/>
      <c r="AR29" s="291"/>
      <c r="AS29" s="291"/>
      <c r="AT29" s="291"/>
      <c r="AU29" s="291"/>
      <c r="AV29" s="291"/>
      <c r="AW29" s="291"/>
      <c r="AX29" s="291"/>
      <c r="AY29" s="291"/>
      <c r="AZ29" s="291"/>
      <c r="BA29" s="207"/>
      <c r="BB29" s="207"/>
      <c r="BC29" s="291"/>
      <c r="BD29" s="291"/>
      <c r="BE29" s="291"/>
      <c r="BF29" s="291"/>
      <c r="BG29" s="291"/>
      <c r="BH29" s="291"/>
      <c r="BI29" s="291"/>
      <c r="BJ29" s="291"/>
      <c r="BK29" s="291"/>
      <c r="BL29" s="291"/>
      <c r="BM29" s="291"/>
      <c r="BN29" s="207"/>
      <c r="BO29" s="207"/>
      <c r="BP29" s="291"/>
      <c r="BQ29" s="291"/>
      <c r="BR29" s="291"/>
      <c r="BS29" s="291"/>
      <c r="BT29" s="291"/>
      <c r="BU29" s="291"/>
      <c r="BV29" s="291"/>
      <c r="BW29" s="291"/>
      <c r="BX29" s="291"/>
      <c r="BY29" s="291"/>
      <c r="BZ29" s="291"/>
      <c r="CA29" s="207"/>
      <c r="CB29" s="207"/>
      <c r="CC29" s="291"/>
      <c r="CD29" s="291"/>
      <c r="CE29" s="291"/>
      <c r="CF29" s="291"/>
      <c r="CG29" s="291"/>
      <c r="CH29" s="291"/>
      <c r="CI29" s="291"/>
      <c r="CJ29" s="291"/>
      <c r="CK29" s="291"/>
      <c r="CL29" s="291"/>
      <c r="CM29" s="291"/>
      <c r="CN29" s="207"/>
      <c r="CO29" s="207"/>
      <c r="CP29" s="291"/>
      <c r="CQ29" s="291"/>
      <c r="CR29" s="291"/>
      <c r="CS29" s="291"/>
      <c r="CT29" s="291"/>
      <c r="CU29" s="291"/>
      <c r="CV29" s="291"/>
      <c r="CW29" s="291"/>
      <c r="CX29" s="291"/>
      <c r="CY29" s="291"/>
      <c r="CZ29" s="291"/>
      <c r="DA29" s="207"/>
      <c r="DB29" s="207"/>
      <c r="DC29" s="291"/>
      <c r="DD29" s="291"/>
      <c r="DE29" s="291"/>
      <c r="DF29" s="291"/>
      <c r="DG29" s="291"/>
      <c r="DH29" s="291"/>
      <c r="DI29" s="291"/>
      <c r="DJ29" s="291"/>
      <c r="DK29" s="291"/>
      <c r="DL29" s="291"/>
      <c r="DM29" s="291"/>
      <c r="DN29" s="207"/>
      <c r="DO29" s="207"/>
      <c r="DP29" s="291"/>
      <c r="DQ29" s="291"/>
      <c r="DR29" s="291"/>
      <c r="DS29" s="291"/>
      <c r="DT29" s="291"/>
      <c r="DU29" s="291"/>
      <c r="DV29" s="291"/>
      <c r="DW29" s="291"/>
      <c r="DX29" s="291"/>
      <c r="DY29" s="291"/>
      <c r="DZ29" s="291"/>
      <c r="EA29" s="207"/>
      <c r="EB29" s="207"/>
      <c r="EC29" s="291"/>
      <c r="ED29" s="291"/>
      <c r="EE29" s="291"/>
      <c r="EF29" s="291"/>
      <c r="EG29" s="291"/>
      <c r="EH29" s="291"/>
      <c r="EI29" s="291"/>
      <c r="EJ29" s="291"/>
      <c r="EK29" s="291"/>
      <c r="EL29" s="291"/>
      <c r="EM29" s="291"/>
      <c r="EN29" s="207"/>
      <c r="EO29" s="207"/>
      <c r="EP29" s="291"/>
      <c r="EQ29" s="291"/>
      <c r="ER29" s="291"/>
      <c r="ES29" s="291"/>
      <c r="ET29" s="291"/>
      <c r="EU29" s="291"/>
      <c r="EV29" s="291"/>
      <c r="EW29" s="291"/>
      <c r="EX29" s="291"/>
      <c r="EY29" s="291"/>
      <c r="EZ29" s="291"/>
      <c r="FA29" s="207"/>
      <c r="FB29" s="207"/>
      <c r="FC29" s="291"/>
      <c r="FD29" s="291"/>
      <c r="FE29" s="291"/>
      <c r="FF29" s="291"/>
      <c r="FG29" s="291"/>
      <c r="FH29" s="291"/>
      <c r="FI29" s="291"/>
      <c r="FJ29" s="291"/>
      <c r="FK29" s="291"/>
      <c r="FL29" s="291"/>
      <c r="FM29" s="291"/>
      <c r="FN29" s="207"/>
      <c r="FO29" s="207"/>
      <c r="FP29" s="291"/>
      <c r="FQ29" s="291"/>
      <c r="FR29" s="291"/>
      <c r="FS29" s="291"/>
      <c r="FT29" s="291"/>
      <c r="FU29" s="291"/>
      <c r="FV29" s="291"/>
      <c r="FW29" s="291"/>
      <c r="FX29" s="291"/>
      <c r="FY29" s="291"/>
      <c r="FZ29" s="291"/>
      <c r="GA29" s="207"/>
      <c r="GB29" s="207"/>
      <c r="GC29" s="291"/>
      <c r="GD29" s="291"/>
      <c r="GE29" s="291"/>
      <c r="GF29" s="291"/>
      <c r="GG29" s="291"/>
      <c r="GH29" s="291"/>
      <c r="GI29" s="291"/>
      <c r="GJ29" s="291"/>
      <c r="GK29" s="291"/>
      <c r="GL29" s="291"/>
      <c r="GM29" s="291"/>
      <c r="GN29" s="207"/>
      <c r="GO29" s="207"/>
      <c r="GP29" s="291"/>
      <c r="GQ29" s="291"/>
      <c r="GR29" s="291"/>
      <c r="GS29" s="291"/>
      <c r="GT29" s="291"/>
      <c r="GU29" s="291"/>
      <c r="GV29" s="291"/>
      <c r="GW29" s="291"/>
      <c r="GX29" s="291"/>
      <c r="GY29" s="291"/>
      <c r="GZ29" s="291"/>
      <c r="HA29" s="207"/>
      <c r="HB29" s="207"/>
      <c r="HC29" s="291"/>
      <c r="HD29" s="291"/>
      <c r="HE29" s="291"/>
      <c r="HF29" s="291"/>
      <c r="HG29" s="291"/>
      <c r="HH29" s="291"/>
      <c r="HI29" s="291"/>
      <c r="HJ29" s="291"/>
      <c r="HK29" s="291"/>
      <c r="HL29" s="291"/>
      <c r="HM29" s="291"/>
      <c r="HN29" s="207"/>
      <c r="HO29" s="207"/>
      <c r="HP29" s="291"/>
      <c r="HQ29" s="291"/>
      <c r="HR29" s="291"/>
      <c r="HS29" s="291"/>
      <c r="HT29" s="291"/>
      <c r="HU29" s="291"/>
      <c r="HV29" s="291"/>
      <c r="HW29" s="291"/>
      <c r="HX29" s="291"/>
      <c r="HY29" s="291"/>
      <c r="HZ29" s="291"/>
      <c r="IA29" s="207"/>
      <c r="IB29" s="207"/>
      <c r="IC29" s="291"/>
      <c r="ID29" s="291"/>
      <c r="IE29" s="291"/>
      <c r="IF29" s="291"/>
      <c r="IG29" s="291"/>
      <c r="IH29" s="291"/>
      <c r="II29" s="291"/>
      <c r="IJ29" s="291"/>
      <c r="IK29" s="291"/>
      <c r="IL29" s="291"/>
      <c r="IM29" s="291"/>
      <c r="IN29" s="207"/>
      <c r="IO29" s="207"/>
      <c r="IP29" s="291"/>
      <c r="IQ29" s="291"/>
      <c r="IR29" s="291"/>
      <c r="IS29" s="291"/>
      <c r="IT29" s="291"/>
      <c r="IU29" s="291"/>
      <c r="IV29" s="291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7"/>
      <c r="AB30" s="207"/>
      <c r="AC30" s="291"/>
      <c r="AD30" s="291"/>
      <c r="AE30" s="291"/>
      <c r="AF30" s="291"/>
      <c r="AG30" s="291"/>
      <c r="AH30" s="291"/>
      <c r="AI30" s="291"/>
      <c r="AJ30" s="291"/>
      <c r="AK30" s="291"/>
      <c r="AL30" s="291"/>
      <c r="AM30" s="291"/>
      <c r="AN30" s="207"/>
      <c r="AO30" s="207"/>
      <c r="AP30" s="291"/>
      <c r="AQ30" s="291"/>
      <c r="AR30" s="291"/>
      <c r="AS30" s="291"/>
      <c r="AT30" s="291"/>
      <c r="AU30" s="291"/>
      <c r="AV30" s="291"/>
      <c r="AW30" s="291"/>
      <c r="AX30" s="291"/>
      <c r="AY30" s="291"/>
      <c r="AZ30" s="291"/>
      <c r="BA30" s="207"/>
      <c r="BB30" s="207"/>
      <c r="BC30" s="291"/>
      <c r="BD30" s="291"/>
      <c r="BE30" s="291"/>
      <c r="BF30" s="291"/>
      <c r="BG30" s="291"/>
      <c r="BH30" s="291"/>
      <c r="BI30" s="291"/>
      <c r="BJ30" s="291"/>
      <c r="BK30" s="291"/>
      <c r="BL30" s="291"/>
      <c r="BM30" s="291"/>
      <c r="BN30" s="207"/>
      <c r="BO30" s="207"/>
      <c r="BP30" s="291"/>
      <c r="BQ30" s="291"/>
      <c r="BR30" s="291"/>
      <c r="BS30" s="291"/>
      <c r="BT30" s="291"/>
      <c r="BU30" s="291"/>
      <c r="BV30" s="291"/>
      <c r="BW30" s="291"/>
      <c r="BX30" s="291"/>
      <c r="BY30" s="291"/>
      <c r="BZ30" s="291"/>
      <c r="CA30" s="207"/>
      <c r="CB30" s="207"/>
      <c r="CC30" s="291"/>
      <c r="CD30" s="291"/>
      <c r="CE30" s="291"/>
      <c r="CF30" s="291"/>
      <c r="CG30" s="291"/>
      <c r="CH30" s="291"/>
      <c r="CI30" s="291"/>
      <c r="CJ30" s="291"/>
      <c r="CK30" s="291"/>
      <c r="CL30" s="291"/>
      <c r="CM30" s="291"/>
      <c r="CN30" s="207"/>
      <c r="CO30" s="207"/>
      <c r="CP30" s="291"/>
      <c r="CQ30" s="291"/>
      <c r="CR30" s="291"/>
      <c r="CS30" s="291"/>
      <c r="CT30" s="291"/>
      <c r="CU30" s="291"/>
      <c r="CV30" s="291"/>
      <c r="CW30" s="291"/>
      <c r="CX30" s="291"/>
      <c r="CY30" s="291"/>
      <c r="CZ30" s="291"/>
      <c r="DA30" s="207"/>
      <c r="DB30" s="207"/>
      <c r="DC30" s="291"/>
      <c r="DD30" s="291"/>
      <c r="DE30" s="291"/>
      <c r="DF30" s="291"/>
      <c r="DG30" s="291"/>
      <c r="DH30" s="291"/>
      <c r="DI30" s="291"/>
      <c r="DJ30" s="291"/>
      <c r="DK30" s="291"/>
      <c r="DL30" s="291"/>
      <c r="DM30" s="291"/>
      <c r="DN30" s="207"/>
      <c r="DO30" s="207"/>
      <c r="DP30" s="291"/>
      <c r="DQ30" s="291"/>
      <c r="DR30" s="291"/>
      <c r="DS30" s="291"/>
      <c r="DT30" s="291"/>
      <c r="DU30" s="291"/>
      <c r="DV30" s="291"/>
      <c r="DW30" s="291"/>
      <c r="DX30" s="291"/>
      <c r="DY30" s="291"/>
      <c r="DZ30" s="291"/>
      <c r="EA30" s="207"/>
      <c r="EB30" s="207"/>
      <c r="EC30" s="291"/>
      <c r="ED30" s="291"/>
      <c r="EE30" s="291"/>
      <c r="EF30" s="291"/>
      <c r="EG30" s="291"/>
      <c r="EH30" s="291"/>
      <c r="EI30" s="291"/>
      <c r="EJ30" s="291"/>
      <c r="EK30" s="291"/>
      <c r="EL30" s="291"/>
      <c r="EM30" s="291"/>
      <c r="EN30" s="207"/>
      <c r="EO30" s="207"/>
      <c r="EP30" s="291"/>
      <c r="EQ30" s="291"/>
      <c r="ER30" s="291"/>
      <c r="ES30" s="291"/>
      <c r="ET30" s="291"/>
      <c r="EU30" s="291"/>
      <c r="EV30" s="291"/>
      <c r="EW30" s="291"/>
      <c r="EX30" s="291"/>
      <c r="EY30" s="291"/>
      <c r="EZ30" s="291"/>
      <c r="FA30" s="207"/>
      <c r="FB30" s="207"/>
      <c r="FC30" s="291"/>
      <c r="FD30" s="291"/>
      <c r="FE30" s="291"/>
      <c r="FF30" s="291"/>
      <c r="FG30" s="291"/>
      <c r="FH30" s="291"/>
      <c r="FI30" s="291"/>
      <c r="FJ30" s="291"/>
      <c r="FK30" s="291"/>
      <c r="FL30" s="291"/>
      <c r="FM30" s="291"/>
      <c r="FN30" s="207"/>
      <c r="FO30" s="207"/>
      <c r="FP30" s="291"/>
      <c r="FQ30" s="291"/>
      <c r="FR30" s="291"/>
      <c r="FS30" s="291"/>
      <c r="FT30" s="291"/>
      <c r="FU30" s="291"/>
      <c r="FV30" s="291"/>
      <c r="FW30" s="291"/>
      <c r="FX30" s="291"/>
      <c r="FY30" s="291"/>
      <c r="FZ30" s="291"/>
      <c r="GA30" s="207"/>
      <c r="GB30" s="207"/>
      <c r="GC30" s="291"/>
      <c r="GD30" s="291"/>
      <c r="GE30" s="291"/>
      <c r="GF30" s="291"/>
      <c r="GG30" s="291"/>
      <c r="GH30" s="291"/>
      <c r="GI30" s="291"/>
      <c r="GJ30" s="291"/>
      <c r="GK30" s="291"/>
      <c r="GL30" s="291"/>
      <c r="GM30" s="291"/>
      <c r="GN30" s="207"/>
      <c r="GO30" s="207"/>
      <c r="GP30" s="291"/>
      <c r="GQ30" s="291"/>
      <c r="GR30" s="291"/>
      <c r="GS30" s="291"/>
      <c r="GT30" s="291"/>
      <c r="GU30" s="291"/>
      <c r="GV30" s="291"/>
      <c r="GW30" s="291"/>
      <c r="GX30" s="291"/>
      <c r="GY30" s="291"/>
      <c r="GZ30" s="291"/>
      <c r="HA30" s="207"/>
      <c r="HB30" s="207"/>
      <c r="HC30" s="291"/>
      <c r="HD30" s="291"/>
      <c r="HE30" s="291"/>
      <c r="HF30" s="291"/>
      <c r="HG30" s="291"/>
      <c r="HH30" s="291"/>
      <c r="HI30" s="291"/>
      <c r="HJ30" s="291"/>
      <c r="HK30" s="291"/>
      <c r="HL30" s="291"/>
      <c r="HM30" s="291"/>
      <c r="HN30" s="207"/>
      <c r="HO30" s="207"/>
      <c r="HP30" s="291"/>
      <c r="HQ30" s="291"/>
      <c r="HR30" s="291"/>
      <c r="HS30" s="291"/>
      <c r="HT30" s="291"/>
      <c r="HU30" s="291"/>
      <c r="HV30" s="291"/>
      <c r="HW30" s="291"/>
      <c r="HX30" s="291"/>
      <c r="HY30" s="291"/>
      <c r="HZ30" s="291"/>
      <c r="IA30" s="207"/>
      <c r="IB30" s="207"/>
      <c r="IC30" s="291"/>
      <c r="ID30" s="291"/>
      <c r="IE30" s="291"/>
      <c r="IF30" s="291"/>
      <c r="IG30" s="291"/>
      <c r="IH30" s="291"/>
      <c r="II30" s="291"/>
      <c r="IJ30" s="291"/>
      <c r="IK30" s="291"/>
      <c r="IL30" s="291"/>
      <c r="IM30" s="291"/>
      <c r="IN30" s="207"/>
      <c r="IO30" s="207"/>
      <c r="IP30" s="291"/>
      <c r="IQ30" s="291"/>
      <c r="IR30" s="291"/>
      <c r="IS30" s="291"/>
      <c r="IT30" s="291"/>
      <c r="IU30" s="291"/>
      <c r="IV30" s="291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7"/>
      <c r="AB31" s="207"/>
      <c r="AC31" s="291"/>
      <c r="AD31" s="291"/>
      <c r="AE31" s="291"/>
      <c r="AF31" s="291"/>
      <c r="AG31" s="291"/>
      <c r="AH31" s="291"/>
      <c r="AI31" s="291"/>
      <c r="AJ31" s="291"/>
      <c r="AK31" s="291"/>
      <c r="AL31" s="291"/>
      <c r="AM31" s="291"/>
      <c r="AN31" s="207"/>
      <c r="AO31" s="207"/>
      <c r="AP31" s="291"/>
      <c r="AQ31" s="291"/>
      <c r="AR31" s="291"/>
      <c r="AS31" s="291"/>
      <c r="AT31" s="291"/>
      <c r="AU31" s="291"/>
      <c r="AV31" s="291"/>
      <c r="AW31" s="291"/>
      <c r="AX31" s="291"/>
      <c r="AY31" s="291"/>
      <c r="AZ31" s="291"/>
      <c r="BA31" s="207"/>
      <c r="BB31" s="207"/>
      <c r="BC31" s="291"/>
      <c r="BD31" s="291"/>
      <c r="BE31" s="291"/>
      <c r="BF31" s="291"/>
      <c r="BG31" s="291"/>
      <c r="BH31" s="291"/>
      <c r="BI31" s="291"/>
      <c r="BJ31" s="291"/>
      <c r="BK31" s="291"/>
      <c r="BL31" s="291"/>
      <c r="BM31" s="291"/>
      <c r="BN31" s="207"/>
      <c r="BO31" s="207"/>
      <c r="BP31" s="291"/>
      <c r="BQ31" s="291"/>
      <c r="BR31" s="291"/>
      <c r="BS31" s="291"/>
      <c r="BT31" s="291"/>
      <c r="BU31" s="291"/>
      <c r="BV31" s="291"/>
      <c r="BW31" s="291"/>
      <c r="BX31" s="291"/>
      <c r="BY31" s="291"/>
      <c r="BZ31" s="291"/>
      <c r="CA31" s="207"/>
      <c r="CB31" s="207"/>
      <c r="CC31" s="291"/>
      <c r="CD31" s="291"/>
      <c r="CE31" s="291"/>
      <c r="CF31" s="291"/>
      <c r="CG31" s="291"/>
      <c r="CH31" s="291"/>
      <c r="CI31" s="291"/>
      <c r="CJ31" s="291"/>
      <c r="CK31" s="291"/>
      <c r="CL31" s="291"/>
      <c r="CM31" s="291"/>
      <c r="CN31" s="207"/>
      <c r="CO31" s="207"/>
      <c r="CP31" s="291"/>
      <c r="CQ31" s="291"/>
      <c r="CR31" s="291"/>
      <c r="CS31" s="291"/>
      <c r="CT31" s="291"/>
      <c r="CU31" s="291"/>
      <c r="CV31" s="291"/>
      <c r="CW31" s="291"/>
      <c r="CX31" s="291"/>
      <c r="CY31" s="291"/>
      <c r="CZ31" s="291"/>
      <c r="DA31" s="207"/>
      <c r="DB31" s="207"/>
      <c r="DC31" s="291"/>
      <c r="DD31" s="291"/>
      <c r="DE31" s="291"/>
      <c r="DF31" s="291"/>
      <c r="DG31" s="291"/>
      <c r="DH31" s="291"/>
      <c r="DI31" s="291"/>
      <c r="DJ31" s="291"/>
      <c r="DK31" s="291"/>
      <c r="DL31" s="291"/>
      <c r="DM31" s="291"/>
      <c r="DN31" s="207"/>
      <c r="DO31" s="207"/>
      <c r="DP31" s="291"/>
      <c r="DQ31" s="291"/>
      <c r="DR31" s="291"/>
      <c r="DS31" s="291"/>
      <c r="DT31" s="291"/>
      <c r="DU31" s="291"/>
      <c r="DV31" s="291"/>
      <c r="DW31" s="291"/>
      <c r="DX31" s="291"/>
      <c r="DY31" s="291"/>
      <c r="DZ31" s="291"/>
      <c r="EA31" s="207"/>
      <c r="EB31" s="207"/>
      <c r="EC31" s="291"/>
      <c r="ED31" s="291"/>
      <c r="EE31" s="291"/>
      <c r="EF31" s="291"/>
      <c r="EG31" s="291"/>
      <c r="EH31" s="291"/>
      <c r="EI31" s="291"/>
      <c r="EJ31" s="291"/>
      <c r="EK31" s="291"/>
      <c r="EL31" s="291"/>
      <c r="EM31" s="291"/>
      <c r="EN31" s="207"/>
      <c r="EO31" s="207"/>
      <c r="EP31" s="291"/>
      <c r="EQ31" s="291"/>
      <c r="ER31" s="291"/>
      <c r="ES31" s="291"/>
      <c r="ET31" s="291"/>
      <c r="EU31" s="291"/>
      <c r="EV31" s="291"/>
      <c r="EW31" s="291"/>
      <c r="EX31" s="291"/>
      <c r="EY31" s="291"/>
      <c r="EZ31" s="291"/>
      <c r="FA31" s="207"/>
      <c r="FB31" s="207"/>
      <c r="FC31" s="291"/>
      <c r="FD31" s="291"/>
      <c r="FE31" s="291"/>
      <c r="FF31" s="291"/>
      <c r="FG31" s="291"/>
      <c r="FH31" s="291"/>
      <c r="FI31" s="291"/>
      <c r="FJ31" s="291"/>
      <c r="FK31" s="291"/>
      <c r="FL31" s="291"/>
      <c r="FM31" s="291"/>
      <c r="FN31" s="207"/>
      <c r="FO31" s="207"/>
      <c r="FP31" s="291"/>
      <c r="FQ31" s="291"/>
      <c r="FR31" s="291"/>
      <c r="FS31" s="291"/>
      <c r="FT31" s="291"/>
      <c r="FU31" s="291"/>
      <c r="FV31" s="291"/>
      <c r="FW31" s="291"/>
      <c r="FX31" s="291"/>
      <c r="FY31" s="291"/>
      <c r="FZ31" s="291"/>
      <c r="GA31" s="207"/>
      <c r="GB31" s="207"/>
      <c r="GC31" s="291"/>
      <c r="GD31" s="291"/>
      <c r="GE31" s="291"/>
      <c r="GF31" s="291"/>
      <c r="GG31" s="291"/>
      <c r="GH31" s="291"/>
      <c r="GI31" s="291"/>
      <c r="GJ31" s="291"/>
      <c r="GK31" s="291"/>
      <c r="GL31" s="291"/>
      <c r="GM31" s="291"/>
      <c r="GN31" s="207"/>
      <c r="GO31" s="207"/>
      <c r="GP31" s="291"/>
      <c r="GQ31" s="291"/>
      <c r="GR31" s="291"/>
      <c r="GS31" s="291"/>
      <c r="GT31" s="291"/>
      <c r="GU31" s="291"/>
      <c r="GV31" s="291"/>
      <c r="GW31" s="291"/>
      <c r="GX31" s="291"/>
      <c r="GY31" s="291"/>
      <c r="GZ31" s="291"/>
      <c r="HA31" s="207"/>
      <c r="HB31" s="207"/>
      <c r="HC31" s="291"/>
      <c r="HD31" s="291"/>
      <c r="HE31" s="291"/>
      <c r="HF31" s="291"/>
      <c r="HG31" s="291"/>
      <c r="HH31" s="291"/>
      <c r="HI31" s="291"/>
      <c r="HJ31" s="291"/>
      <c r="HK31" s="291"/>
      <c r="HL31" s="291"/>
      <c r="HM31" s="291"/>
      <c r="HN31" s="207"/>
      <c r="HO31" s="207"/>
      <c r="HP31" s="291"/>
      <c r="HQ31" s="291"/>
      <c r="HR31" s="291"/>
      <c r="HS31" s="291"/>
      <c r="HT31" s="291"/>
      <c r="HU31" s="291"/>
      <c r="HV31" s="291"/>
      <c r="HW31" s="291"/>
      <c r="HX31" s="291"/>
      <c r="HY31" s="291"/>
      <c r="HZ31" s="291"/>
      <c r="IA31" s="207"/>
      <c r="IB31" s="207"/>
      <c r="IC31" s="291"/>
      <c r="ID31" s="291"/>
      <c r="IE31" s="291"/>
      <c r="IF31" s="291"/>
      <c r="IG31" s="291"/>
      <c r="IH31" s="291"/>
      <c r="II31" s="291"/>
      <c r="IJ31" s="291"/>
      <c r="IK31" s="291"/>
      <c r="IL31" s="291"/>
      <c r="IM31" s="291"/>
      <c r="IN31" s="207"/>
      <c r="IO31" s="207"/>
      <c r="IP31" s="291"/>
      <c r="IQ31" s="291"/>
      <c r="IR31" s="291"/>
      <c r="IS31" s="291"/>
      <c r="IT31" s="291"/>
      <c r="IU31" s="291"/>
      <c r="IV31" s="291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4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7"/>
      <c r="AB38" s="207"/>
      <c r="AC38" s="291"/>
      <c r="AD38" s="291"/>
      <c r="AE38" s="291"/>
      <c r="AF38" s="291"/>
      <c r="AG38" s="291"/>
      <c r="AH38" s="291"/>
      <c r="AI38" s="291"/>
      <c r="AJ38" s="291"/>
      <c r="AK38" s="291"/>
      <c r="AL38" s="291"/>
      <c r="AM38" s="291"/>
      <c r="AN38" s="207"/>
      <c r="AO38" s="207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07"/>
      <c r="BB38" s="207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07"/>
      <c r="BO38" s="207"/>
      <c r="BP38" s="291"/>
      <c r="BQ38" s="291"/>
      <c r="BR38" s="291"/>
      <c r="BS38" s="291"/>
      <c r="BT38" s="291"/>
      <c r="BU38" s="291"/>
      <c r="BV38" s="291"/>
      <c r="BW38" s="291"/>
      <c r="BX38" s="291"/>
      <c r="BY38" s="291"/>
      <c r="BZ38" s="291"/>
      <c r="CA38" s="207"/>
      <c r="CB38" s="207"/>
      <c r="CC38" s="291"/>
      <c r="CD38" s="291"/>
      <c r="CE38" s="291"/>
      <c r="CF38" s="291"/>
      <c r="CG38" s="291"/>
      <c r="CH38" s="291"/>
      <c r="CI38" s="291"/>
      <c r="CJ38" s="291"/>
      <c r="CK38" s="291"/>
      <c r="CL38" s="291"/>
      <c r="CM38" s="291"/>
      <c r="CN38" s="207"/>
      <c r="CO38" s="207"/>
      <c r="CP38" s="291"/>
      <c r="CQ38" s="291"/>
      <c r="CR38" s="291"/>
      <c r="CS38" s="291"/>
      <c r="CT38" s="291"/>
      <c r="CU38" s="291"/>
      <c r="CV38" s="291"/>
      <c r="CW38" s="291"/>
      <c r="CX38" s="291"/>
      <c r="CY38" s="291"/>
      <c r="CZ38" s="291"/>
      <c r="DA38" s="207"/>
      <c r="DB38" s="207"/>
      <c r="DC38" s="291"/>
      <c r="DD38" s="291"/>
      <c r="DE38" s="291"/>
      <c r="DF38" s="291"/>
      <c r="DG38" s="291"/>
      <c r="DH38" s="291"/>
      <c r="DI38" s="291"/>
      <c r="DJ38" s="291"/>
      <c r="DK38" s="291"/>
      <c r="DL38" s="291"/>
      <c r="DM38" s="291"/>
      <c r="DN38" s="207"/>
      <c r="DO38" s="207"/>
      <c r="DP38" s="291"/>
      <c r="DQ38" s="291"/>
      <c r="DR38" s="291"/>
      <c r="DS38" s="291"/>
      <c r="DT38" s="291"/>
      <c r="DU38" s="291"/>
      <c r="DV38" s="291"/>
      <c r="DW38" s="291"/>
      <c r="DX38" s="291"/>
      <c r="DY38" s="291"/>
      <c r="DZ38" s="291"/>
      <c r="EA38" s="207"/>
      <c r="EB38" s="207"/>
      <c r="EC38" s="291"/>
      <c r="ED38" s="291"/>
      <c r="EE38" s="291"/>
      <c r="EF38" s="291"/>
      <c r="EG38" s="291"/>
      <c r="EH38" s="291"/>
      <c r="EI38" s="291"/>
      <c r="EJ38" s="291"/>
      <c r="EK38" s="291"/>
      <c r="EL38" s="291"/>
      <c r="EM38" s="291"/>
      <c r="EN38" s="207"/>
      <c r="EO38" s="207"/>
      <c r="EP38" s="291"/>
      <c r="EQ38" s="291"/>
      <c r="ER38" s="291"/>
      <c r="ES38" s="291"/>
      <c r="ET38" s="291"/>
      <c r="EU38" s="291"/>
      <c r="EV38" s="291"/>
      <c r="EW38" s="291"/>
      <c r="EX38" s="291"/>
      <c r="EY38" s="291"/>
      <c r="EZ38" s="291"/>
      <c r="FA38" s="207"/>
      <c r="FB38" s="207"/>
      <c r="FC38" s="291"/>
      <c r="FD38" s="291"/>
      <c r="FE38" s="291"/>
      <c r="FF38" s="291"/>
      <c r="FG38" s="291"/>
      <c r="FH38" s="291"/>
      <c r="FI38" s="291"/>
      <c r="FJ38" s="291"/>
      <c r="FK38" s="291"/>
      <c r="FL38" s="291"/>
      <c r="FM38" s="291"/>
      <c r="FN38" s="207"/>
      <c r="FO38" s="207"/>
      <c r="FP38" s="291"/>
      <c r="FQ38" s="291"/>
      <c r="FR38" s="291"/>
      <c r="FS38" s="291"/>
      <c r="FT38" s="291"/>
      <c r="FU38" s="291"/>
      <c r="FV38" s="291"/>
      <c r="FW38" s="291"/>
      <c r="FX38" s="291"/>
      <c r="FY38" s="291"/>
      <c r="FZ38" s="291"/>
      <c r="GA38" s="207"/>
      <c r="GB38" s="207"/>
      <c r="GC38" s="291"/>
      <c r="GD38" s="291"/>
      <c r="GE38" s="291"/>
      <c r="GF38" s="291"/>
      <c r="GG38" s="291"/>
      <c r="GH38" s="291"/>
      <c r="GI38" s="291"/>
      <c r="GJ38" s="291"/>
      <c r="GK38" s="291"/>
      <c r="GL38" s="291"/>
      <c r="GM38" s="291"/>
      <c r="GN38" s="207"/>
      <c r="GO38" s="207"/>
      <c r="GP38" s="291"/>
      <c r="GQ38" s="291"/>
      <c r="GR38" s="291"/>
      <c r="GS38" s="291"/>
      <c r="GT38" s="291"/>
      <c r="GU38" s="291"/>
      <c r="GV38" s="291"/>
      <c r="GW38" s="291"/>
      <c r="GX38" s="291"/>
      <c r="GY38" s="291"/>
      <c r="GZ38" s="291"/>
      <c r="HA38" s="207"/>
      <c r="HB38" s="207"/>
      <c r="HC38" s="291"/>
      <c r="HD38" s="291"/>
      <c r="HE38" s="291"/>
      <c r="HF38" s="291"/>
      <c r="HG38" s="291"/>
      <c r="HH38" s="291"/>
      <c r="HI38" s="291"/>
      <c r="HJ38" s="291"/>
      <c r="HK38" s="291"/>
      <c r="HL38" s="291"/>
      <c r="HM38" s="291"/>
      <c r="HN38" s="207"/>
      <c r="HO38" s="207"/>
      <c r="HP38" s="291"/>
      <c r="HQ38" s="291"/>
      <c r="HR38" s="291"/>
      <c r="HS38" s="291"/>
      <c r="HT38" s="291"/>
      <c r="HU38" s="291"/>
      <c r="HV38" s="291"/>
      <c r="HW38" s="291"/>
      <c r="HX38" s="291"/>
      <c r="HY38" s="291"/>
      <c r="HZ38" s="291"/>
      <c r="IA38" s="207"/>
      <c r="IB38" s="207"/>
      <c r="IC38" s="291"/>
      <c r="ID38" s="291"/>
      <c r="IE38" s="291"/>
      <c r="IF38" s="291"/>
      <c r="IG38" s="291"/>
      <c r="IH38" s="291"/>
      <c r="II38" s="291"/>
      <c r="IJ38" s="291"/>
      <c r="IK38" s="291"/>
      <c r="IL38" s="291"/>
      <c r="IM38" s="291"/>
      <c r="IN38" s="207"/>
      <c r="IO38" s="207"/>
      <c r="IP38" s="291"/>
      <c r="IQ38" s="291"/>
      <c r="IR38" s="291"/>
      <c r="IS38" s="291"/>
      <c r="IT38" s="291"/>
      <c r="IU38" s="291"/>
      <c r="IV38" s="291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7"/>
      <c r="AB39" s="207"/>
      <c r="AC39" s="291"/>
      <c r="AD39" s="291"/>
      <c r="AE39" s="291"/>
      <c r="AF39" s="291"/>
      <c r="AG39" s="291"/>
      <c r="AH39" s="291"/>
      <c r="AI39" s="291"/>
      <c r="AJ39" s="291"/>
      <c r="AK39" s="291"/>
      <c r="AL39" s="291"/>
      <c r="AM39" s="291"/>
      <c r="AN39" s="207"/>
      <c r="AO39" s="207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07"/>
      <c r="BB39" s="207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07"/>
      <c r="BO39" s="207"/>
      <c r="BP39" s="291"/>
      <c r="BQ39" s="291"/>
      <c r="BR39" s="291"/>
      <c r="BS39" s="291"/>
      <c r="BT39" s="291"/>
      <c r="BU39" s="291"/>
      <c r="BV39" s="291"/>
      <c r="BW39" s="291"/>
      <c r="BX39" s="291"/>
      <c r="BY39" s="291"/>
      <c r="BZ39" s="291"/>
      <c r="CA39" s="207"/>
      <c r="CB39" s="207"/>
      <c r="CC39" s="291"/>
      <c r="CD39" s="291"/>
      <c r="CE39" s="291"/>
      <c r="CF39" s="291"/>
      <c r="CG39" s="291"/>
      <c r="CH39" s="291"/>
      <c r="CI39" s="291"/>
      <c r="CJ39" s="291"/>
      <c r="CK39" s="291"/>
      <c r="CL39" s="291"/>
      <c r="CM39" s="291"/>
      <c r="CN39" s="207"/>
      <c r="CO39" s="207"/>
      <c r="CP39" s="291"/>
      <c r="CQ39" s="291"/>
      <c r="CR39" s="291"/>
      <c r="CS39" s="291"/>
      <c r="CT39" s="291"/>
      <c r="CU39" s="291"/>
      <c r="CV39" s="291"/>
      <c r="CW39" s="291"/>
      <c r="CX39" s="291"/>
      <c r="CY39" s="291"/>
      <c r="CZ39" s="291"/>
      <c r="DA39" s="207"/>
      <c r="DB39" s="207"/>
      <c r="DC39" s="291"/>
      <c r="DD39" s="291"/>
      <c r="DE39" s="291"/>
      <c r="DF39" s="291"/>
      <c r="DG39" s="291"/>
      <c r="DH39" s="291"/>
      <c r="DI39" s="291"/>
      <c r="DJ39" s="291"/>
      <c r="DK39" s="291"/>
      <c r="DL39" s="291"/>
      <c r="DM39" s="291"/>
      <c r="DN39" s="207"/>
      <c r="DO39" s="207"/>
      <c r="DP39" s="291"/>
      <c r="DQ39" s="291"/>
      <c r="DR39" s="291"/>
      <c r="DS39" s="291"/>
      <c r="DT39" s="291"/>
      <c r="DU39" s="291"/>
      <c r="DV39" s="291"/>
      <c r="DW39" s="291"/>
      <c r="DX39" s="291"/>
      <c r="DY39" s="291"/>
      <c r="DZ39" s="291"/>
      <c r="EA39" s="207"/>
      <c r="EB39" s="207"/>
      <c r="EC39" s="291"/>
      <c r="ED39" s="291"/>
      <c r="EE39" s="291"/>
      <c r="EF39" s="291"/>
      <c r="EG39" s="291"/>
      <c r="EH39" s="291"/>
      <c r="EI39" s="291"/>
      <c r="EJ39" s="291"/>
      <c r="EK39" s="291"/>
      <c r="EL39" s="291"/>
      <c r="EM39" s="291"/>
      <c r="EN39" s="207"/>
      <c r="EO39" s="207"/>
      <c r="EP39" s="291"/>
      <c r="EQ39" s="291"/>
      <c r="ER39" s="291"/>
      <c r="ES39" s="291"/>
      <c r="ET39" s="291"/>
      <c r="EU39" s="291"/>
      <c r="EV39" s="291"/>
      <c r="EW39" s="291"/>
      <c r="EX39" s="291"/>
      <c r="EY39" s="291"/>
      <c r="EZ39" s="291"/>
      <c r="FA39" s="207"/>
      <c r="FB39" s="207"/>
      <c r="FC39" s="291"/>
      <c r="FD39" s="291"/>
      <c r="FE39" s="291"/>
      <c r="FF39" s="291"/>
      <c r="FG39" s="291"/>
      <c r="FH39" s="291"/>
      <c r="FI39" s="291"/>
      <c r="FJ39" s="291"/>
      <c r="FK39" s="291"/>
      <c r="FL39" s="291"/>
      <c r="FM39" s="291"/>
      <c r="FN39" s="207"/>
      <c r="FO39" s="207"/>
      <c r="FP39" s="291"/>
      <c r="FQ39" s="291"/>
      <c r="FR39" s="291"/>
      <c r="FS39" s="291"/>
      <c r="FT39" s="291"/>
      <c r="FU39" s="291"/>
      <c r="FV39" s="291"/>
      <c r="FW39" s="291"/>
      <c r="FX39" s="291"/>
      <c r="FY39" s="291"/>
      <c r="FZ39" s="291"/>
      <c r="GA39" s="207"/>
      <c r="GB39" s="207"/>
      <c r="GC39" s="291"/>
      <c r="GD39" s="291"/>
      <c r="GE39" s="291"/>
      <c r="GF39" s="291"/>
      <c r="GG39" s="291"/>
      <c r="GH39" s="291"/>
      <c r="GI39" s="291"/>
      <c r="GJ39" s="291"/>
      <c r="GK39" s="291"/>
      <c r="GL39" s="291"/>
      <c r="GM39" s="291"/>
      <c r="GN39" s="207"/>
      <c r="GO39" s="207"/>
      <c r="GP39" s="291"/>
      <c r="GQ39" s="291"/>
      <c r="GR39" s="291"/>
      <c r="GS39" s="291"/>
      <c r="GT39" s="291"/>
      <c r="GU39" s="291"/>
      <c r="GV39" s="291"/>
      <c r="GW39" s="291"/>
      <c r="GX39" s="291"/>
      <c r="GY39" s="291"/>
      <c r="GZ39" s="291"/>
      <c r="HA39" s="207"/>
      <c r="HB39" s="207"/>
      <c r="HC39" s="291"/>
      <c r="HD39" s="291"/>
      <c r="HE39" s="291"/>
      <c r="HF39" s="291"/>
      <c r="HG39" s="291"/>
      <c r="HH39" s="291"/>
      <c r="HI39" s="291"/>
      <c r="HJ39" s="291"/>
      <c r="HK39" s="291"/>
      <c r="HL39" s="291"/>
      <c r="HM39" s="291"/>
      <c r="HN39" s="207"/>
      <c r="HO39" s="207"/>
      <c r="HP39" s="291"/>
      <c r="HQ39" s="291"/>
      <c r="HR39" s="291"/>
      <c r="HS39" s="291"/>
      <c r="HT39" s="291"/>
      <c r="HU39" s="291"/>
      <c r="HV39" s="291"/>
      <c r="HW39" s="291"/>
      <c r="HX39" s="291"/>
      <c r="HY39" s="291"/>
      <c r="HZ39" s="291"/>
      <c r="IA39" s="207"/>
      <c r="IB39" s="207"/>
      <c r="IC39" s="291"/>
      <c r="ID39" s="291"/>
      <c r="IE39" s="291"/>
      <c r="IF39" s="291"/>
      <c r="IG39" s="291"/>
      <c r="IH39" s="291"/>
      <c r="II39" s="291"/>
      <c r="IJ39" s="291"/>
      <c r="IK39" s="291"/>
      <c r="IL39" s="291"/>
      <c r="IM39" s="291"/>
      <c r="IN39" s="207"/>
      <c r="IO39" s="207"/>
      <c r="IP39" s="291"/>
      <c r="IQ39" s="291"/>
      <c r="IR39" s="291"/>
      <c r="IS39" s="291"/>
      <c r="IT39" s="291"/>
      <c r="IU39" s="291"/>
      <c r="IV39" s="291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7"/>
      <c r="AB40" s="207"/>
      <c r="AC40" s="291"/>
      <c r="AD40" s="291"/>
      <c r="AE40" s="291"/>
      <c r="AF40" s="291"/>
      <c r="AG40" s="291"/>
      <c r="AH40" s="291"/>
      <c r="AI40" s="291"/>
      <c r="AJ40" s="291"/>
      <c r="AK40" s="291"/>
      <c r="AL40" s="291"/>
      <c r="AM40" s="291"/>
      <c r="AN40" s="207"/>
      <c r="AO40" s="207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07"/>
      <c r="BB40" s="207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07"/>
      <c r="BO40" s="207"/>
      <c r="BP40" s="291"/>
      <c r="BQ40" s="291"/>
      <c r="BR40" s="291"/>
      <c r="BS40" s="291"/>
      <c r="BT40" s="291"/>
      <c r="BU40" s="291"/>
      <c r="BV40" s="291"/>
      <c r="BW40" s="291"/>
      <c r="BX40" s="291"/>
      <c r="BY40" s="291"/>
      <c r="BZ40" s="291"/>
      <c r="CA40" s="207"/>
      <c r="CB40" s="207"/>
      <c r="CC40" s="291"/>
      <c r="CD40" s="291"/>
      <c r="CE40" s="291"/>
      <c r="CF40" s="291"/>
      <c r="CG40" s="291"/>
      <c r="CH40" s="291"/>
      <c r="CI40" s="291"/>
      <c r="CJ40" s="291"/>
      <c r="CK40" s="291"/>
      <c r="CL40" s="291"/>
      <c r="CM40" s="291"/>
      <c r="CN40" s="207"/>
      <c r="CO40" s="207"/>
      <c r="CP40" s="291"/>
      <c r="CQ40" s="291"/>
      <c r="CR40" s="291"/>
      <c r="CS40" s="291"/>
      <c r="CT40" s="291"/>
      <c r="CU40" s="291"/>
      <c r="CV40" s="291"/>
      <c r="CW40" s="291"/>
      <c r="CX40" s="291"/>
      <c r="CY40" s="291"/>
      <c r="CZ40" s="291"/>
      <c r="DA40" s="207"/>
      <c r="DB40" s="207"/>
      <c r="DC40" s="291"/>
      <c r="DD40" s="291"/>
      <c r="DE40" s="291"/>
      <c r="DF40" s="291"/>
      <c r="DG40" s="291"/>
      <c r="DH40" s="291"/>
      <c r="DI40" s="291"/>
      <c r="DJ40" s="291"/>
      <c r="DK40" s="291"/>
      <c r="DL40" s="291"/>
      <c r="DM40" s="291"/>
      <c r="DN40" s="207"/>
      <c r="DO40" s="207"/>
      <c r="DP40" s="291"/>
      <c r="DQ40" s="291"/>
      <c r="DR40" s="291"/>
      <c r="DS40" s="291"/>
      <c r="DT40" s="291"/>
      <c r="DU40" s="291"/>
      <c r="DV40" s="291"/>
      <c r="DW40" s="291"/>
      <c r="DX40" s="291"/>
      <c r="DY40" s="291"/>
      <c r="DZ40" s="291"/>
      <c r="EA40" s="207"/>
      <c r="EB40" s="207"/>
      <c r="EC40" s="291"/>
      <c r="ED40" s="291"/>
      <c r="EE40" s="291"/>
      <c r="EF40" s="291"/>
      <c r="EG40" s="291"/>
      <c r="EH40" s="291"/>
      <c r="EI40" s="291"/>
      <c r="EJ40" s="291"/>
      <c r="EK40" s="291"/>
      <c r="EL40" s="291"/>
      <c r="EM40" s="291"/>
      <c r="EN40" s="207"/>
      <c r="EO40" s="207"/>
      <c r="EP40" s="291"/>
      <c r="EQ40" s="291"/>
      <c r="ER40" s="291"/>
      <c r="ES40" s="291"/>
      <c r="ET40" s="291"/>
      <c r="EU40" s="291"/>
      <c r="EV40" s="291"/>
      <c r="EW40" s="291"/>
      <c r="EX40" s="291"/>
      <c r="EY40" s="291"/>
      <c r="EZ40" s="291"/>
      <c r="FA40" s="207"/>
      <c r="FB40" s="207"/>
      <c r="FC40" s="291"/>
      <c r="FD40" s="291"/>
      <c r="FE40" s="291"/>
      <c r="FF40" s="291"/>
      <c r="FG40" s="291"/>
      <c r="FH40" s="291"/>
      <c r="FI40" s="291"/>
      <c r="FJ40" s="291"/>
      <c r="FK40" s="291"/>
      <c r="FL40" s="291"/>
      <c r="FM40" s="291"/>
      <c r="FN40" s="207"/>
      <c r="FO40" s="207"/>
      <c r="FP40" s="291"/>
      <c r="FQ40" s="291"/>
      <c r="FR40" s="291"/>
      <c r="FS40" s="291"/>
      <c r="FT40" s="291"/>
      <c r="FU40" s="291"/>
      <c r="FV40" s="291"/>
      <c r="FW40" s="291"/>
      <c r="FX40" s="291"/>
      <c r="FY40" s="291"/>
      <c r="FZ40" s="291"/>
      <c r="GA40" s="207"/>
      <c r="GB40" s="207"/>
      <c r="GC40" s="291"/>
      <c r="GD40" s="291"/>
      <c r="GE40" s="291"/>
      <c r="GF40" s="291"/>
      <c r="GG40" s="291"/>
      <c r="GH40" s="291"/>
      <c r="GI40" s="291"/>
      <c r="GJ40" s="291"/>
      <c r="GK40" s="291"/>
      <c r="GL40" s="291"/>
      <c r="GM40" s="291"/>
      <c r="GN40" s="207"/>
      <c r="GO40" s="207"/>
      <c r="GP40" s="291"/>
      <c r="GQ40" s="291"/>
      <c r="GR40" s="291"/>
      <c r="GS40" s="291"/>
      <c r="GT40" s="291"/>
      <c r="GU40" s="291"/>
      <c r="GV40" s="291"/>
      <c r="GW40" s="291"/>
      <c r="GX40" s="291"/>
      <c r="GY40" s="291"/>
      <c r="GZ40" s="291"/>
      <c r="HA40" s="207"/>
      <c r="HB40" s="207"/>
      <c r="HC40" s="291"/>
      <c r="HD40" s="291"/>
      <c r="HE40" s="291"/>
      <c r="HF40" s="291"/>
      <c r="HG40" s="291"/>
      <c r="HH40" s="291"/>
      <c r="HI40" s="291"/>
      <c r="HJ40" s="291"/>
      <c r="HK40" s="291"/>
      <c r="HL40" s="291"/>
      <c r="HM40" s="291"/>
      <c r="HN40" s="207"/>
      <c r="HO40" s="207"/>
      <c r="HP40" s="291"/>
      <c r="HQ40" s="291"/>
      <c r="HR40" s="291"/>
      <c r="HS40" s="291"/>
      <c r="HT40" s="291"/>
      <c r="HU40" s="291"/>
      <c r="HV40" s="291"/>
      <c r="HW40" s="291"/>
      <c r="HX40" s="291"/>
      <c r="HY40" s="291"/>
      <c r="HZ40" s="291"/>
      <c r="IA40" s="207"/>
      <c r="IB40" s="207"/>
      <c r="IC40" s="291"/>
      <c r="ID40" s="291"/>
      <c r="IE40" s="291"/>
      <c r="IF40" s="291"/>
      <c r="IG40" s="291"/>
      <c r="IH40" s="291"/>
      <c r="II40" s="291"/>
      <c r="IJ40" s="291"/>
      <c r="IK40" s="291"/>
      <c r="IL40" s="291"/>
      <c r="IM40" s="291"/>
      <c r="IN40" s="207"/>
      <c r="IO40" s="207"/>
      <c r="IP40" s="291"/>
      <c r="IQ40" s="291"/>
      <c r="IR40" s="291"/>
      <c r="IS40" s="291"/>
      <c r="IT40" s="291"/>
      <c r="IU40" s="291"/>
      <c r="IV40" s="291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88"/>
      <c r="D70" s="288"/>
      <c r="E70" s="288"/>
      <c r="F70" s="288"/>
      <c r="G70" s="288"/>
      <c r="H70" s="288"/>
      <c r="I70" s="288"/>
      <c r="J70" s="288"/>
      <c r="K70" s="288"/>
      <c r="L70" s="288"/>
      <c r="M70" s="28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0" t="s">
        <v>848</v>
      </c>
      <c r="B72" s="290"/>
      <c r="C72" s="290"/>
      <c r="D72" s="290"/>
      <c r="E72" s="29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5"/>
      <c r="D73" s="285"/>
      <c r="E73" s="285"/>
      <c r="F73" s="285"/>
      <c r="G73" s="285"/>
      <c r="H73" s="285"/>
      <c r="I73" s="285"/>
      <c r="J73" s="285"/>
      <c r="K73" s="285"/>
      <c r="L73" s="285"/>
      <c r="M73" s="285"/>
    </row>
    <row r="74" spans="1:13" x14ac:dyDescent="0.2">
      <c r="A74" s="211"/>
      <c r="B74" s="211"/>
      <c r="C74" s="285"/>
      <c r="D74" s="285"/>
      <c r="E74" s="285"/>
      <c r="F74" s="285"/>
      <c r="G74" s="285"/>
      <c r="H74" s="285"/>
      <c r="I74" s="285"/>
      <c r="J74" s="285"/>
      <c r="K74" s="285"/>
      <c r="L74" s="285"/>
      <c r="M74" s="285"/>
    </row>
    <row r="75" spans="1:13" x14ac:dyDescent="0.2">
      <c r="A75" s="211"/>
      <c r="B75" s="211"/>
      <c r="C75" s="285"/>
      <c r="D75" s="285"/>
      <c r="E75" s="285"/>
      <c r="F75" s="285"/>
      <c r="G75" s="285"/>
      <c r="H75" s="285"/>
      <c r="I75" s="285"/>
      <c r="J75" s="285"/>
      <c r="K75" s="285"/>
      <c r="L75" s="285"/>
      <c r="M75" s="285"/>
    </row>
    <row r="76" spans="1:13" x14ac:dyDescent="0.2">
      <c r="A76" s="211"/>
      <c r="B76" s="211"/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5"/>
    </row>
    <row r="77" spans="1:13" x14ac:dyDescent="0.2">
      <c r="A77" s="211"/>
      <c r="B77" s="211"/>
      <c r="C77" s="285"/>
      <c r="D77" s="285"/>
      <c r="E77" s="285"/>
      <c r="F77" s="285"/>
      <c r="G77" s="285"/>
      <c r="H77" s="285"/>
      <c r="I77" s="285"/>
      <c r="J77" s="285"/>
      <c r="K77" s="285"/>
      <c r="L77" s="285"/>
      <c r="M77" s="285"/>
    </row>
    <row r="78" spans="1:13" x14ac:dyDescent="0.2">
      <c r="A78" s="211"/>
      <c r="B78" s="211"/>
      <c r="C78" s="285"/>
      <c r="D78" s="285"/>
      <c r="E78" s="285"/>
      <c r="F78" s="285"/>
      <c r="G78" s="285"/>
      <c r="H78" s="285"/>
      <c r="I78" s="285"/>
      <c r="J78" s="285"/>
      <c r="K78" s="285"/>
      <c r="L78" s="285"/>
      <c r="M78" s="285"/>
    </row>
    <row r="79" spans="1:13" x14ac:dyDescent="0.2">
      <c r="A79" s="211"/>
      <c r="B79" s="211"/>
      <c r="C79" s="285"/>
      <c r="D79" s="285"/>
      <c r="E79" s="285"/>
      <c r="F79" s="285"/>
      <c r="G79" s="285"/>
      <c r="H79" s="285"/>
      <c r="I79" s="285"/>
      <c r="J79" s="285"/>
      <c r="K79" s="285"/>
      <c r="L79" s="285"/>
      <c r="M79" s="285"/>
    </row>
    <row r="80" spans="1:13" x14ac:dyDescent="0.2">
      <c r="A80" s="211"/>
      <c r="B80" s="211"/>
      <c r="C80" s="285"/>
      <c r="D80" s="285"/>
      <c r="E80" s="285"/>
      <c r="F80" s="285"/>
      <c r="G80" s="285"/>
      <c r="H80" s="285"/>
      <c r="I80" s="285"/>
      <c r="J80" s="285"/>
      <c r="K80" s="285"/>
      <c r="L80" s="285"/>
      <c r="M80" s="285"/>
    </row>
    <row r="81" spans="1:13" x14ac:dyDescent="0.2">
      <c r="A81" s="211"/>
      <c r="B81" s="211"/>
      <c r="C81" s="285"/>
      <c r="D81" s="285"/>
      <c r="E81" s="285"/>
      <c r="F81" s="285"/>
      <c r="G81" s="285"/>
      <c r="H81" s="285"/>
      <c r="I81" s="285"/>
      <c r="J81" s="285"/>
      <c r="K81" s="285"/>
      <c r="L81" s="285"/>
      <c r="M81" s="285"/>
    </row>
    <row r="82" spans="1:13" x14ac:dyDescent="0.2">
      <c r="A82" s="211"/>
      <c r="B82" s="211"/>
      <c r="C82" s="285"/>
      <c r="D82" s="285"/>
      <c r="E82" s="285"/>
      <c r="F82" s="285"/>
      <c r="G82" s="285"/>
      <c r="H82" s="285"/>
      <c r="I82" s="285"/>
      <c r="J82" s="285"/>
      <c r="K82" s="285"/>
      <c r="L82" s="285"/>
      <c r="M82" s="285"/>
    </row>
    <row r="83" spans="1:13" x14ac:dyDescent="0.2">
      <c r="A83" s="211"/>
      <c r="B83" s="211"/>
      <c r="C83" s="285"/>
      <c r="D83" s="285"/>
      <c r="E83" s="285"/>
      <c r="F83" s="285"/>
      <c r="G83" s="285"/>
      <c r="H83" s="285"/>
      <c r="I83" s="285"/>
      <c r="J83" s="285"/>
      <c r="K83" s="285"/>
      <c r="L83" s="285"/>
      <c r="M83" s="285"/>
    </row>
    <row r="84" spans="1:13" x14ac:dyDescent="0.2">
      <c r="A84" s="211"/>
      <c r="B84" s="211"/>
      <c r="C84" s="285"/>
      <c r="D84" s="285"/>
      <c r="E84" s="285"/>
      <c r="F84" s="285"/>
      <c r="G84" s="285"/>
      <c r="H84" s="285"/>
      <c r="I84" s="285"/>
      <c r="J84" s="285"/>
      <c r="K84" s="285"/>
      <c r="L84" s="285"/>
      <c r="M84" s="285"/>
    </row>
    <row r="85" spans="1:13" x14ac:dyDescent="0.2">
      <c r="A85" s="211"/>
      <c r="B85" s="211"/>
      <c r="C85" s="285"/>
      <c r="D85" s="285"/>
      <c r="E85" s="285"/>
      <c r="F85" s="285"/>
      <c r="G85" s="285"/>
      <c r="H85" s="285"/>
      <c r="I85" s="285"/>
      <c r="J85" s="285"/>
      <c r="K85" s="285"/>
      <c r="L85" s="285"/>
      <c r="M85" s="285"/>
    </row>
    <row r="86" spans="1:13" x14ac:dyDescent="0.2">
      <c r="A86" s="211"/>
      <c r="B86" s="211"/>
      <c r="C86" s="285"/>
      <c r="D86" s="285"/>
      <c r="E86" s="285"/>
      <c r="F86" s="285"/>
      <c r="G86" s="285"/>
      <c r="H86" s="285"/>
      <c r="I86" s="285"/>
      <c r="J86" s="285"/>
      <c r="K86" s="285"/>
      <c r="L86" s="285"/>
      <c r="M86" s="285"/>
    </row>
    <row r="87" spans="1:13" x14ac:dyDescent="0.2">
      <c r="A87" s="211"/>
      <c r="B87" s="211"/>
      <c r="C87" s="285"/>
      <c r="D87" s="285"/>
      <c r="E87" s="285"/>
      <c r="F87" s="285"/>
      <c r="G87" s="285"/>
      <c r="H87" s="285"/>
      <c r="I87" s="285"/>
      <c r="J87" s="285"/>
      <c r="K87" s="285"/>
      <c r="L87" s="285"/>
      <c r="M87" s="285"/>
    </row>
    <row r="88" spans="1:13" x14ac:dyDescent="0.2">
      <c r="A88" s="211"/>
      <c r="B88" s="211"/>
      <c r="C88" s="285"/>
      <c r="D88" s="285"/>
      <c r="E88" s="285"/>
      <c r="F88" s="285"/>
      <c r="G88" s="285"/>
      <c r="H88" s="285"/>
      <c r="I88" s="285"/>
      <c r="J88" s="285"/>
      <c r="K88" s="285"/>
      <c r="L88" s="285"/>
      <c r="M88" s="285"/>
    </row>
    <row r="89" spans="1:13" x14ac:dyDescent="0.2">
      <c r="A89" s="211"/>
      <c r="B89" s="211"/>
      <c r="C89" s="285"/>
      <c r="D89" s="285"/>
      <c r="E89" s="285"/>
      <c r="F89" s="285"/>
      <c r="G89" s="285"/>
      <c r="H89" s="285"/>
      <c r="I89" s="285"/>
      <c r="J89" s="285"/>
      <c r="K89" s="285"/>
      <c r="L89" s="285"/>
      <c r="M89" s="285"/>
    </row>
    <row r="90" spans="1:13" x14ac:dyDescent="0.2">
      <c r="A90" s="211"/>
      <c r="B90" s="211"/>
      <c r="C90" s="285"/>
      <c r="D90" s="285"/>
      <c r="E90" s="285"/>
      <c r="F90" s="285"/>
      <c r="G90" s="285"/>
      <c r="H90" s="285"/>
      <c r="I90" s="285"/>
      <c r="J90" s="285"/>
      <c r="K90" s="285"/>
      <c r="L90" s="285"/>
      <c r="M90" s="285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2016-04-15T15:29:47Z</cp:lastPrinted>
  <dcterms:created xsi:type="dcterms:W3CDTF">1997-12-04T19:04:30Z</dcterms:created>
  <dcterms:modified xsi:type="dcterms:W3CDTF">2016-11-10T14:37:25Z</dcterms:modified>
</cp:coreProperties>
</file>