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875"/>
  </bookViews>
  <sheets>
    <sheet name="Sheet1" sheetId="1" r:id="rId1"/>
  </sheets>
  <definedNames>
    <definedName name="solver_opt" localSheetId="0" hidden="1">Sheet1!$K$44</definedName>
    <definedName name="solver_typ" localSheetId="0" hidden="1">3</definedName>
    <definedName name="solver_val" localSheetId="0" hidden="1">0</definedName>
    <definedName name="solver_adj" localSheetId="0" hidden="1">Sheet1!$D$46,Sheet1!$D$48,Sheet1!$D$51</definedName>
    <definedName name="solver_neg" localSheetId="0" hidden="1">0</definedName>
    <definedName name="solver_num" localSheetId="0" hidden="1">3</definedName>
    <definedName name="solver_lin" localSheetId="0" hidden="1">0</definedName>
    <definedName name="solver_eng" localSheetId="0" hidden="1">1</definedName>
    <definedName name="solver_ver" localSheetId="0" hidden="1">3</definedName>
    <definedName name="solver_lhs1" localSheetId="0" hidden="1">Sheet1!$H$45</definedName>
    <definedName name="solver_rel1" localSheetId="0" hidden="1">2</definedName>
    <definedName name="solver_rhs1" localSheetId="0" hidden="1">0</definedName>
    <definedName name="solver_lhs2" localSheetId="0" hidden="1">Sheet1!$H$46</definedName>
    <definedName name="solver_rel2" localSheetId="0" hidden="1">2</definedName>
    <definedName name="solver_rhs2" localSheetId="0" hidden="1">0</definedName>
    <definedName name="solver_pre" localSheetId="0" hidden="1">0.000001</definedName>
    <definedName name="solver_itr" localSheetId="0" hidden="1">0</definedName>
    <definedName name="solver_tim" localSheetId="0" hidden="1">0</definedName>
    <definedName name="solver_tol" localSheetId="0" hidden="1">0.01</definedName>
    <definedName name="solver_sho" localSheetId="0" hidden="1">0</definedName>
    <definedName name="solver_rlx" localSheetId="0" hidden="1">0</definedName>
    <definedName name="solver_nod" localSheetId="0" hidden="1">0</definedName>
    <definedName name="solver_mip" localSheetId="0" hidden="1">0</definedName>
    <definedName name="solver_scl" localSheetId="0" hidden="1">1</definedName>
    <definedName name="solver_cvg" localSheetId="0" hidden="1">0.0001</definedName>
    <definedName name="solver_drv" localSheetId="0" hidden="1">1</definedName>
    <definedName name="solver_msl" localSheetId="0" hidden="1">0</definedName>
    <definedName name="solver_ssz" localSheetId="0" hidden="1">100</definedName>
    <definedName name="solver_rsd" localSheetId="0" hidden="1">0</definedName>
    <definedName name="solver_rbv" localSheetId="0" hidden="1">1</definedName>
    <definedName name="solver_lhs3" localSheetId="0" hidden="1">Sheet1!$H$44</definedName>
    <definedName name="solver_rel3" localSheetId="0" hidden="1">2</definedName>
    <definedName name="solver_rhs3" localSheetId="0" hidden="1">0</definedName>
  </definedNames>
  <calcPr calcId="144525"/>
</workbook>
</file>

<file path=xl/sharedStrings.xml><?xml version="1.0" encoding="utf-8"?>
<sst xmlns="http://schemas.openxmlformats.org/spreadsheetml/2006/main" count="20">
  <si>
    <t>1 YR'</t>
  </si>
  <si>
    <t xml:space="preserve"> '2 YR'</t>
  </si>
  <si>
    <t xml:space="preserve"> '3 YR'</t>
  </si>
  <si>
    <t xml:space="preserve"> '5 YR'</t>
  </si>
  <si>
    <t xml:space="preserve"> '7 YR'</t>
  </si>
  <si>
    <t xml:space="preserve"> '10 YR'</t>
  </si>
  <si>
    <t xml:space="preserve"> '20 YR'</t>
  </si>
  <si>
    <t xml:space="preserve"> '30 YR'</t>
  </si>
  <si>
    <t>actual</t>
  </si>
  <si>
    <t>predict</t>
  </si>
  <si>
    <t>Acual</t>
  </si>
  <si>
    <t>Predict1</t>
  </si>
  <si>
    <t>Hedge</t>
  </si>
  <si>
    <t>Predict</t>
  </si>
  <si>
    <t>Total</t>
  </si>
  <si>
    <t>pca1</t>
  </si>
  <si>
    <t>HEDGE</t>
  </si>
  <si>
    <t>Actual</t>
  </si>
  <si>
    <t>pca2</t>
  </si>
  <si>
    <t>pca3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</si>
</sst>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9"/>
      <color rgb="FF000000"/>
      <name val="Helvetica"/>
      <charset val="134"/>
    </font>
    <font>
      <sz val="9"/>
      <color rgb="FF000000"/>
      <name val="Helvetica"/>
      <charset val="134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7" fillId="1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24" borderId="6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19" borderId="1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2" fillId="7" borderId="8" applyNumberForma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5" fillId="7" borderId="1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Alignment="1">
      <alignment horizontal="right" vertical="center" wrapText="1"/>
    </xf>
    <xf numFmtId="11" fontId="1" fillId="2" borderId="0" xfId="0" applyNumberFormat="1" applyFont="1" applyFill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3" fillId="0" borderId="0" xfId="0" applyFont="1">
      <alignment vertical="center"/>
    </xf>
    <xf numFmtId="4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2"/>
  <sheetViews>
    <sheetView tabSelected="1" zoomScale="90" zoomScaleNormal="90" workbookViewId="0">
      <selection activeCell="G11" sqref="G11"/>
    </sheetView>
  </sheetViews>
  <sheetFormatPr defaultColWidth="8.88888888888889" defaultRowHeight="14.4"/>
  <cols>
    <col min="3" max="3" width="12.8888888888889"/>
    <col min="4" max="5" width="14.1111111111111"/>
    <col min="6" max="6" width="8.75925925925926" customWidth="1"/>
    <col min="7" max="8" width="12.8888888888889"/>
    <col min="9" max="13" width="14.1111111111111"/>
  </cols>
  <sheetData>
    <row r="1" spans="3:10">
      <c r="C1">
        <f>C2/$K$2</f>
        <v>0.880627029190326</v>
      </c>
      <c r="D1">
        <f t="shared" ref="D1:J1" si="0">D2/$K$2</f>
        <v>0.0804368237135442</v>
      </c>
      <c r="E1">
        <f t="shared" si="0"/>
        <v>0.0165193314767957</v>
      </c>
      <c r="F1">
        <f t="shared" si="0"/>
        <v>0.00903614213600116</v>
      </c>
      <c r="G1">
        <f t="shared" si="0"/>
        <v>0.00564028458508296</v>
      </c>
      <c r="H1">
        <f t="shared" si="0"/>
        <v>0.00319089864811032</v>
      </c>
      <c r="I1">
        <f t="shared" si="0"/>
        <v>0.00238535007036462</v>
      </c>
      <c r="J1">
        <f t="shared" si="0"/>
        <v>0.00216414017977482</v>
      </c>
    </row>
    <row r="2" spans="3:11">
      <c r="C2" s="1">
        <v>0.0132608225903717</v>
      </c>
      <c r="D2" s="1">
        <v>0.00121124881890013</v>
      </c>
      <c r="E2" s="1">
        <v>0.000248754486024283</v>
      </c>
      <c r="F2" s="1">
        <v>0.000136069725087891</v>
      </c>
      <c r="G2" s="2">
        <v>8.49335879580734e-5</v>
      </c>
      <c r="H2" s="2">
        <v>4.80497866563924e-5</v>
      </c>
      <c r="I2" s="2">
        <v>3.59195244417139e-5</v>
      </c>
      <c r="J2" s="2">
        <v>3.25884603054656e-5</v>
      </c>
      <c r="K2">
        <f>SUM(C2:J2)</f>
        <v>0.0150583869797457</v>
      </c>
    </row>
    <row r="3" spans="1:10">
      <c r="A3" t="s">
        <v>0</v>
      </c>
      <c r="B3" s="3">
        <v>0</v>
      </c>
      <c r="C3" s="4">
        <v>0.058498</v>
      </c>
      <c r="D3" s="4">
        <v>-0.16825</v>
      </c>
      <c r="E3" s="4">
        <v>0.527815</v>
      </c>
      <c r="F3" s="4">
        <v>0.829705</v>
      </c>
      <c r="G3" s="4">
        <v>0.006618</v>
      </c>
      <c r="H3" s="4">
        <v>0.02943</v>
      </c>
      <c r="I3" s="4">
        <v>-0.018992</v>
      </c>
      <c r="J3" s="4">
        <v>7.1e-5</v>
      </c>
    </row>
    <row r="4" spans="1:10">
      <c r="A4" t="s">
        <v>1</v>
      </c>
      <c r="B4" s="1">
        <v>1</v>
      </c>
      <c r="C4" s="5">
        <v>0.183736</v>
      </c>
      <c r="D4" s="5">
        <v>-0.4327</v>
      </c>
      <c r="E4" s="5">
        <v>0.545447</v>
      </c>
      <c r="F4" s="5">
        <v>-0.451394</v>
      </c>
      <c r="G4" s="5">
        <v>0.526354</v>
      </c>
      <c r="H4" s="5">
        <v>0.003115</v>
      </c>
      <c r="I4" s="5">
        <v>0.026126</v>
      </c>
      <c r="J4" s="5">
        <v>-0.000932</v>
      </c>
    </row>
    <row r="5" spans="1:10">
      <c r="A5" t="s">
        <v>2</v>
      </c>
      <c r="B5" s="3">
        <v>2</v>
      </c>
      <c r="C5" s="4">
        <v>0.270949</v>
      </c>
      <c r="D5" s="4">
        <v>-0.484055</v>
      </c>
      <c r="E5" s="4">
        <v>0.092107</v>
      </c>
      <c r="F5" s="4">
        <v>-0.156369</v>
      </c>
      <c r="G5" s="4">
        <v>-0.721736</v>
      </c>
      <c r="H5" s="4">
        <v>-0.361803</v>
      </c>
      <c r="I5" s="4">
        <v>0.039452</v>
      </c>
      <c r="J5" s="4">
        <v>0.077338</v>
      </c>
    </row>
    <row r="6" spans="1:10">
      <c r="A6" t="s">
        <v>3</v>
      </c>
      <c r="B6" s="1">
        <v>3</v>
      </c>
      <c r="C6" s="5">
        <v>0.390152</v>
      </c>
      <c r="D6" s="5">
        <v>-0.356439</v>
      </c>
      <c r="E6" s="5">
        <v>-0.303376</v>
      </c>
      <c r="F6" s="5">
        <v>0.063399</v>
      </c>
      <c r="G6" s="5">
        <v>-0.050915</v>
      </c>
      <c r="H6" s="5">
        <v>0.669841</v>
      </c>
      <c r="I6" s="5">
        <v>-0.283016</v>
      </c>
      <c r="J6" s="5">
        <v>-0.305448</v>
      </c>
    </row>
    <row r="7" spans="1:10">
      <c r="A7" t="s">
        <v>4</v>
      </c>
      <c r="B7" s="3">
        <v>4</v>
      </c>
      <c r="C7" s="4">
        <v>0.438188</v>
      </c>
      <c r="D7" s="4">
        <v>-0.133341</v>
      </c>
      <c r="E7" s="4">
        <v>-0.378281</v>
      </c>
      <c r="F7" s="4">
        <v>0.191392</v>
      </c>
      <c r="G7" s="4">
        <v>0.274811</v>
      </c>
      <c r="H7" s="4">
        <v>-0.046706</v>
      </c>
      <c r="I7" s="4">
        <v>0.404998</v>
      </c>
      <c r="J7" s="4">
        <v>0.607255</v>
      </c>
    </row>
    <row r="8" spans="1:10">
      <c r="A8" t="s">
        <v>5</v>
      </c>
      <c r="B8" s="1">
        <v>5</v>
      </c>
      <c r="C8" s="5">
        <v>0.434341</v>
      </c>
      <c r="D8" s="5">
        <v>0.105537</v>
      </c>
      <c r="E8" s="5">
        <v>-0.194551</v>
      </c>
      <c r="F8" s="5">
        <v>0.132293</v>
      </c>
      <c r="G8" s="5">
        <v>0.252489</v>
      </c>
      <c r="H8" s="5">
        <v>-0.556692</v>
      </c>
      <c r="I8" s="5">
        <v>-0.001421</v>
      </c>
      <c r="J8" s="5">
        <v>-0.609262</v>
      </c>
    </row>
    <row r="9" spans="1:10">
      <c r="A9" t="s">
        <v>6</v>
      </c>
      <c r="B9" s="3">
        <v>6</v>
      </c>
      <c r="C9" s="4">
        <v>0.430874</v>
      </c>
      <c r="D9" s="4">
        <v>0.397407</v>
      </c>
      <c r="E9" s="4">
        <v>0.170181</v>
      </c>
      <c r="F9" s="4">
        <v>-0.070846</v>
      </c>
      <c r="G9" s="4">
        <v>-0.025381</v>
      </c>
      <c r="H9" s="4">
        <v>-0.080515</v>
      </c>
      <c r="I9" s="4">
        <v>-0.691164</v>
      </c>
      <c r="J9" s="4">
        <v>0.370944</v>
      </c>
    </row>
    <row r="10" spans="1:10">
      <c r="A10" t="s">
        <v>7</v>
      </c>
      <c r="B10" s="1">
        <v>7</v>
      </c>
      <c r="C10" s="5">
        <v>0.41337</v>
      </c>
      <c r="D10" s="5">
        <v>0.486059</v>
      </c>
      <c r="E10" s="5">
        <v>0.336852</v>
      </c>
      <c r="F10" s="5">
        <v>-0.142164</v>
      </c>
      <c r="G10" s="5">
        <v>-0.243918</v>
      </c>
      <c r="H10" s="5">
        <v>0.317751</v>
      </c>
      <c r="I10" s="5">
        <v>0.524947</v>
      </c>
      <c r="J10" s="5">
        <v>-0.15219</v>
      </c>
    </row>
    <row r="13" spans="7:8">
      <c r="G13" t="s">
        <v>8</v>
      </c>
      <c r="H13" t="s">
        <v>9</v>
      </c>
    </row>
    <row r="14" spans="2:9">
      <c r="B14">
        <v>2</v>
      </c>
      <c r="C14">
        <v>0.17</v>
      </c>
      <c r="D14">
        <v>0.34</v>
      </c>
      <c r="E14">
        <v>0.59</v>
      </c>
      <c r="G14">
        <v>4.18</v>
      </c>
      <c r="H14">
        <f t="shared" ref="H14:H21" si="1">$C$24*C14+D14*$D$24+E14*$E$24</f>
        <v>2.972399</v>
      </c>
      <c r="I14">
        <f>G14-H14</f>
        <v>1.207601</v>
      </c>
    </row>
    <row r="15" spans="2:9">
      <c r="B15">
        <v>3</v>
      </c>
      <c r="C15">
        <v>0.25</v>
      </c>
      <c r="D15">
        <v>0.44</v>
      </c>
      <c r="E15">
        <v>0.37</v>
      </c>
      <c r="G15">
        <v>2.67</v>
      </c>
      <c r="H15">
        <f t="shared" si="1"/>
        <v>3.598699</v>
      </c>
      <c r="I15">
        <f t="shared" ref="I15:I22" si="2">G15-H15</f>
        <v>-0.928698999999999</v>
      </c>
    </row>
    <row r="16" spans="2:9">
      <c r="B16">
        <v>4</v>
      </c>
      <c r="C16">
        <v>0.32</v>
      </c>
      <c r="D16">
        <v>0.4</v>
      </c>
      <c r="E16">
        <v>-0.02</v>
      </c>
      <c r="G16">
        <v>3.47</v>
      </c>
      <c r="H16">
        <f t="shared" si="1"/>
        <v>4.01106</v>
      </c>
      <c r="I16">
        <f t="shared" si="2"/>
        <v>-0.541059999999999</v>
      </c>
    </row>
    <row r="17" spans="2:9">
      <c r="B17">
        <v>5</v>
      </c>
      <c r="C17">
        <v>0.36</v>
      </c>
      <c r="D17">
        <v>0.3</v>
      </c>
      <c r="E17">
        <v>-0.39</v>
      </c>
      <c r="G17">
        <v>4.28</v>
      </c>
      <c r="H17">
        <f t="shared" si="1"/>
        <v>4.11621</v>
      </c>
      <c r="I17">
        <f t="shared" si="2"/>
        <v>0.163790000000001</v>
      </c>
    </row>
    <row r="18" spans="2:9">
      <c r="B18">
        <v>7</v>
      </c>
      <c r="C18">
        <v>0.38</v>
      </c>
      <c r="D18">
        <v>0.1</v>
      </c>
      <c r="E18">
        <v>-0.4</v>
      </c>
      <c r="G18">
        <v>5.18</v>
      </c>
      <c r="H18">
        <f t="shared" si="1"/>
        <v>4.72247</v>
      </c>
      <c r="I18">
        <f t="shared" si="2"/>
        <v>0.45753</v>
      </c>
    </row>
    <row r="19" spans="2:9">
      <c r="B19">
        <v>10</v>
      </c>
      <c r="C19">
        <v>0.38</v>
      </c>
      <c r="D19">
        <v>-0.12</v>
      </c>
      <c r="E19">
        <v>-0.23</v>
      </c>
      <c r="G19">
        <v>5.48</v>
      </c>
      <c r="H19">
        <f t="shared" si="1"/>
        <v>5.382788</v>
      </c>
      <c r="I19">
        <f t="shared" si="2"/>
        <v>0.0972120000000007</v>
      </c>
    </row>
    <row r="20" spans="2:9">
      <c r="B20">
        <v>15</v>
      </c>
      <c r="C20">
        <v>0.37</v>
      </c>
      <c r="D20">
        <v>-0.29</v>
      </c>
      <c r="E20">
        <v>0.02</v>
      </c>
      <c r="G20">
        <v>6.02</v>
      </c>
      <c r="H20">
        <f t="shared" si="1"/>
        <v>5.953721</v>
      </c>
      <c r="I20">
        <f t="shared" si="2"/>
        <v>0.0662789999999998</v>
      </c>
    </row>
    <row r="21" spans="2:9">
      <c r="B21">
        <v>20</v>
      </c>
      <c r="C21">
        <v>0.36</v>
      </c>
      <c r="D21">
        <v>-0.36</v>
      </c>
      <c r="E21">
        <v>0.17</v>
      </c>
      <c r="G21">
        <v>6.05</v>
      </c>
      <c r="H21">
        <f t="shared" si="1"/>
        <v>6.184714</v>
      </c>
      <c r="I21">
        <f t="shared" si="2"/>
        <v>-0.134714</v>
      </c>
    </row>
    <row r="22" spans="2:9">
      <c r="B22">
        <v>30</v>
      </c>
      <c r="C22">
        <v>0.35</v>
      </c>
      <c r="D22">
        <v>-0.45</v>
      </c>
      <c r="E22">
        <v>0.35</v>
      </c>
      <c r="G22">
        <v>6.34</v>
      </c>
      <c r="H22">
        <f>$C$24*C22+D22*$D$24+E22*$E$24</f>
        <v>6.501205</v>
      </c>
      <c r="I22">
        <f t="shared" si="2"/>
        <v>-0.161204999999999</v>
      </c>
    </row>
    <row r="24" spans="3:5">
      <c r="C24">
        <f>SUMPRODUCT(C14:C22,G14:G22)</f>
        <v>14.7045</v>
      </c>
      <c r="D24">
        <f>SUMPRODUCT(D14:D22,G14:G22)</f>
        <v>-1.6484</v>
      </c>
      <c r="E24">
        <f>SUMPRODUCT(E14:E22,G14:G22)</f>
        <v>1.751</v>
      </c>
    </row>
    <row r="27" spans="5:13">
      <c r="E27" t="s">
        <v>10</v>
      </c>
      <c r="G27" t="s">
        <v>11</v>
      </c>
      <c r="H27"/>
      <c r="I27" t="s">
        <v>12</v>
      </c>
      <c r="J27"/>
      <c r="L27" t="s">
        <v>8</v>
      </c>
      <c r="M27" t="s">
        <v>13</v>
      </c>
    </row>
    <row r="28" spans="2:13">
      <c r="B28">
        <v>2</v>
      </c>
      <c r="C28">
        <v>2</v>
      </c>
      <c r="E28">
        <f>C28*G14</f>
        <v>8.36</v>
      </c>
      <c r="G28">
        <f>C28*H14</f>
        <v>5.944798</v>
      </c>
      <c r="J28">
        <f>C28+I28</f>
        <v>2</v>
      </c>
      <c r="L28">
        <f>J28*G14</f>
        <v>8.36</v>
      </c>
      <c r="M28">
        <f>H14*J28</f>
        <v>5.944798</v>
      </c>
    </row>
    <row r="29" spans="2:13">
      <c r="B29">
        <v>3</v>
      </c>
      <c r="C29">
        <v>5</v>
      </c>
      <c r="E29">
        <f t="shared" ref="E29:E36" si="3">C29*G15</f>
        <v>13.35</v>
      </c>
      <c r="G29">
        <f t="shared" ref="G29:G36" si="4">C29*H15</f>
        <v>17.993495</v>
      </c>
      <c r="J29">
        <f t="shared" ref="J29:J36" si="5">C29+I29</f>
        <v>5</v>
      </c>
      <c r="L29">
        <f t="shared" ref="L29:L36" si="6">J29*G15</f>
        <v>13.35</v>
      </c>
      <c r="M29">
        <f t="shared" ref="M29:M36" si="7">H15*J29</f>
        <v>17.993495</v>
      </c>
    </row>
    <row r="30" spans="2:13">
      <c r="B30">
        <v>4</v>
      </c>
      <c r="C30">
        <v>-1</v>
      </c>
      <c r="E30">
        <f t="shared" si="3"/>
        <v>-3.47</v>
      </c>
      <c r="G30">
        <f t="shared" si="4"/>
        <v>-4.01106</v>
      </c>
      <c r="J30">
        <f t="shared" si="5"/>
        <v>-1</v>
      </c>
      <c r="L30">
        <f t="shared" si="6"/>
        <v>-3.47</v>
      </c>
      <c r="M30">
        <f t="shared" si="7"/>
        <v>-4.01106</v>
      </c>
    </row>
    <row r="31" spans="2:13">
      <c r="B31">
        <v>5</v>
      </c>
      <c r="C31">
        <v>10</v>
      </c>
      <c r="E31">
        <f t="shared" si="3"/>
        <v>42.8</v>
      </c>
      <c r="G31">
        <f t="shared" si="4"/>
        <v>41.1621</v>
      </c>
      <c r="J31">
        <f t="shared" si="5"/>
        <v>10</v>
      </c>
      <c r="L31">
        <f t="shared" si="6"/>
        <v>42.8</v>
      </c>
      <c r="M31">
        <f t="shared" si="7"/>
        <v>41.1621</v>
      </c>
    </row>
    <row r="32" spans="2:13">
      <c r="B32">
        <v>7</v>
      </c>
      <c r="C32">
        <v>-2</v>
      </c>
      <c r="E32">
        <f t="shared" si="3"/>
        <v>-10.36</v>
      </c>
      <c r="G32">
        <f t="shared" si="4"/>
        <v>-9.44494</v>
      </c>
      <c r="J32">
        <f t="shared" si="5"/>
        <v>-2</v>
      </c>
      <c r="L32">
        <f t="shared" si="6"/>
        <v>-10.36</v>
      </c>
      <c r="M32">
        <f t="shared" si="7"/>
        <v>-9.44494</v>
      </c>
    </row>
    <row r="33" spans="2:13">
      <c r="B33">
        <v>10</v>
      </c>
      <c r="C33">
        <v>3</v>
      </c>
      <c r="E33">
        <f t="shared" si="3"/>
        <v>16.44</v>
      </c>
      <c r="G33">
        <f t="shared" si="4"/>
        <v>16.148364</v>
      </c>
      <c r="I33">
        <f>-C41/C19</f>
        <v>-6.44736842105263</v>
      </c>
      <c r="J33">
        <f t="shared" si="5"/>
        <v>-3.44736842105263</v>
      </c>
      <c r="L33">
        <f t="shared" si="6"/>
        <v>-18.8915789473684</v>
      </c>
      <c r="M33">
        <f t="shared" si="7"/>
        <v>-18.556453368421</v>
      </c>
    </row>
    <row r="34" spans="2:13">
      <c r="B34">
        <v>15</v>
      </c>
      <c r="C34">
        <v>6</v>
      </c>
      <c r="E34">
        <f t="shared" si="3"/>
        <v>36.12</v>
      </c>
      <c r="G34">
        <f t="shared" si="4"/>
        <v>35.722326</v>
      </c>
      <c r="J34">
        <f t="shared" si="5"/>
        <v>6</v>
      </c>
      <c r="L34">
        <f t="shared" si="6"/>
        <v>36.12</v>
      </c>
      <c r="M34">
        <f t="shared" si="7"/>
        <v>35.722326</v>
      </c>
    </row>
    <row r="35" spans="2:13">
      <c r="B35">
        <v>20</v>
      </c>
      <c r="C35">
        <v>-12</v>
      </c>
      <c r="E35">
        <f t="shared" si="3"/>
        <v>-72.6</v>
      </c>
      <c r="G35">
        <f t="shared" si="4"/>
        <v>-74.216568</v>
      </c>
      <c r="J35">
        <f t="shared" si="5"/>
        <v>-12</v>
      </c>
      <c r="L35">
        <f t="shared" si="6"/>
        <v>-72.6</v>
      </c>
      <c r="M35">
        <f t="shared" si="7"/>
        <v>-74.216568</v>
      </c>
    </row>
    <row r="36" spans="2:13">
      <c r="B36">
        <v>30</v>
      </c>
      <c r="C36">
        <v>-2</v>
      </c>
      <c r="E36">
        <f t="shared" si="3"/>
        <v>-12.68</v>
      </c>
      <c r="G36">
        <f t="shared" si="4"/>
        <v>-13.00241</v>
      </c>
      <c r="J36">
        <f t="shared" si="5"/>
        <v>-2</v>
      </c>
      <c r="L36">
        <f t="shared" si="6"/>
        <v>-12.68</v>
      </c>
      <c r="M36">
        <f t="shared" si="7"/>
        <v>-13.00241</v>
      </c>
    </row>
    <row r="37" spans="2:13">
      <c r="B37" t="s">
        <v>14</v>
      </c>
      <c r="C37" s="6">
        <f>SUM(C28:C36)</f>
        <v>9</v>
      </c>
      <c r="D37" s="6"/>
      <c r="E37" s="6">
        <f>SUM(E28:E36)</f>
        <v>17.96</v>
      </c>
      <c r="F37" s="6"/>
      <c r="G37" s="6">
        <f>SUM(G28:G36)</f>
        <v>16.296105</v>
      </c>
      <c r="L37">
        <f>SUM(L28:L36)</f>
        <v>-17.3715789473684</v>
      </c>
      <c r="M37">
        <f>SUM(M28:M36)</f>
        <v>-18.408712368421</v>
      </c>
    </row>
    <row r="40" spans="3:3">
      <c r="C40" t="s">
        <v>15</v>
      </c>
    </row>
    <row r="41" spans="3:10">
      <c r="C41">
        <f>SUMPRODUCT(C14:C22,C28:C36)</f>
        <v>2.45</v>
      </c>
      <c r="J41" s="7">
        <f>SUMPRODUCT(J28:J36,C14:C22)</f>
        <v>-6.66133814775094e-16</v>
      </c>
    </row>
    <row r="42" spans="4:5">
      <c r="D42" t="s">
        <v>16</v>
      </c>
      <c r="E42" t="s">
        <v>14</v>
      </c>
    </row>
    <row r="43" spans="2:11">
      <c r="B43">
        <v>2</v>
      </c>
      <c r="C43">
        <v>2</v>
      </c>
      <c r="E43">
        <f>C43+D43</f>
        <v>2</v>
      </c>
      <c r="J43" t="s">
        <v>17</v>
      </c>
      <c r="K43" t="s">
        <v>13</v>
      </c>
    </row>
    <row r="44" spans="2:12">
      <c r="B44">
        <v>3</v>
      </c>
      <c r="C44">
        <v>5</v>
      </c>
      <c r="E44">
        <f t="shared" ref="E44:E51" si="8">C44+D44</f>
        <v>5</v>
      </c>
      <c r="G44" t="s">
        <v>15</v>
      </c>
      <c r="H44">
        <f>SUMPRODUCT(E43:E51,C14:C22)</f>
        <v>8.88178419700125e-16</v>
      </c>
      <c r="J44">
        <f>SUMPRODUCT(E43:E51,G14:G22)</f>
        <v>1.38636979386976</v>
      </c>
      <c r="K44">
        <f>SUMPRODUCT(E43:E51,H14:H22)</f>
        <v>-4.2632564145606e-14</v>
      </c>
      <c r="L44">
        <f>J44-K44</f>
        <v>1.3863697938698</v>
      </c>
    </row>
    <row r="45" spans="2:8">
      <c r="B45">
        <v>4</v>
      </c>
      <c r="C45">
        <v>-1</v>
      </c>
      <c r="E45">
        <f t="shared" si="8"/>
        <v>-1</v>
      </c>
      <c r="G45" t="s">
        <v>18</v>
      </c>
      <c r="H45">
        <f>SUM(E43:E51,D14:D22)</f>
        <v>-0.0500000009761616</v>
      </c>
    </row>
    <row r="46" spans="2:8">
      <c r="B46">
        <v>5</v>
      </c>
      <c r="C46">
        <v>10</v>
      </c>
      <c r="D46">
        <v>-37.9320130506689</v>
      </c>
      <c r="E46">
        <f t="shared" si="8"/>
        <v>-27.9320130506689</v>
      </c>
      <c r="G46" t="s">
        <v>19</v>
      </c>
      <c r="H46">
        <f>SUM(E43:E51,E14:E22)</f>
        <v>0.0499999990238384</v>
      </c>
    </row>
    <row r="47" spans="2:5">
      <c r="B47">
        <v>7</v>
      </c>
      <c r="C47">
        <v>-2</v>
      </c>
      <c r="E47">
        <f t="shared" si="8"/>
        <v>-2</v>
      </c>
    </row>
    <row r="48" spans="2:5">
      <c r="B48">
        <v>10</v>
      </c>
      <c r="C48">
        <v>3</v>
      </c>
      <c r="D48">
        <v>40.7606710282782</v>
      </c>
      <c r="E48">
        <f t="shared" si="8"/>
        <v>43.7606710282782</v>
      </c>
    </row>
    <row r="49" spans="2:5">
      <c r="B49">
        <v>15</v>
      </c>
      <c r="C49">
        <v>6</v>
      </c>
      <c r="E49">
        <f t="shared" si="8"/>
        <v>6</v>
      </c>
    </row>
    <row r="50" spans="2:5">
      <c r="B50">
        <v>20</v>
      </c>
      <c r="C50">
        <v>-12</v>
      </c>
      <c r="E50">
        <f t="shared" si="8"/>
        <v>-12</v>
      </c>
    </row>
    <row r="51" spans="2:5">
      <c r="B51">
        <v>30</v>
      </c>
      <c r="C51">
        <v>-2</v>
      </c>
      <c r="D51">
        <v>-12.2386579785855</v>
      </c>
      <c r="E51">
        <f t="shared" si="8"/>
        <v>-14.2386579785855</v>
      </c>
    </row>
    <row r="52" spans="3:5">
      <c r="C52">
        <f>SUM(C43:C51)</f>
        <v>9</v>
      </c>
      <c r="E52">
        <f>SUM(E43:E51)</f>
        <v>-0.410000000976162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mattk</dc:creator>
  <cp:lastModifiedBy>mattk</cp:lastModifiedBy>
  <dcterms:created xsi:type="dcterms:W3CDTF">2018-10-10T00:30:02Z</dcterms:created>
  <dcterms:modified xsi:type="dcterms:W3CDTF">2018-10-10T02:06:26Z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1033-10.2.0.7439</vt:lpwstr>
  </property>
</Properties>
</file>