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89A050E0-0289-4C50-9FC2-4E2D0F5E3A78}" xr6:coauthVersionLast="47" xr6:coauthVersionMax="47" xr10:uidLastSave="{00000000-0000-0000-0000-000000000000}"/>
  <bookViews>
    <workbookView xWindow="-120" yWindow="-120" windowWidth="20730" windowHeight="11160" xr2:uid="{328F6DD4-3DA0-4A4E-8E5D-58E98DDC7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G10" i="1"/>
  <c r="F10" i="1"/>
  <c r="E10" i="1"/>
  <c r="C10" i="1"/>
  <c r="D10" i="1"/>
  <c r="B10" i="1"/>
  <c r="F6" i="1"/>
  <c r="E6" i="1"/>
  <c r="D6" i="1"/>
  <c r="C6" i="1"/>
  <c r="B6" i="1"/>
  <c r="AD8" i="1"/>
  <c r="AE10" i="1"/>
  <c r="AE8" i="1"/>
  <c r="AE6" i="1"/>
  <c r="BH2" i="1"/>
  <c r="BG2" i="1"/>
</calcChain>
</file>

<file path=xl/sharedStrings.xml><?xml version="1.0" encoding="utf-8"?>
<sst xmlns="http://schemas.openxmlformats.org/spreadsheetml/2006/main" count="85" uniqueCount="75">
  <si>
    <t>102_STEAM_3</t>
  </si>
  <si>
    <t>U76</t>
  </si>
  <si>
    <t>STEAM</t>
  </si>
  <si>
    <t>Coal</t>
  </si>
  <si>
    <t>NA</t>
  </si>
  <si>
    <t>Unit-specific</t>
  </si>
  <si>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</si>
  <si>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</si>
  <si>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</si>
  <si>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</si>
  <si>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</si>
  <si>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</si>
  <si>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</si>
  <si>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</si>
  <si>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</si>
  <si>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</si>
  <si>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</si>
  <si>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</si>
  <si>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</si>
  <si>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</si>
  <si>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</si>
  <si>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</si>
  <si>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</si>
  <si>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</si>
  <si>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</si>
  <si>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</si>
  <si>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</si>
  <si>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Warm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</si>
  <si>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</si>
  <si>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</si>
  <si>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</si>
  <si>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</si>
  <si>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</si>
  <si>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</si>
  <si>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</si>
  <si>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</si>
  <si>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</si>
  <si>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</si>
  <si>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</si>
  <si>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</si>
  <si>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</si>
  <si>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</si>
  <si>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</si>
  <si>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</si>
  <si>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</si>
  <si>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</si>
  <si>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</si>
  <si>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</si>
  <si>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</si>
  <si>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</si>
  <si>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</si>
  <si>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</si>
  <si>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</si>
  <si>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</si>
  <si>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</si>
  <si>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</si>
  <si>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</si>
  <si>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</si>
  <si>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</si>
  <si>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</si>
  <si>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</si>
  <si>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</si>
  <si>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</si>
  <si>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 xml:space="preserve">Experiment 1: from PSI const (5 min) </t>
  </si>
  <si>
    <t>const</t>
  </si>
  <si>
    <t>*12</t>
  </si>
  <si>
    <t>Fuel Price</t>
  </si>
  <si>
    <t>FP*HR</t>
  </si>
  <si>
    <t>*1/10</t>
  </si>
  <si>
    <t>Experiment 2: from self-made model</t>
  </si>
  <si>
    <t>const/366</t>
  </si>
  <si>
    <t>AVG_HR</t>
  </si>
  <si>
    <t>*366</t>
  </si>
  <si>
    <t>Conclusion: thermal costs must be multiplied by 100.</t>
  </si>
  <si>
    <t>(and possibly multiply by a regular calander year or 365.25)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</si>
</sst>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5FA1-BFEE-406E-910A-601C035590E1}">
  <dimension ref="A1:BH13"/>
  <sheetViews>
    <sheetView tabSelected="1" workbookViewId="0">
      <selection activeCell="A14" sqref="A14"/>
    </sheetView>
  </sheetViews>
  <sheetFormatPr defaultRowHeight="15"/>
  <cols>
    <col min="1" max="1" width="13.140625" bestFit="1" customWidth="1"/>
  </cols>
  <sheetData>
    <row r="1" spans="1:6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</row>
    <row r="2" spans="1:60">
      <c r="A2" t="s">
        <v>0</v>
      </c>
      <c r="B2">
        <v>102</v>
      </c>
      <c r="C2">
        <v>3</v>
      </c>
      <c r="D2" t="s">
        <v>1</v>
      </c>
      <c r="E2" t="s">
        <v>2</v>
      </c>
      <c r="F2" t="s">
        <v>3</v>
      </c>
      <c r="G2" t="s">
        <v>3</v>
      </c>
      <c r="H2">
        <v>76</v>
      </c>
      <c r="I2">
        <v>-2.31</v>
      </c>
      <c r="J2">
        <v>1.0467</v>
      </c>
      <c r="K2">
        <v>76</v>
      </c>
      <c r="L2">
        <v>0</v>
      </c>
      <c r="M2">
        <v>30</v>
      </c>
      <c r="N2">
        <v>-25</v>
      </c>
      <c r="O2">
        <v>4</v>
      </c>
      <c r="P2">
        <v>8</v>
      </c>
      <c r="Q2">
        <v>2</v>
      </c>
      <c r="R2">
        <v>12</v>
      </c>
      <c r="S2">
        <v>10</v>
      </c>
      <c r="T2">
        <v>3</v>
      </c>
      <c r="U2">
        <v>5284.8</v>
      </c>
      <c r="V2">
        <v>4861.3999999999996</v>
      </c>
      <c r="W2">
        <v>3379.4</v>
      </c>
      <c r="X2">
        <v>0</v>
      </c>
      <c r="Y2">
        <v>0</v>
      </c>
      <c r="Z2">
        <v>0.02</v>
      </c>
      <c r="AA2">
        <v>1960</v>
      </c>
      <c r="AB2">
        <v>40</v>
      </c>
      <c r="AC2">
        <v>3</v>
      </c>
      <c r="AD2">
        <v>2.1139899999999998</v>
      </c>
      <c r="AE2">
        <v>0.39473684199999998</v>
      </c>
      <c r="AF2">
        <v>0.59649122799999998</v>
      </c>
      <c r="AG2">
        <v>0.79824561400000005</v>
      </c>
      <c r="AH2">
        <v>1</v>
      </c>
      <c r="AI2" t="s">
        <v>4</v>
      </c>
      <c r="AJ2">
        <v>11591</v>
      </c>
      <c r="AK2">
        <v>8734</v>
      </c>
      <c r="AL2">
        <v>9861</v>
      </c>
      <c r="AM2">
        <v>10651</v>
      </c>
      <c r="AN2" t="s">
        <v>4</v>
      </c>
      <c r="AO2">
        <v>0</v>
      </c>
      <c r="AP2" t="s">
        <v>5</v>
      </c>
      <c r="AQ2" t="s">
        <v>5</v>
      </c>
      <c r="AR2" t="s">
        <v>5</v>
      </c>
      <c r="AS2" t="s">
        <v>5</v>
      </c>
      <c r="AT2">
        <v>210</v>
      </c>
      <c r="AU2">
        <v>1E-3</v>
      </c>
      <c r="AV2">
        <v>4.0000000000000001E-3</v>
      </c>
      <c r="AW2">
        <v>0.02</v>
      </c>
      <c r="AX2">
        <v>3.0000000000000001E-3</v>
      </c>
      <c r="AY2">
        <v>0</v>
      </c>
      <c r="AZ2">
        <v>3</v>
      </c>
      <c r="BA2">
        <v>89</v>
      </c>
      <c r="BB2">
        <v>0.13</v>
      </c>
      <c r="BC2">
        <v>0.3</v>
      </c>
      <c r="BD2">
        <v>0</v>
      </c>
      <c r="BE2">
        <v>0</v>
      </c>
      <c r="BG2">
        <f>AVERAGE(AJ2:AM2)*AD2/10</f>
        <v>2158.2252407499996</v>
      </c>
      <c r="BH2">
        <f>AK2*AD2/10</f>
        <v>1846.3588659999998</v>
      </c>
    </row>
    <row r="4" spans="1:60">
      <c r="A4" t="s">
        <v>63</v>
      </c>
    </row>
    <row r="5" spans="1:60">
      <c r="A5" t="s">
        <v>64</v>
      </c>
      <c r="B5" t="s">
        <v>65</v>
      </c>
      <c r="C5" t="s">
        <v>66</v>
      </c>
      <c r="D5" t="s">
        <v>42</v>
      </c>
      <c r="E5" t="s">
        <v>67</v>
      </c>
      <c r="F5" t="s">
        <v>68</v>
      </c>
    </row>
    <row r="6" spans="1:60">
      <c r="A6">
        <v>153.86323883333301</v>
      </c>
      <c r="B6">
        <f>A6*12</f>
        <v>1846.3588659999962</v>
      </c>
      <c r="C6">
        <f>AD2</f>
        <v>2.1139899999999998</v>
      </c>
      <c r="D6">
        <f>AK2</f>
        <v>8734</v>
      </c>
      <c r="E6">
        <f>C6*D6</f>
        <v>18463.588659999998</v>
      </c>
      <c r="F6">
        <f>E6*1/10</f>
        <v>1846.3588659999998</v>
      </c>
      <c r="AD6" s="1">
        <v>153.86323883333301</v>
      </c>
      <c r="AE6">
        <f>AD6*12</f>
        <v>1846.3588659999962</v>
      </c>
    </row>
    <row r="8" spans="1:60">
      <c r="A8" t="s">
        <v>69</v>
      </c>
      <c r="AD8">
        <f>AVERAGE(AJ2:AM2)*AD2/10</f>
        <v>2158.2252407499996</v>
      </c>
      <c r="AE8" t="e">
        <f>H8*A8/10</f>
        <v>#VALUE!</v>
      </c>
    </row>
    <row r="9" spans="1:60">
      <c r="A9" t="s">
        <v>64</v>
      </c>
      <c r="B9" t="s">
        <v>70</v>
      </c>
      <c r="C9" t="s">
        <v>66</v>
      </c>
      <c r="D9" t="s">
        <v>71</v>
      </c>
      <c r="E9" t="s">
        <v>67</v>
      </c>
      <c r="F9" t="s">
        <v>68</v>
      </c>
      <c r="G9" t="s">
        <v>72</v>
      </c>
    </row>
    <row r="10" spans="1:60">
      <c r="A10">
        <v>7899.1043811449899</v>
      </c>
      <c r="B10">
        <f>A10/366</f>
        <v>21.582252407499972</v>
      </c>
      <c r="C10">
        <f>C6</f>
        <v>2.1139899999999998</v>
      </c>
      <c r="D10">
        <f>AVERAGE(AJ2:AM2)</f>
        <v>10209.25</v>
      </c>
      <c r="E10">
        <f>C10*D10</f>
        <v>21582.252407499996</v>
      </c>
      <c r="F10">
        <f>E10/10</f>
        <v>2158.2252407499996</v>
      </c>
      <c r="G10">
        <f>F10*366</f>
        <v>789910.43811449979</v>
      </c>
      <c r="I10">
        <f>G10/A10</f>
        <v>100.0000000000001</v>
      </c>
      <c r="AD10" s="1">
        <v>7899.1043811449899</v>
      </c>
      <c r="AE10">
        <f>AD10/366</f>
        <v>21.582252407499972</v>
      </c>
    </row>
    <row r="12" spans="1:60">
      <c r="A12" t="s">
        <v>73</v>
      </c>
    </row>
    <row r="13" spans="1:60">
      <c r="A1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2021-12-14T02:45:17Z</dcterms:created>
  <dcterms:modified xsi:type="dcterms:W3CDTF">2021-12-14T03:01:19Z</dcterms:modified>
</cp:coreProperties>
</file>