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82f67f12adaf84c/Documents/Analysis Projects/Crowdfunding Analysis/"/>
    </mc:Choice>
  </mc:AlternateContent>
  <xr:revisionPtr revIDLastSave="589" documentId="13_ncr:1_{D754642E-E684-4F4D-953B-1821B0424A6E}" xr6:coauthVersionLast="47" xr6:coauthVersionMax="47" xr10:uidLastSave="{389BBBDF-9AB6-4C6E-94F4-717A5E0538BA}"/>
  <bookViews>
    <workbookView xWindow="-10774" yWindow="1920" windowWidth="22114" windowHeight="8520" tabRatio="680" activeTab="1" xr2:uid="{00000000-000D-0000-FFFF-FFFF00000000}"/>
  </bookViews>
  <sheets>
    <sheet name="Kickstarter" sheetId="1" r:id="rId1"/>
    <sheet name="GB Musical Chart" sheetId="18" r:id="rId2"/>
    <sheet name="GB Musical Data" sheetId="17" r:id="rId3"/>
    <sheet name="Successful US Spaces" sheetId="14" r:id="rId4"/>
    <sheet name="Failed US Spaces" sheetId="15" r:id="rId5"/>
    <sheet name="Descriptive Statistics Spaces" sheetId="16" r:id="rId6"/>
    <sheet name="Successful US Wearables" sheetId="12" r:id="rId7"/>
    <sheet name="Failed US Wearables" sheetId="11" r:id="rId8"/>
    <sheet name="Descriptive Statistics Wearable" sheetId="13" r:id="rId9"/>
    <sheet name="Successful US Kickstarters" sheetId="8" r:id="rId10"/>
    <sheet name="Failed US Kickstarters" sheetId="9" r:id="rId11"/>
    <sheet name="Descriptive Statistics" sheetId="10" r:id="rId12"/>
    <sheet name="Edinburgh Research" sheetId="6" r:id="rId13"/>
    <sheet name="PracticeDataSet" sheetId="7" r:id="rId14"/>
    <sheet name="Outcomes Based on Launch Date" sheetId="5" r:id="rId15"/>
    <sheet name="Category Statistics" sheetId="2" r:id="rId16"/>
    <sheet name="Subcategory Statistics" sheetId="4" r:id="rId17"/>
    <sheet name="Experimental Pivot Table" sheetId="3" r:id="rId18"/>
  </sheets>
  <definedNames>
    <definedName name="_xlnm._FilterDatabase" localSheetId="0" hidden="1">Kickstarter!$A$1:$T$4115</definedName>
    <definedName name="_xlchart.v1.0" hidden="1">'GB Musical Data'!$D$1</definedName>
    <definedName name="_xlchart.v1.1" hidden="1">'GB Musical Data'!$D$2:$D$27</definedName>
    <definedName name="_xlchart.v1.2" hidden="1">'GB Musical Data'!$E$1</definedName>
    <definedName name="_xlchart.v1.3" hidden="1">'GB Musical Data'!$E$2:$E$27</definedName>
    <definedName name="_xlchart.v1.4" hidden="1">'GB Musical Data'!$D$1</definedName>
    <definedName name="_xlchart.v1.5" hidden="1">'GB Musical Data'!$D$2:$D$27</definedName>
    <definedName name="_xlchart.v1.6" hidden="1">'GB Musical Data'!$E$1</definedName>
    <definedName name="_xlchart.v1.7" hidden="1">'GB Musical Data'!$E$2:$E$27</definedName>
  </definedNames>
  <calcPr calcId="191029"/>
  <pivotCaches>
    <pivotCache cacheId="0" r:id="rId19"/>
    <pivotCache cacheId="1" r:id="rId2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10" l="1"/>
  <c r="C12" i="10"/>
  <c r="C11" i="10"/>
  <c r="B14" i="10"/>
  <c r="B13" i="10"/>
  <c r="B12" i="10"/>
  <c r="B11" i="10"/>
  <c r="C6" i="10"/>
  <c r="C5" i="10"/>
  <c r="C4" i="10"/>
  <c r="B7" i="10"/>
  <c r="B6" i="10"/>
  <c r="B5" i="10"/>
  <c r="B4" i="10"/>
  <c r="C6" i="16"/>
  <c r="C5" i="16"/>
  <c r="C3" i="16"/>
  <c r="C2" i="16"/>
  <c r="B6" i="16"/>
  <c r="B5" i="16"/>
  <c r="B3" i="16"/>
  <c r="B2" i="16"/>
  <c r="C6" i="13"/>
  <c r="C5" i="13"/>
  <c r="C3" i="13"/>
  <c r="C2" i="13"/>
  <c r="B6" i="13"/>
  <c r="B5" i="13"/>
  <c r="B3" i="13"/>
  <c r="B2" i="13"/>
  <c r="C10" i="10"/>
  <c r="C3" i="10"/>
  <c r="C9" i="10"/>
  <c r="C2" i="10"/>
  <c r="B10" i="10"/>
  <c r="B9" i="10"/>
  <c r="B3" i="10"/>
  <c r="B2" i="10"/>
  <c r="D2" i="7"/>
  <c r="D1" i="7"/>
  <c r="F2" i="6"/>
  <c r="F3" i="6"/>
  <c r="F4" i="6"/>
  <c r="F5" i="6"/>
  <c r="F6" i="6"/>
  <c r="D3" i="6"/>
  <c r="D4" i="6"/>
  <c r="D5" i="6"/>
  <c r="D6" i="6"/>
  <c r="D2" i="6"/>
  <c r="C3" i="6"/>
  <c r="C4" i="6"/>
  <c r="C5" i="6"/>
  <c r="C6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736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4" i="10" l="1"/>
  <c r="C7" i="10"/>
</calcChain>
</file>

<file path=xl/sharedStrings.xml><?xml version="1.0" encoding="utf-8"?>
<sst xmlns="http://schemas.openxmlformats.org/spreadsheetml/2006/main" count="40712" uniqueCount="8402">
  <si>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</si>
  <si>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</si>
  <si>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</si>
  <si>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</si>
  <si>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</si>
  <si>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</si>
  <si>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</si>
  <si>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</si>
  <si>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</si>
  <si>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</si>
  <si>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</si>
  <si>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</si>
  <si>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</si>
  <si>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</si>
  <si>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</si>
  <si>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</si>
  <si>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</si>
  <si>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</si>
  <si>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</si>
  <si>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</si>
  <si>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</si>
  <si>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</si>
  <si>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</si>
  <si>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</si>
  <si>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</si>
  <si>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</si>
  <si>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</si>
  <si>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</si>
  <si>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</si>
  <si>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</si>
  <si>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</si>
  <si>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</si>
  <si>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</si>
  <si>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</si>
  <si>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</si>
  <si>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</si>
  <si>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</si>
  <si>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</si>
  <si>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</si>
  <si>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</si>
  <si>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</si>
  <si>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</si>
  <si>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</si>
  <si>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</si>
  <si>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</si>
  <si>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</si>
  <si>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</si>
  <si>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</si>
  <si>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</si>
  <si>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</si>
  <si>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</si>
  <si>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</si>
  <si>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</si>
  <si>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</si>
  <si>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</si>
  <si>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</si>
  <si>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</si>
  <si>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</si>
  <si>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</si>
  <si>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</si>
  <si>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</si>
  <si>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</si>
  <si>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</si>
  <si>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</si>
  <si>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</si>
  <si>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</si>
  <si>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</si>
  <si>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</si>
  <si>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</si>
  <si>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</si>
  <si>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</si>
  <si>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</si>
  <si>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</si>
  <si>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</si>
  <si>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</si>
  <si>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</si>
  <si>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</si>
  <si>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</si>
  <si>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</si>
  <si>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</si>
  <si>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</si>
  <si>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</si>
  <si>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</si>
  <si>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</si>
  <si>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</si>
  <si>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</si>
  <si>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</si>
  <si>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</si>
  <si>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</si>
  <si>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</si>
  <si>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</si>
  <si>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</si>
  <si>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</si>
  <si>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</si>
  <si>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</si>
  <si>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</si>
  <si>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</si>
  <si>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</si>
  <si>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</si>
  <si>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</si>
  <si>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</si>
  <si>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</si>
  <si>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</si>
  <si>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</si>
  <si>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</si>
  <si>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</si>
  <si>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</si>
  <si>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</si>
  <si>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</si>
  <si>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</si>
  <si>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</si>
  <si>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</si>
  <si>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</si>
  <si>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</si>
  <si>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</si>
  <si>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</si>
  <si>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</si>
  <si>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</si>
  <si>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</si>
  <si>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</si>
  <si>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</si>
  <si>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</si>
  <si>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</si>
  <si>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</si>
  <si>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</si>
  <si>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</si>
  <si>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</si>
  <si>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</si>
  <si>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</si>
  <si>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</si>
  <si>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</si>
  <si>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</si>
  <si>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</si>
  <si>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</si>
  <si>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</si>
  <si>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</si>
  <si>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</si>
  <si>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</si>
  <si>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</si>
  <si>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</si>
  <si>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</si>
  <si>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</si>
  <si>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</si>
  <si>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</si>
  <si>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</si>
  <si>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</si>
  <si>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</si>
  <si>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</si>
  <si>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</si>
  <si>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</si>
  <si>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</si>
  <si>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</si>
  <si>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</si>
  <si>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</si>
  <si>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</si>
  <si>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</si>
  <si>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</si>
  <si>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</si>
  <si>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</si>
  <si>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</si>
  <si>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</si>
  <si>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</si>
  <si>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</si>
  <si>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</si>
  <si>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</si>
  <si>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</si>
  <si>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</si>
  <si>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</si>
  <si>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</si>
  <si>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</si>
  <si>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</si>
  <si>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</si>
  <si>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</si>
  <si>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</si>
  <si>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</si>
  <si>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</si>
  <si>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</si>
  <si>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</si>
  <si>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</si>
  <si>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</si>
  <si>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</si>
  <si>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</si>
  <si>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</si>
  <si>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</si>
  <si>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</si>
  <si>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</si>
  <si>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</si>
  <si>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</si>
  <si>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</si>
  <si>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</si>
  <si>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</si>
  <si>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</si>
  <si>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</si>
  <si>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</si>
  <si>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</si>
  <si>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</si>
  <si>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</si>
  <si>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</si>
  <si>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</si>
  <si>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</si>
  <si>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</si>
  <si>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</si>
  <si>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</si>
  <si>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</si>
  <si>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</si>
  <si>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</si>
  <si>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</si>
  <si>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</si>
  <si>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</si>
  <si>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</si>
  <si>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</si>
  <si>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</si>
  <si>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</si>
  <si>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</si>
  <si>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</si>
  <si>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</si>
  <si>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</si>
  <si>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</si>
  <si>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</si>
  <si>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</si>
  <si>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</si>
  <si>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</si>
  <si>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</si>
  <si>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</si>
  <si>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</si>
  <si>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</si>
  <si>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</si>
  <si>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</si>
  <si>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</si>
  <si>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</si>
  <si>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</si>
  <si>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</si>
  <si>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</si>
  <si>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</si>
  <si>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</si>
  <si>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</si>
  <si>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</si>
  <si>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</si>
  <si>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</si>
  <si>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</si>
  <si>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</si>
  <si>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</si>
  <si>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</si>
  <si>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</si>
  <si>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</si>
  <si>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</si>
  <si>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</si>
  <si>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</si>
  <si>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</si>
  <si>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</si>
  <si>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</si>
  <si>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</si>
  <si>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</si>
  <si>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</si>
  <si>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</si>
  <si>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</si>
  <si>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</si>
  <si>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</si>
  <si>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</si>
  <si>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</si>
  <si>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</si>
  <si>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</si>
  <si>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</si>
  <si>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</si>
  <si>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</si>
  <si>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</si>
  <si>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</si>
  <si>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</si>
  <si>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</si>
  <si>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</si>
  <si>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</si>
  <si>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</si>
  <si>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</si>
  <si>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</si>
  <si>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</si>
  <si>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</si>
  <si>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</si>
  <si>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</si>
  <si>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</si>
  <si>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</si>
  <si>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</si>
  <si>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</si>
  <si>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</si>
  <si>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</si>
  <si>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</si>
  <si>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</si>
  <si>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</si>
  <si>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</si>
  <si>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</si>
  <si>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</si>
  <si>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</si>
  <si>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</si>
  <si>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</si>
  <si>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</si>
  <si>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</si>
  <si>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</si>
  <si>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</si>
  <si>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</si>
  <si>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</si>
  <si>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</si>
  <si>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</si>
  <si>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</si>
  <si>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</si>
  <si>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</si>
  <si>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</si>
  <si>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</si>
  <si>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</si>
  <si>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</si>
  <si>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</si>
  <si>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</si>
  <si>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</si>
  <si>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</si>
  <si>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</si>
  <si>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</si>
  <si>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</si>
  <si>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</si>
  <si>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</si>
  <si>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</si>
  <si>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</si>
  <si>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</si>
  <si>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</si>
  <si>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</si>
  <si>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</si>
  <si>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</si>
  <si>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</si>
  <si>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</si>
  <si>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</si>
  <si>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</si>
  <si>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</si>
  <si>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</si>
  <si>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</si>
  <si>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</si>
  <si>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</si>
  <si>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</si>
  <si>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</si>
  <si>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</si>
  <si>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</si>
  <si>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</si>
  <si>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</si>
  <si>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</si>
  <si>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</si>
  <si>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</si>
  <si>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</si>
  <si>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</si>
  <si>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</si>
  <si>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</si>
  <si>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</si>
  <si>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</si>
  <si>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</si>
  <si>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</si>
  <si>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</si>
  <si>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</si>
  <si>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</si>
  <si>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</si>
  <si>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</si>
  <si>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</si>
  <si>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</si>
  <si>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</si>
  <si>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</si>
  <si>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</si>
  <si>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</si>
  <si>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</si>
  <si>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</si>
  <si>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</si>
  <si>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</si>
  <si>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</si>
  <si>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</si>
  <si>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</si>
  <si>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</si>
  <si>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</si>
  <si>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</si>
  <si>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</si>
  <si>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</si>
  <si>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</si>
  <si>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</si>
  <si>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</si>
  <si>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</si>
  <si>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</si>
  <si>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</si>
  <si>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</si>
  <si>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</si>
  <si>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</si>
  <si>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</si>
  <si>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</si>
  <si>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</si>
  <si>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</si>
  <si>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</si>
  <si>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</si>
  <si>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</si>
  <si>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</si>
  <si>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</si>
  <si>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</si>
  <si>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</si>
  <si>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</si>
  <si>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</si>
  <si>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</si>
  <si>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</si>
  <si>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</si>
  <si>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</si>
  <si>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</si>
  <si>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</si>
  <si>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</si>
  <si>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</si>
  <si>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</si>
  <si>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</si>
  <si>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</si>
  <si>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</si>
  <si>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</si>
  <si>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</si>
  <si>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</si>
  <si>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</si>
  <si>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</si>
  <si>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</si>
  <si>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</si>
  <si>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</si>
  <si>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</si>
  <si>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</si>
  <si>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</si>
  <si>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</si>
  <si>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</si>
  <si>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</si>
  <si>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</si>
  <si>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</si>
  <si>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</si>
  <si>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</si>
  <si>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</si>
  <si>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</si>
  <si>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</si>
  <si>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</si>
  <si>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</si>
  <si>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</si>
  <si>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</si>
  <si>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</si>
  <si>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</si>
  <si>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</si>
  <si>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</si>
  <si>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</si>
  <si>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</si>
  <si>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</si>
  <si>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</si>
  <si>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</si>
  <si>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</si>
  <si>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</si>
  <si>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</si>
  <si>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</si>
  <si>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</si>
  <si>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</si>
  <si>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</si>
  <si>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</si>
  <si>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</si>
  <si>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</si>
  <si>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</si>
  <si>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</si>
  <si>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</si>
  <si>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</si>
  <si>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</si>
  <si>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</si>
  <si>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</si>
  <si>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</si>
  <si>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</si>
  <si>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</si>
  <si>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</si>
  <si>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</si>
  <si>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</si>
  <si>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</si>
  <si>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</si>
  <si>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</si>
  <si>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</si>
  <si>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</si>
  <si>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</si>
  <si>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</si>
  <si>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</si>
  <si>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</si>
  <si>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</si>
  <si>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</si>
  <si>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</si>
  <si>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</si>
  <si>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</si>
  <si>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</si>
  <si>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</si>
  <si>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</si>
  <si>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</si>
  <si>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</si>
  <si>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</si>
  <si>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</si>
  <si>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</si>
  <si>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</si>
  <si>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</si>
  <si>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</si>
  <si>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</si>
  <si>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</si>
  <si>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</si>
  <si>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</si>
  <si>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</si>
  <si>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</si>
  <si>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</si>
  <si>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</si>
  <si>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</si>
  <si>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</si>
  <si>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</si>
  <si>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</si>
  <si>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</si>
  <si>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</si>
  <si>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</si>
  <si>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</si>
  <si>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</si>
  <si>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</si>
  <si>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</si>
  <si>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</si>
  <si>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</si>
  <si>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</si>
  <si>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</si>
  <si>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</si>
  <si>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</si>
  <si>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</si>
  <si>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</si>
  <si>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</si>
  <si>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</si>
  <si>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</si>
  <si>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</si>
  <si>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</si>
  <si>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</si>
  <si>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</si>
  <si>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</si>
  <si>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</si>
  <si>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</si>
  <si>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</si>
  <si>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</si>
  <si>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</si>
  <si>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</si>
  <si>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</si>
  <si>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</si>
  <si>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</si>
  <si>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</si>
  <si>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</si>
  <si>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</si>
  <si>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</si>
  <si>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</si>
  <si>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</si>
  <si>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</si>
  <si>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</si>
  <si>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</si>
  <si>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</si>
  <si>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</si>
  <si>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</si>
  <si>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</si>
  <si>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</si>
  <si>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</si>
  <si>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</si>
  <si>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</si>
  <si>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</si>
  <si>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</si>
  <si>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</si>
  <si>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</si>
  <si>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</si>
  <si>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</si>
  <si>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</si>
  <si>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</si>
  <si>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</si>
  <si>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</si>
  <si>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</si>
  <si>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</si>
  <si>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</si>
  <si>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</si>
  <si>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</si>
  <si>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</si>
  <si>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</si>
  <si>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</si>
  <si>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</si>
  <si>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</si>
  <si>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</si>
  <si>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</si>
  <si>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</si>
  <si>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</si>
  <si>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</si>
  <si>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</si>
  <si>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</si>
  <si>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</si>
  <si>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</si>
  <si>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</si>
  <si>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</si>
  <si>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</si>
  <si>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</si>
  <si>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</si>
  <si>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</si>
  <si>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</si>
  <si>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</si>
  <si>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</si>
  <si>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</si>
  <si>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</si>
  <si>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</si>
  <si>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</si>
  <si>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</si>
  <si>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</si>
  <si>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</si>
  <si>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</si>
  <si>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</si>
  <si>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</si>
  <si>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</si>
  <si>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</si>
  <si>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</si>
  <si>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</si>
  <si>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</si>
  <si>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</si>
  <si>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</si>
  <si>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</si>
  <si>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</si>
  <si>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</si>
  <si>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</si>
  <si>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</si>
  <si>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</si>
  <si>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</si>
  <si>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</si>
  <si>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</si>
  <si>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</si>
  <si>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</si>
  <si>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</si>
  <si>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</si>
  <si>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</si>
  <si>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</si>
  <si>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</si>
  <si>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</si>
  <si>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</si>
  <si>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</si>
  <si>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</si>
  <si>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</si>
  <si>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</si>
  <si>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</si>
  <si>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</si>
  <si>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</si>
  <si>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</si>
  <si>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</si>
  <si>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</si>
  <si>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</si>
  <si>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</si>
  <si>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</si>
  <si>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</si>
  <si>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</si>
  <si>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</si>
  <si>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</si>
  <si>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</si>
  <si>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</si>
  <si>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</si>
  <si>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</si>
  <si>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</si>
  <si>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</si>
  <si>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</si>
  <si>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</si>
  <si>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</si>
  <si>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</si>
  <si>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</si>
  <si>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</si>
  <si>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</si>
  <si>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</si>
  <si>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</si>
  <si>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</si>
  <si>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</si>
  <si>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</si>
  <si>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</si>
  <si>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</si>
  <si>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</si>
  <si>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</si>
  <si>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</si>
  <si>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</si>
  <si>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</si>
  <si>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</si>
  <si>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</si>
  <si>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</si>
  <si>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</si>
  <si>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</si>
  <si>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</si>
  <si>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</si>
  <si>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</si>
  <si>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</si>
  <si>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</si>
  <si>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</si>
  <si>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</si>
  <si>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</si>
  <si>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</si>
  <si>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</si>
  <si>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</si>
  <si>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</si>
  <si>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</si>
  <si>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</si>
  <si>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</si>
  <si>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</si>
  <si>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</si>
  <si>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</si>
  <si>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</si>
  <si>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</si>
  <si>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</si>
  <si>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</si>
  <si>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</si>
  <si>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</si>
  <si>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</si>
  <si>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</si>
  <si>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</si>
  <si>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</si>
  <si>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</si>
  <si>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</si>
  <si>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</si>
  <si>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</si>
  <si>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</si>
  <si>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</si>
  <si>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</si>
  <si>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</si>
  <si>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</si>
  <si>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</si>
  <si>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</si>
  <si>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</si>
  <si>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</si>
  <si>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</si>
  <si>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</si>
  <si>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</si>
  <si>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</si>
  <si>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</si>
  <si>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</si>
  <si>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</si>
  <si>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</si>
  <si>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</si>
  <si>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</si>
  <si>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</si>
  <si>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</si>
  <si>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</si>
  <si>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</si>
  <si>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</si>
  <si>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</si>
  <si>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</si>
  <si>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</si>
  <si>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</si>
  <si>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</si>
  <si>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</si>
  <si>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</si>
  <si>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</si>
  <si>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</si>
  <si>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</si>
  <si>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</si>
  <si>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</si>
  <si>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</si>
  <si>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</si>
  <si>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</si>
  <si>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</si>
  <si>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</si>
  <si>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</si>
  <si>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</si>
  <si>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</si>
  <si>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</si>
  <si>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</si>
  <si>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</si>
  <si>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</si>
  <si>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</si>
  <si>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</si>
  <si>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</si>
  <si>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</si>
  <si>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</si>
  <si>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</si>
  <si>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</si>
  <si>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</si>
  <si>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</si>
  <si>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</si>
  <si>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</si>
  <si>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</si>
  <si>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</si>
  <si>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</si>
  <si>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</si>
  <si>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</si>
  <si>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</si>
  <si>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</si>
  <si>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</si>
  <si>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</si>
  <si>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</si>
  <si>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</si>
  <si>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</si>
  <si>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</si>
  <si>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</si>
  <si>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</si>
  <si>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</si>
  <si>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</si>
  <si>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</si>
  <si>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</si>
  <si>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</si>
  <si>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</si>
  <si>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</si>
  <si>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</si>
  <si>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</si>
  <si>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</si>
  <si>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</si>
  <si>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</si>
  <si>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</si>
  <si>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</si>
  <si>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</si>
  <si>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</si>
  <si>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</si>
  <si>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</si>
  <si>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</si>
  <si>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</si>
  <si>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</si>
  <si>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</si>
  <si>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</si>
  <si>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</si>
  <si>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</si>
  <si>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</si>
  <si>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</si>
  <si>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</si>
  <si>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</si>
  <si>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</si>
  <si>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</si>
  <si>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</si>
  <si>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</si>
  <si>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</si>
  <si>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</si>
  <si>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</si>
  <si>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</si>
  <si>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</si>
  <si>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</si>
  <si>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</si>
  <si>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</si>
  <si>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</si>
  <si>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</si>
  <si>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</si>
  <si>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</si>
  <si>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</si>
  <si>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</si>
  <si>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</si>
  <si>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</si>
  <si>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</si>
  <si>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</si>
  <si>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</si>
  <si>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</si>
  <si>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</si>
  <si>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</si>
  <si>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</si>
  <si>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</si>
  <si>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</si>
  <si>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</si>
  <si>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</si>
  <si>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</si>
  <si>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</si>
  <si>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</si>
  <si>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</si>
  <si>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</si>
  <si>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</si>
  <si>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</si>
  <si>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</si>
  <si>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</si>
  <si>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</si>
  <si>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</si>
  <si>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</si>
  <si>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</si>
  <si>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</si>
  <si>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</si>
  <si>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</si>
  <si>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</si>
  <si>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</si>
  <si>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</si>
  <si>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</si>
  <si>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</si>
  <si>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</si>
  <si>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</si>
  <si>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</si>
  <si>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</si>
  <si>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</si>
  <si>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</si>
  <si>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</si>
  <si>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</si>
  <si>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</si>
  <si>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</si>
  <si>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</si>
  <si>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</si>
  <si>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</si>
  <si>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</si>
  <si>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</si>
  <si>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</si>
  <si>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</si>
  <si>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</si>
  <si>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</si>
  <si>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</si>
  <si>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</si>
  <si>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</si>
  <si>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</si>
  <si>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</si>
  <si>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</si>
  <si>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</si>
  <si>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</si>
  <si>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</si>
  <si>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</si>
  <si>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</si>
  <si>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</si>
  <si>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</si>
  <si>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</si>
  <si>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</si>
  <si>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</si>
  <si>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</si>
  <si>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</si>
  <si>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</si>
  <si>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</si>
  <si>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</si>
  <si>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</si>
  <si>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</si>
  <si>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</si>
  <si>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</si>
  <si>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</si>
  <si>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</si>
  <si>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</si>
  <si>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</si>
  <si>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</si>
  <si>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</si>
  <si>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</si>
  <si>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</si>
  <si>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</si>
  <si>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</si>
  <si>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</si>
  <si>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</si>
  <si>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</si>
  <si>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</si>
  <si>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</si>
  <si>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</si>
  <si>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</si>
  <si>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</si>
  <si>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</si>
  <si>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</si>
  <si>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</si>
  <si>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</si>
  <si>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</si>
  <si>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</si>
  <si>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</si>
  <si>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</si>
  <si>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</si>
  <si>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</si>
  <si>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</si>
  <si>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</si>
  <si>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</si>
  <si>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</si>
  <si>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</si>
  <si>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</si>
  <si>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</si>
  <si>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</si>
  <si>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</si>
  <si>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</si>
  <si>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</si>
  <si>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</si>
  <si>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</si>
  <si>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</si>
  <si>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</si>
  <si>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</si>
  <si>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</si>
  <si>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</si>
  <si>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</si>
  <si>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</si>
  <si>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</si>
  <si>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</si>
  <si>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</si>
  <si>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</si>
  <si>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</si>
  <si>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</si>
  <si>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</si>
  <si>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</si>
  <si>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</si>
  <si>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</si>
  <si>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</si>
  <si>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</si>
  <si>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</si>
  <si>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</si>
  <si>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</si>
  <si>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</si>
  <si>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</si>
  <si>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</si>
  <si>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</si>
  <si>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</si>
  <si>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</si>
  <si>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</si>
  <si>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</si>
  <si>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</si>
  <si>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</si>
  <si>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</si>
  <si>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</si>
  <si>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</si>
  <si>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</si>
  <si>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</si>
  <si>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</si>
  <si>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</si>
  <si>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</si>
  <si>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</si>
  <si>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</si>
  <si>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</si>
  <si>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</si>
  <si>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</si>
  <si>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</si>
  <si>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</si>
  <si>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</si>
  <si>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</si>
  <si>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</si>
  <si>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</si>
  <si>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</si>
  <si>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</si>
  <si>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</si>
  <si>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</si>
  <si>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</si>
  <si>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</si>
  <si>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</si>
  <si>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</si>
  <si>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</si>
  <si>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</si>
  <si>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</si>
  <si>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</si>
  <si>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</si>
  <si>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</si>
  <si>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</si>
  <si>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</si>
  <si>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</si>
  <si>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</si>
  <si>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</si>
  <si>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</si>
  <si>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</si>
  <si>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</si>
  <si>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</si>
  <si>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</si>
  <si>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</si>
  <si>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</si>
  <si>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</si>
  <si>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</si>
  <si>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</si>
  <si>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</si>
  <si>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</si>
  <si>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</si>
  <si>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</si>
  <si>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</si>
  <si>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</si>
  <si>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</si>
  <si>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</si>
  <si>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</si>
  <si>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</si>
  <si>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</si>
  <si>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</si>
  <si>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</si>
  <si>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</si>
  <si>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</si>
  <si>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</si>
  <si>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</si>
  <si>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</si>
  <si>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</si>
  <si>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</si>
  <si>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</si>
  <si>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</si>
  <si>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</si>
  <si>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</si>
  <si>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</si>
  <si>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</si>
  <si>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</si>
  <si>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</si>
  <si>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</si>
  <si>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</si>
  <si>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</si>
  <si>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</si>
  <si>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</si>
  <si>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</si>
  <si>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</si>
  <si>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</si>
  <si>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</si>
  <si>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</si>
  <si>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</si>
  <si>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</si>
  <si>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</si>
  <si>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</si>
  <si>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</si>
  <si>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</si>
  <si>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</si>
  <si>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</si>
  <si>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</si>
  <si>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</si>
  <si>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</si>
  <si>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</si>
  <si>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</si>
  <si>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</si>
  <si>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</si>
  <si>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</si>
  <si>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</si>
  <si>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</si>
  <si>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</si>
  <si>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</si>
  <si>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</si>
  <si>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</si>
  <si>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</si>
  <si>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</si>
  <si>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</si>
  <si>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</si>
  <si>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</si>
  <si>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</si>
  <si>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</si>
  <si>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</si>
  <si>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</si>
  <si>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</si>
  <si>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</si>
  <si>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</si>
  <si>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</si>
  <si>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</si>
  <si>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</si>
  <si>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</si>
  <si>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</si>
  <si>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</si>
  <si>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</si>
  <si>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</si>
  <si>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</si>
  <si>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</si>
  <si>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</si>
  <si>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</si>
  <si>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</si>
  <si>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</si>
  <si>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</si>
  <si>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</si>
  <si>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</si>
  <si>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</si>
  <si>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</si>
  <si>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</si>
  <si>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</si>
  <si>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</si>
  <si>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</si>
  <si>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</si>
  <si>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</si>
  <si>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</si>
  <si>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</si>
  <si>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</si>
  <si>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</si>
  <si>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</si>
  <si>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</si>
  <si>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</si>
  <si>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</si>
  <si>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</si>
  <si>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</si>
  <si>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</si>
  <si>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</si>
  <si>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</si>
  <si>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</si>
  <si>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</si>
  <si>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</si>
  <si>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</si>
  <si>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</si>
  <si>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</si>
  <si>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</si>
  <si>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</si>
  <si>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</si>
  <si>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</si>
  <si>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</si>
  <si>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</si>
  <si>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</si>
  <si>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</si>
  <si>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</si>
  <si>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</si>
  <si>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</si>
  <si>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</si>
  <si>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</si>
  <si>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</si>
  <si>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</si>
  <si>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</si>
  <si>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</si>
  <si>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</si>
  <si>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</si>
  <si>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</si>
  <si>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</si>
  <si>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</si>
  <si>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</si>
  <si>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</si>
  <si>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</si>
  <si>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</si>
  <si>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</si>
  <si>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</si>
  <si>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</si>
  <si>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</si>
  <si>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</si>
  <si>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</si>
  <si>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</si>
  <si>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</si>
  <si>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</si>
  <si>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</si>
  <si>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</si>
  <si>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</si>
  <si>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</si>
  <si>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</si>
  <si>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</si>
  <si>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</si>
  <si>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</si>
  <si>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</si>
  <si>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</si>
  <si>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</si>
  <si>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</si>
  <si>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</si>
  <si>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</si>
  <si>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</si>
  <si>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</si>
  <si>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</si>
  <si>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</si>
  <si>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</si>
  <si>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</si>
  <si>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</si>
  <si>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</si>
  <si>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</si>
  <si>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</si>
  <si>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</si>
  <si>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</si>
  <si>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</si>
  <si>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</si>
  <si>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</si>
  <si>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</si>
  <si>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</si>
  <si>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</si>
  <si>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</si>
  <si>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</si>
  <si>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</si>
  <si>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</si>
  <si>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</si>
  <si>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</si>
  <si>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</si>
  <si>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</si>
  <si>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</si>
  <si>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</si>
  <si>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</si>
  <si>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</si>
  <si>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</si>
  <si>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</si>
  <si>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</si>
  <si>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</si>
  <si>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</si>
  <si>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</si>
  <si>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</si>
  <si>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</si>
  <si>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</si>
  <si>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</si>
  <si>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</si>
  <si>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</si>
  <si>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</si>
  <si>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</si>
  <si>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</si>
  <si>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</si>
  <si>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</si>
  <si>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</si>
  <si>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</si>
  <si>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</si>
  <si>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</si>
  <si>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</si>
  <si>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</si>
  <si>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</si>
  <si>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</si>
  <si>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</si>
  <si>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</si>
  <si>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</si>
  <si>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</si>
  <si>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</si>
  <si>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</si>
  <si>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</si>
  <si>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</si>
  <si>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</si>
  <si>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</si>
  <si>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</si>
  <si>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</si>
  <si>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</si>
  <si>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</si>
  <si>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</si>
  <si>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</si>
  <si>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</si>
  <si>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</si>
  <si>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</si>
  <si>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</si>
  <si>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</si>
  <si>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</si>
  <si>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</si>
  <si>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</si>
  <si>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</si>
  <si>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</si>
  <si>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</si>
  <si>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</si>
  <si>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</si>
  <si>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</si>
  <si>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</si>
  <si>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</si>
  <si>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</si>
  <si>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</si>
  <si>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</si>
  <si>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</si>
  <si>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</si>
  <si>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</si>
  <si>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</si>
  <si>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</si>
  <si>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</si>
  <si>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</si>
  <si>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</si>
  <si>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</si>
  <si>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</si>
  <si>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</si>
  <si>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</si>
  <si>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</si>
  <si>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</si>
  <si>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</si>
  <si>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</si>
  <si>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</si>
  <si>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</si>
  <si>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</si>
  <si>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</si>
  <si>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</si>
  <si>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</si>
  <si>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</si>
  <si>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</si>
  <si>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</si>
  <si>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</si>
  <si>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</si>
  <si>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</si>
  <si>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</si>
  <si>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</si>
  <si>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</si>
  <si>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</si>
  <si>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</si>
  <si>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</si>
  <si>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</si>
  <si>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</si>
  <si>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</si>
  <si>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</si>
  <si>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</si>
  <si>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</si>
  <si>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</si>
  <si>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</si>
  <si>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</si>
  <si>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</si>
  <si>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</si>
  <si>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</si>
  <si>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</si>
  <si>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</si>
  <si>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</si>
  <si>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</si>
  <si>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</si>
  <si>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</si>
  <si>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</si>
  <si>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</si>
  <si>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</si>
  <si>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</si>
  <si>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</si>
  <si>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</si>
  <si>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</si>
  <si>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</si>
  <si>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</si>
  <si>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</si>
  <si>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</si>
  <si>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</si>
  <si>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</si>
  <si>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</si>
  <si>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</si>
  <si>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</si>
  <si>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</si>
  <si>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</si>
  <si>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</si>
  <si>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</si>
  <si>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</si>
  <si>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</si>
  <si>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</si>
  <si>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</si>
  <si>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</si>
  <si>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</si>
  <si>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</si>
  <si>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</si>
  <si>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</si>
  <si>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</si>
  <si>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</si>
  <si>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</si>
  <si>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</si>
  <si>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</si>
  <si>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</si>
  <si>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</si>
  <si>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</si>
  <si>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</si>
  <si>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</si>
  <si>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</si>
  <si>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</si>
  <si>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</si>
  <si>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</si>
  <si>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</si>
  <si>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</si>
  <si>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</si>
  <si>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</si>
  <si>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</si>
  <si>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</si>
  <si>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</si>
  <si>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</si>
  <si>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</si>
  <si>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</si>
  <si>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</si>
  <si>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</si>
  <si>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</si>
  <si>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</si>
  <si>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</si>
  <si>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</si>
  <si>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</si>
  <si>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</si>
  <si>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</si>
  <si>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</si>
  <si>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</si>
  <si>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</si>
  <si>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</si>
  <si>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</si>
  <si>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</si>
  <si>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</si>
  <si>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</si>
  <si>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</si>
  <si>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</si>
  <si>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</si>
  <si>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</si>
  <si>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</si>
  <si>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</si>
  <si>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</si>
  <si>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</si>
  <si>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</si>
  <si>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</si>
  <si>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</si>
  <si>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</si>
  <si>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</si>
  <si>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</si>
  <si>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</si>
  <si>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</si>
  <si>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</si>
  <si>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</si>
  <si>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</si>
  <si>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</si>
  <si>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</si>
  <si>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</si>
  <si>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</si>
  <si>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</si>
  <si>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</si>
  <si>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</si>
  <si>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</si>
  <si>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</si>
  <si>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</si>
  <si>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</si>
  <si>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</si>
  <si>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</si>
  <si>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</si>
  <si>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</si>
  <si>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</si>
  <si>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</si>
  <si>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</si>
  <si>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</si>
  <si>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</si>
  <si>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</si>
  <si>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</si>
  <si>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</si>
  <si>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</si>
  <si>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</si>
  <si>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</si>
  <si>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</si>
  <si>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</si>
  <si>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</si>
  <si>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</si>
  <si>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</si>
  <si>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</si>
  <si>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</si>
  <si>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</si>
  <si>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</si>
  <si>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</si>
  <si>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</si>
  <si>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</si>
  <si>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</si>
  <si>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</si>
  <si>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</si>
  <si>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</si>
  <si>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</si>
  <si>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</si>
  <si>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</si>
  <si>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</si>
  <si>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</si>
  <si>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</si>
  <si>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</si>
  <si>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</si>
  <si>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</si>
  <si>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</si>
  <si>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</si>
  <si>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</si>
  <si>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</si>
  <si>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</si>
  <si>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</si>
  <si>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</si>
  <si>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</si>
  <si>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</si>
  <si>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</si>
  <si>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</si>
  <si>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</si>
  <si>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</si>
  <si>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</si>
  <si>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</si>
  <si>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</si>
  <si>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</si>
  <si>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</si>
  <si>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</si>
  <si>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</si>
  <si>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</si>
  <si>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</si>
  <si>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</si>
  <si>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</si>
  <si>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</si>
  <si>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</si>
  <si>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</si>
  <si>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</si>
  <si>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</si>
  <si>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</si>
  <si>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</si>
  <si>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</si>
  <si>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</si>
  <si>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</si>
  <si>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</si>
  <si>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</si>
  <si>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</si>
  <si>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</si>
  <si>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</si>
  <si>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</si>
  <si>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</si>
  <si>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</si>
  <si>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</si>
  <si>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</si>
  <si>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</si>
  <si>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</si>
  <si>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</si>
  <si>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</si>
  <si>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</si>
  <si>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</si>
  <si>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</si>
  <si>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</si>
  <si>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</si>
  <si>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</si>
  <si>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</si>
  <si>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</si>
  <si>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</si>
  <si>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</si>
  <si>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</si>
  <si>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</si>
  <si>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</si>
  <si>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</si>
  <si>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</si>
  <si>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</si>
  <si>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</si>
  <si>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</si>
  <si>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</si>
  <si>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</si>
  <si>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</si>
  <si>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</si>
  <si>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</si>
  <si>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</si>
  <si>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</si>
  <si>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</si>
  <si>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</si>
  <si>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</si>
  <si>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</si>
  <si>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</si>
  <si>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</si>
  <si>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</si>
  <si>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</si>
  <si>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</si>
  <si>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</si>
  <si>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</si>
  <si>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</si>
  <si>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</si>
  <si>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</si>
  <si>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</si>
  <si>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</si>
  <si>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</si>
  <si>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</si>
  <si>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</si>
  <si>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</si>
  <si>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</si>
  <si>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</si>
  <si>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</si>
  <si>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</si>
  <si>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</si>
  <si>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</si>
  <si>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</si>
  <si>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</si>
  <si>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</si>
  <si>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</si>
  <si>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</si>
  <si>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</si>
  <si>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</si>
  <si>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</si>
  <si>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</si>
  <si>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</si>
  <si>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</si>
  <si>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</si>
  <si>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</si>
  <si>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</si>
  <si>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</si>
  <si>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</si>
  <si>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</si>
  <si>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</si>
  <si>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</si>
  <si>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</si>
  <si>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</si>
  <si>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</si>
  <si>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</si>
  <si>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</si>
  <si>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</si>
  <si>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</si>
  <si>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</si>
  <si>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</si>
  <si>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</si>
  <si>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</si>
  <si>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</si>
  <si>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</si>
  <si>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</si>
  <si>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</si>
  <si>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</si>
  <si>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</si>
  <si>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</si>
  <si>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</si>
  <si>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</si>
  <si>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</si>
  <si>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</si>
  <si>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</si>
  <si>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</si>
  <si>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</si>
  <si>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</si>
  <si>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</si>
  <si>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</si>
  <si>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</si>
  <si>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</si>
  <si>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</si>
  <si>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</si>
  <si>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</si>
  <si>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</si>
  <si>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</si>
  <si>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</si>
  <si>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</si>
  <si>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</si>
  <si>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</si>
  <si>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</si>
  <si>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</si>
  <si>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</si>
  <si>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</si>
  <si>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</si>
  <si>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</si>
  <si>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</si>
  <si>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</si>
  <si>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</si>
  <si>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</si>
  <si>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</si>
  <si>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</si>
  <si>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</si>
  <si>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</si>
  <si>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</si>
  <si>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</si>
  <si>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</si>
  <si>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</si>
  <si>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</si>
  <si>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</si>
  <si>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</si>
  <si>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</si>
  <si>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</si>
  <si>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</si>
  <si>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</si>
  <si>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</si>
  <si>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</si>
  <si>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</si>
  <si>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</si>
  <si>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</si>
  <si>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</si>
  <si>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</si>
  <si>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</si>
  <si>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</si>
  <si>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</si>
  <si>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</si>
  <si>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</si>
  <si>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</si>
  <si>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</si>
  <si>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</si>
  <si>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</si>
  <si>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</si>
  <si>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</si>
  <si>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</si>
  <si>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</si>
  <si>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</si>
  <si>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</si>
  <si>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</si>
  <si>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</si>
  <si>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</si>
  <si>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</si>
  <si>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</si>
  <si>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</si>
  <si>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</si>
  <si>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</si>
  <si>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</si>
  <si>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</si>
  <si>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</si>
  <si>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</si>
  <si>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</si>
  <si>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</si>
  <si>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</si>
  <si>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</si>
  <si>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</si>
  <si>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</si>
  <si>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</si>
  <si>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</si>
  <si>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</si>
  <si>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</si>
  <si>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</si>
  <si>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</si>
  <si>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</si>
  <si>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</si>
  <si>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</si>
  <si>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</si>
  <si>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</si>
  <si>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</si>
  <si>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</si>
  <si>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</si>
  <si>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</si>
  <si>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</si>
  <si>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</si>
  <si>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</si>
  <si>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</si>
  <si>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</si>
  <si>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</si>
  <si>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</si>
  <si>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</si>
  <si>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</si>
  <si>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</si>
  <si>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</si>
  <si>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</si>
  <si>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</si>
  <si>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</si>
  <si>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</si>
  <si>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</si>
  <si>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</si>
  <si>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</si>
  <si>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</si>
  <si>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</si>
  <si>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</si>
  <si>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</si>
  <si>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</si>
  <si>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</si>
  <si>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</si>
  <si>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</si>
  <si>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</si>
  <si>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</si>
  <si>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</si>
  <si>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</si>
  <si>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</si>
  <si>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</si>
  <si>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</si>
  <si>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</si>
  <si>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</si>
  <si>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</si>
  <si>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</si>
  <si>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</si>
  <si>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</si>
  <si>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</si>
  <si>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</si>
  <si>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</si>
  <si>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</si>
  <si>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</si>
  <si>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</si>
  <si>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</si>
  <si>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</si>
  <si>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</si>
  <si>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</si>
  <si>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</si>
  <si>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</si>
  <si>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</si>
  <si>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</si>
  <si>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</si>
  <si>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</si>
  <si>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</si>
  <si>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</si>
  <si>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</si>
  <si>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</si>
  <si>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</si>
  <si>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</si>
  <si>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</si>
  <si>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</si>
  <si>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</si>
  <si>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</si>
  <si>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</si>
  <si>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</si>
  <si>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</si>
  <si>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</si>
  <si>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</si>
  <si>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</si>
  <si>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</si>
  <si>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</si>
  <si>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</si>
  <si>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</si>
  <si>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</si>
  <si>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</si>
  <si>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</si>
  <si>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</si>
  <si>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</si>
  <si>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</si>
  <si>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</si>
  <si>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</si>
  <si>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</si>
  <si>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</si>
  <si>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</si>
  <si>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</si>
  <si>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</si>
  <si>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</si>
  <si>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</si>
  <si>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</si>
  <si>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</si>
  <si>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</si>
  <si>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</si>
  <si>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</si>
  <si>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</si>
  <si>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</si>
  <si>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</si>
  <si>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</si>
  <si>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</si>
  <si>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</si>
  <si>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</si>
  <si>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</si>
  <si>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</si>
  <si>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</si>
  <si>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</si>
  <si>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</si>
  <si>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</si>
  <si>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</si>
  <si>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</si>
  <si>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</si>
  <si>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</si>
  <si>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</si>
  <si>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</si>
  <si>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</si>
  <si>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</si>
  <si>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</si>
  <si>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</si>
  <si>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</si>
  <si>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</si>
  <si>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</si>
  <si>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</si>
  <si>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</si>
  <si>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</si>
  <si>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</si>
  <si>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</si>
  <si>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</si>
  <si>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</si>
  <si>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</si>
  <si>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</si>
  <si>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</si>
  <si>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</si>
  <si>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</si>
  <si>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</si>
  <si>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</si>
  <si>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</si>
  <si>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</si>
  <si>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</si>
  <si>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</si>
  <si>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</si>
  <si>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</si>
  <si>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</si>
  <si>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</si>
  <si>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</si>
  <si>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</si>
  <si>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</si>
  <si>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</si>
  <si>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</si>
  <si>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</si>
  <si>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</si>
  <si>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</si>
  <si>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</si>
  <si>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</si>
  <si>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</si>
  <si>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</si>
  <si>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</si>
  <si>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</si>
  <si>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</si>
  <si>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</si>
  <si>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</si>
  <si>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</si>
  <si>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</si>
  <si>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</si>
  <si>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</si>
  <si>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</si>
  <si>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</si>
  <si>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</si>
  <si>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</si>
  <si>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</si>
  <si>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</si>
  <si>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</si>
  <si>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</si>
  <si>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</si>
  <si>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</si>
  <si>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</si>
  <si>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</si>
  <si>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</si>
  <si>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</si>
  <si>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</si>
  <si>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</si>
  <si>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</si>
  <si>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</si>
  <si>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</si>
  <si>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</si>
  <si>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</si>
  <si>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</si>
  <si>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</si>
  <si>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</si>
  <si>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</si>
  <si>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</si>
  <si>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</si>
  <si>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</si>
  <si>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</si>
  <si>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</si>
  <si>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</si>
  <si>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</si>
  <si>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</si>
  <si>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</si>
  <si>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</si>
  <si>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</si>
  <si>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</si>
  <si>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</si>
  <si>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</si>
  <si>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</si>
  <si>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</si>
  <si>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</si>
  <si>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</si>
  <si>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</si>
  <si>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</si>
  <si>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</si>
  <si>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</si>
  <si>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</si>
  <si>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</si>
  <si>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</si>
  <si>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</si>
  <si>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</si>
  <si>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</si>
  <si>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</si>
  <si>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</si>
  <si>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</si>
  <si>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</si>
  <si>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</si>
  <si>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</si>
  <si>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</si>
  <si>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</si>
  <si>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</si>
  <si>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</si>
  <si>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</si>
  <si>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</si>
  <si>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</si>
  <si>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</si>
  <si>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</si>
  <si>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</si>
  <si>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</si>
  <si>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</si>
  <si>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</si>
  <si>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</si>
  <si>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</si>
  <si>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</si>
  <si>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</si>
  <si>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</si>
  <si>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</si>
  <si>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</si>
  <si>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</si>
  <si>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</si>
  <si>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</si>
  <si>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</si>
  <si>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</si>
  <si>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</si>
  <si>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</si>
  <si>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</si>
  <si>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</si>
  <si>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</si>
  <si>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</si>
  <si>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</si>
  <si>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</si>
  <si>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</si>
  <si>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</si>
  <si>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</si>
  <si>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</si>
  <si>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</si>
  <si>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</si>
  <si>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</si>
  <si>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</si>
  <si>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</si>
  <si>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</si>
  <si>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</si>
  <si>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</si>
  <si>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</si>
  <si>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</si>
  <si>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</si>
  <si>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</si>
  <si>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</si>
  <si>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</si>
  <si>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</si>
  <si>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</si>
  <si>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</si>
  <si>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</si>
  <si>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</si>
  <si>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</si>
  <si>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</si>
  <si>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</si>
  <si>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</si>
  <si>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</si>
  <si>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</si>
  <si>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</si>
  <si>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</si>
  <si>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</si>
  <si>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</si>
  <si>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</si>
  <si>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</si>
  <si>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</si>
  <si>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</si>
  <si>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</si>
  <si>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</si>
  <si>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</si>
  <si>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</si>
  <si>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</si>
  <si>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</si>
  <si>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</si>
  <si>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</si>
  <si>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</si>
  <si>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</si>
  <si>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</si>
  <si>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</si>
  <si>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</si>
  <si>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</si>
  <si>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</si>
  <si>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</si>
  <si>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</si>
  <si>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</si>
  <si>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</si>
  <si>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</si>
  <si>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</si>
  <si>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</si>
  <si>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</si>
  <si>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</si>
  <si>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</si>
  <si>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</si>
  <si>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</si>
  <si>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</si>
  <si>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</si>
  <si>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</si>
  <si>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</si>
  <si>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</si>
  <si>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</si>
  <si>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</si>
  <si>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</si>
  <si>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</si>
  <si>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</si>
  <si>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</si>
  <si>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</si>
  <si>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</si>
  <si>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</si>
  <si>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</si>
  <si>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</si>
  <si>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</si>
  <si>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</si>
  <si>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</si>
  <si>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</si>
  <si>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</si>
  <si>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</si>
  <si>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</si>
  <si>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</si>
  <si>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</si>
  <si>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</si>
  <si>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</si>
  <si>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</si>
  <si>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</si>
  <si>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</si>
  <si>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</si>
  <si>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</si>
  <si>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</si>
  <si>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</si>
  <si>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</si>
  <si>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</si>
  <si>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</si>
  <si>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</si>
  <si>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</si>
  <si>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</si>
  <si>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</si>
  <si>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</si>
  <si>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</si>
  <si>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</si>
  <si>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</si>
  <si>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</si>
  <si>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</si>
  <si>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</si>
  <si>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</si>
  <si>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</si>
  <si>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</si>
  <si>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</si>
  <si>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</si>
  <si>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</si>
  <si>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</si>
  <si>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</si>
  <si>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</si>
  <si>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</si>
  <si>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</si>
  <si>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</si>
  <si>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</si>
  <si>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</si>
  <si>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</si>
  <si>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</si>
  <si>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</si>
  <si>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</si>
  <si>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</si>
  <si>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</si>
  <si>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</si>
  <si>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</si>
  <si>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</si>
  <si>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</si>
  <si>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</si>
  <si>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</si>
  <si>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</si>
  <si>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</si>
  <si>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</si>
  <si>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</si>
  <si>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</si>
  <si>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</si>
  <si>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</si>
  <si>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</si>
  <si>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</si>
  <si>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</si>
  <si>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</si>
  <si>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</si>
  <si>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</si>
  <si>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</si>
  <si>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</si>
  <si>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</si>
  <si>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</si>
  <si>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</si>
  <si>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</si>
  <si>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</si>
  <si>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</si>
  <si>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</si>
  <si>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</si>
  <si>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</si>
  <si>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</si>
  <si>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</si>
  <si>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</si>
  <si>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</si>
  <si>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</si>
  <si>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</si>
  <si>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</si>
  <si>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</si>
  <si>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</si>
  <si>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</si>
  <si>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</si>
  <si>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</si>
  <si>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</si>
  <si>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</si>
  <si>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</si>
  <si>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</si>
  <si>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</si>
  <si>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</si>
  <si>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</si>
  <si>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</si>
  <si>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</si>
  <si>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</si>
  <si>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</si>
  <si>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</si>
  <si>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</si>
  <si>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</si>
  <si>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</si>
  <si>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</si>
  <si>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</si>
  <si>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</si>
  <si>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</si>
  <si>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</si>
  <si>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</si>
  <si>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</si>
  <si>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</si>
  <si>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</si>
  <si>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</si>
  <si>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</si>
  <si>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</si>
  <si>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</si>
  <si>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</si>
  <si>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</si>
  <si>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</si>
  <si>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</si>
  <si>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</si>
  <si>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</si>
  <si>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</si>
  <si>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</si>
  <si>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</si>
  <si>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</si>
  <si>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</si>
  <si>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</si>
  <si>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</si>
  <si>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</si>
  <si>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</si>
  <si>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</si>
  <si>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</si>
  <si>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</si>
  <si>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</si>
  <si>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</si>
  <si>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</si>
  <si>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</si>
  <si>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</si>
  <si>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</si>
  <si>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</si>
  <si>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</si>
  <si>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</si>
  <si>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</si>
  <si>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</si>
  <si>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</si>
  <si>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</si>
  <si>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</si>
  <si>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</si>
  <si>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</si>
  <si>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</si>
  <si>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</si>
  <si>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</si>
  <si>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</si>
  <si>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</si>
  <si>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</si>
  <si>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</si>
  <si>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</si>
  <si>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</si>
  <si>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</si>
  <si>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</si>
  <si>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</si>
  <si>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</si>
  <si>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</si>
  <si>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</si>
  <si>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</si>
  <si>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</si>
  <si>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</si>
  <si>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</si>
  <si>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</si>
  <si>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</si>
  <si>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</si>
  <si>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</si>
  <si>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</si>
  <si>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</si>
  <si>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</si>
  <si>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</si>
  <si>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</si>
  <si>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</si>
  <si>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</si>
  <si>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</si>
  <si>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</si>
  <si>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</si>
  <si>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</si>
  <si>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</si>
  <si>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</si>
  <si>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</si>
  <si>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</si>
  <si>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</si>
  <si>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</si>
  <si>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</si>
  <si>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</si>
  <si>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</si>
  <si>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</si>
  <si>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</si>
  <si>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</si>
  <si>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</si>
  <si>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</si>
  <si>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</si>
  <si>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</si>
  <si>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</si>
  <si>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</si>
  <si>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</si>
  <si>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</si>
  <si>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</si>
  <si>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</si>
  <si>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</si>
  <si>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</si>
  <si>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</si>
  <si>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</si>
  <si>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</si>
  <si>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</si>
  <si>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</si>
  <si>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</si>
  <si>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</si>
  <si>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</si>
  <si>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</si>
  <si>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</si>
  <si>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</si>
  <si>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</si>
  <si>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</si>
  <si>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</si>
  <si>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</si>
  <si>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</si>
  <si>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</si>
  <si>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</si>
  <si>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</si>
  <si>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</si>
  <si>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</si>
  <si>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</si>
  <si>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</si>
  <si>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</si>
  <si>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</si>
  <si>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</si>
  <si>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</si>
  <si>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</si>
  <si>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</si>
  <si>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</si>
  <si>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</si>
  <si>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</si>
  <si>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</si>
  <si>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</si>
  <si>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</si>
  <si>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</si>
  <si>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</si>
  <si>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</si>
  <si>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</si>
  <si>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</si>
  <si>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</si>
  <si>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</si>
  <si>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</si>
  <si>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</si>
  <si>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</si>
  <si>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</si>
  <si>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</si>
  <si>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</si>
  <si>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</si>
  <si>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</si>
  <si>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</si>
  <si>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</si>
  <si>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</si>
  <si>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</si>
  <si>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</si>
  <si>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</si>
  <si>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</si>
  <si>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</si>
  <si>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</si>
  <si>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</si>
  <si>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</si>
  <si>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</si>
  <si>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</si>
  <si>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</si>
  <si>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</si>
  <si>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</si>
  <si>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</si>
  <si>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</si>
  <si>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</si>
  <si>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</si>
  <si>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</si>
  <si>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</si>
  <si>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</si>
  <si>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</si>
  <si>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</si>
  <si>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</si>
  <si>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</si>
  <si>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</si>
  <si>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</si>
  <si>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</si>
  <si>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</si>
  <si>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</si>
  <si>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</si>
  <si>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</si>
  <si>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</si>
  <si>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</si>
  <si>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</si>
  <si>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</si>
  <si>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</si>
  <si>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</si>
  <si>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</si>
  <si>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</si>
  <si>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</si>
  <si>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</si>
  <si>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</si>
  <si>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</si>
  <si>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</si>
  <si>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</si>
  <si>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</si>
  <si>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</si>
  <si>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</si>
  <si>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</si>
  <si>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</si>
  <si>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</si>
  <si>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</si>
  <si>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</si>
  <si>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</si>
  <si>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</si>
  <si>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</si>
  <si>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</si>
  <si>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</si>
  <si>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</si>
  <si>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</si>
  <si>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</si>
  <si>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</si>
  <si>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</si>
  <si>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</si>
  <si>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</si>
  <si>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</si>
  <si>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</si>
  <si>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</si>
  <si>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</si>
  <si>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</si>
  <si>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</si>
  <si>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</si>
  <si>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</si>
  <si>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</si>
  <si>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</si>
  <si>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</si>
  <si>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</si>
  <si>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</si>
  <si>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</si>
  <si>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</si>
  <si>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</si>
  <si>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</si>
  <si>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</si>
  <si>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</si>
  <si>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</si>
  <si>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</si>
  <si>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</si>
  <si>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</si>
  <si>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</si>
  <si>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</si>
  <si>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</si>
  <si>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</si>
  <si>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</si>
  <si>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</si>
  <si>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</si>
  <si>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</si>
  <si>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</si>
  <si>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</si>
  <si>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</si>
  <si>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</si>
  <si>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</si>
  <si>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</si>
  <si>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</si>
  <si>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</si>
  <si>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</si>
  <si>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</si>
  <si>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</si>
  <si>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</si>
  <si>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</si>
  <si>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</si>
  <si>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</si>
  <si>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</si>
  <si>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</si>
  <si>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</si>
  <si>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</si>
  <si>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</si>
  <si>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</si>
  <si>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</si>
  <si>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</si>
  <si>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</si>
  <si>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</si>
  <si>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</si>
  <si>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</si>
  <si>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</si>
  <si>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</si>
  <si>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</si>
  <si>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</si>
  <si>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</si>
  <si>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</si>
  <si>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</si>
  <si>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</si>
  <si>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</si>
  <si>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</si>
  <si>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</si>
  <si>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</si>
  <si>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</si>
  <si>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</si>
  <si>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</si>
  <si>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</si>
  <si>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</si>
  <si>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</si>
  <si>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</si>
  <si>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</si>
  <si>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</si>
  <si>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</si>
  <si>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</si>
  <si>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</si>
  <si>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</si>
  <si>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</si>
  <si>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</si>
  <si>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</si>
  <si>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</si>
  <si>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</si>
  <si>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</si>
  <si>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</si>
  <si>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</si>
  <si>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</si>
  <si>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</si>
  <si>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</si>
  <si>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</si>
  <si>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</si>
  <si>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</si>
  <si>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</si>
  <si>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</si>
  <si>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</si>
  <si>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</si>
  <si>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</si>
  <si>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</si>
  <si>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</si>
  <si>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</si>
  <si>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</si>
  <si>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</si>
  <si>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</si>
  <si>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</si>
  <si>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</si>
  <si>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</si>
  <si>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</si>
  <si>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</si>
  <si>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</si>
  <si>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</si>
  <si>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</si>
  <si>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</si>
  <si>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</si>
  <si>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</si>
  <si>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</si>
  <si>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</si>
  <si>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</si>
  <si>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</si>
  <si>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</si>
  <si>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</si>
  <si>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</si>
  <si>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</si>
  <si>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</si>
  <si>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</si>
  <si>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</si>
  <si>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</si>
  <si>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</si>
  <si>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</si>
  <si>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</si>
  <si>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</si>
  <si>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</si>
  <si>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</si>
  <si>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</si>
  <si>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</si>
  <si>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</si>
  <si>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</si>
  <si>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</si>
  <si>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</si>
  <si>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</si>
  <si>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</si>
  <si>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</si>
  <si>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</si>
  <si>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</si>
  <si>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</si>
  <si>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</si>
  <si>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</si>
  <si>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</si>
  <si>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</si>
  <si>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</si>
  <si>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</si>
  <si>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</si>
  <si>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</si>
  <si>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</si>
  <si>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</si>
  <si>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</si>
  <si>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</si>
  <si>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</si>
  <si>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</si>
  <si>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</si>
  <si>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</si>
  <si>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</si>
  <si>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</si>
  <si>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</si>
  <si>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</si>
  <si>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</si>
  <si>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</si>
  <si>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</si>
  <si>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</si>
  <si>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</si>
  <si>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</si>
  <si>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</si>
  <si>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</si>
  <si>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</si>
  <si>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</si>
  <si>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</si>
  <si>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</si>
  <si>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</si>
  <si>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</si>
  <si>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</si>
  <si>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</si>
  <si>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</si>
  <si>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</si>
  <si>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</si>
  <si>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</si>
  <si>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</si>
  <si>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</si>
  <si>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</si>
  <si>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</si>
  <si>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</si>
  <si>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</si>
  <si>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</si>
  <si>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</si>
  <si>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</si>
  <si>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</si>
  <si>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</si>
  <si>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</si>
  <si>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</si>
  <si>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</si>
  <si>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</si>
  <si>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</si>
  <si>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</si>
  <si>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</si>
  <si>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</si>
  <si>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</si>
  <si>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</si>
  <si>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</si>
  <si>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</si>
  <si>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</si>
  <si>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</si>
  <si>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</si>
  <si>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</si>
  <si>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</si>
  <si>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</si>
  <si>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</si>
  <si>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</si>
  <si>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</si>
  <si>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</si>
  <si>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</si>
  <si>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</si>
  <si>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</si>
  <si>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</si>
  <si>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</si>
  <si>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</si>
  <si>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</si>
  <si>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</si>
  <si>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</si>
  <si>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</si>
  <si>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</si>
  <si>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</si>
  <si>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</si>
  <si>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</si>
  <si>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</si>
  <si>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</si>
  <si>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</si>
  <si>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</si>
  <si>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</si>
  <si>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</si>
  <si>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</si>
  <si>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</si>
  <si>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</si>
  <si>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</si>
  <si>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</si>
  <si>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</si>
  <si>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</si>
  <si>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</si>
  <si>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</si>
  <si>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</si>
  <si>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</si>
  <si>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</si>
  <si>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</si>
  <si>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</si>
  <si>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</si>
  <si>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</si>
  <si>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</si>
  <si>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</si>
  <si>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</si>
  <si>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</si>
  <si>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</si>
  <si>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</si>
  <si>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</si>
  <si>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</si>
  <si>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</si>
  <si>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</si>
  <si>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</si>
  <si>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</si>
  <si>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</si>
  <si>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</si>
  <si>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</si>
  <si>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</si>
  <si>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</si>
  <si>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</si>
  <si>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</si>
  <si>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</si>
  <si>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</si>
  <si>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</si>
  <si>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</si>
  <si>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</si>
  <si>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</si>
  <si>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</si>
  <si>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</si>
  <si>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</si>
  <si>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</si>
  <si>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</si>
  <si>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</si>
  <si>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</si>
  <si>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</si>
  <si>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</si>
  <si>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</si>
  <si>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</si>
  <si>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</si>
  <si>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</si>
  <si>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</si>
  <si>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</si>
  <si>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</si>
  <si>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</si>
  <si>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</si>
  <si>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</si>
  <si>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</si>
  <si>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</si>
  <si>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</si>
  <si>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</si>
  <si>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</si>
  <si>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</si>
  <si>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</si>
  <si>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</si>
  <si>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</si>
  <si>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</si>
  <si>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</si>
  <si>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</si>
  <si>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</si>
  <si>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</si>
  <si>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</si>
  <si>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</si>
  <si>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</si>
  <si>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</si>
  <si>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</si>
  <si>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</si>
  <si>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</si>
  <si>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</si>
  <si>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</si>
  <si>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</si>
  <si>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</si>
  <si>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</si>
  <si>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</si>
  <si>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</si>
  <si>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</si>
  <si>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</si>
  <si>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</si>
  <si>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</si>
  <si>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</si>
  <si>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</si>
  <si>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</si>
  <si>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</si>
  <si>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</si>
  <si>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</si>
  <si>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</si>
  <si>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</si>
  <si>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</si>
  <si>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</si>
  <si>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</si>
  <si>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</si>
  <si>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</si>
  <si>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</si>
  <si>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</si>
  <si>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</si>
  <si>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</si>
  <si>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</si>
  <si>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</si>
  <si>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</si>
  <si>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</si>
  <si>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</si>
  <si>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</si>
  <si>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</si>
  <si>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</si>
  <si>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</si>
  <si>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</si>
  <si>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</si>
  <si>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</si>
  <si>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</si>
  <si>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</si>
  <si>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</si>
  <si>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</si>
  <si>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</si>
  <si>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</si>
  <si>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</si>
  <si>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</si>
  <si>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</si>
  <si>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</si>
  <si>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</si>
  <si>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</si>
  <si>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</si>
  <si>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</si>
  <si>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</si>
  <si>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</si>
  <si>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</si>
  <si>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</si>
  <si>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</si>
  <si>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</si>
  <si>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</si>
  <si>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</si>
  <si>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</si>
  <si>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</si>
  <si>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</si>
  <si>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</si>
  <si>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</si>
  <si>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</si>
  <si>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</si>
  <si>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</si>
  <si>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</si>
  <si>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</si>
  <si>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</si>
  <si>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</si>
  <si>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</si>
  <si>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</si>
  <si>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</si>
  <si>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</si>
  <si>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</si>
  <si>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</si>
  <si>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</si>
  <si>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</si>
  <si>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</si>
  <si>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</si>
  <si>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</si>
  <si>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</si>
  <si>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</si>
  <si>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</si>
  <si>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</si>
  <si>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</si>
  <si>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</si>
  <si>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</si>
  <si>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</si>
  <si>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</si>
  <si>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</si>
  <si>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</si>
  <si>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</si>
  <si>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</si>
  <si>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</si>
  <si>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</si>
  <si>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</si>
  <si>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</si>
  <si>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</si>
  <si>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</si>
  <si>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</si>
  <si>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</si>
  <si>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</si>
  <si>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</si>
  <si>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</si>
  <si>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</si>
  <si>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</si>
  <si>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</si>
  <si>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</si>
  <si>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</si>
  <si>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</si>
  <si>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</si>
  <si>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</si>
  <si>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</si>
  <si>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</si>
  <si>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</si>
  <si>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</si>
  <si>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</si>
  <si>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</si>
  <si>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</si>
  <si>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</si>
  <si>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</si>
  <si>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</si>
  <si>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</si>
  <si>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</si>
  <si>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</si>
  <si>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</si>
  <si>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</si>
  <si>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</si>
  <si>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</si>
  <si>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</si>
  <si>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</si>
  <si>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</si>
  <si>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</si>
  <si>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</si>
  <si>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</si>
  <si>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</si>
  <si>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</si>
  <si>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</si>
  <si>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</si>
  <si>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</si>
  <si>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</si>
  <si>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</si>
  <si>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</si>
  <si>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</si>
  <si>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</si>
  <si>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</si>
  <si>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</si>
  <si>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</si>
  <si>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</si>
  <si>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</si>
  <si>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</si>
  <si>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</si>
  <si>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</si>
  <si>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</si>
  <si>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</si>
  <si>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</si>
  <si>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</si>
  <si>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</si>
  <si>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</si>
  <si>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</si>
  <si>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</si>
  <si>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</si>
  <si>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</si>
  <si>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</si>
  <si>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</si>
  <si>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</si>
  <si>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</si>
  <si>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</si>
  <si>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</si>
  <si>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</si>
  <si>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</si>
  <si>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</si>
  <si>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</si>
  <si>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</si>
  <si>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</si>
  <si>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</si>
  <si>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</si>
  <si>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</si>
  <si>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</si>
  <si>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</si>
  <si>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</si>
  <si>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</si>
  <si>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</si>
  <si>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</si>
  <si>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</si>
  <si>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</si>
  <si>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</si>
  <si>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</si>
  <si>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</si>
  <si>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</si>
  <si>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</si>
  <si>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</si>
  <si>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</si>
  <si>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</si>
  <si>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</si>
  <si>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</si>
  <si>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</si>
  <si>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</si>
  <si>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</si>
  <si>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</si>
  <si>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</si>
  <si>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</si>
  <si>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</si>
  <si>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</si>
  <si>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</si>
  <si>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</si>
  <si>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</si>
  <si>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</si>
  <si>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</si>
  <si>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</si>
  <si>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</si>
  <si>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</si>
  <si>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</si>
  <si>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</si>
  <si>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</si>
  <si>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</si>
  <si>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</si>
  <si>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</si>
  <si>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</si>
  <si>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</si>
  <si>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</si>
  <si>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</si>
  <si>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</si>
  <si>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</si>
  <si>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</si>
  <si>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</si>
  <si>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</si>
  <si>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</si>
  <si>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</si>
  <si>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</si>
  <si>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</si>
  <si>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</si>
  <si>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</si>
  <si>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</si>
  <si>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</si>
  <si>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</si>
  <si>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</si>
  <si>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</si>
  <si>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</si>
  <si>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</si>
  <si>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</si>
  <si>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</si>
  <si>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</si>
  <si>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</si>
  <si>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</si>
  <si>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</si>
  <si>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</si>
  <si>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</si>
  <si>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</si>
  <si>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</si>
  <si>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</si>
  <si>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</si>
  <si>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</si>
  <si>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</si>
  <si>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</si>
  <si>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</si>
  <si>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</si>
  <si>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</si>
  <si>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</si>
  <si>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</si>
  <si>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</si>
  <si>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</si>
  <si>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</si>
  <si>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</si>
  <si>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</si>
  <si>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</si>
  <si>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</si>
  <si>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</si>
  <si>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</si>
  <si>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</si>
  <si>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</si>
  <si>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</si>
  <si>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</si>
  <si>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</si>
  <si>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</si>
  <si>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</si>
  <si>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</si>
  <si>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</si>
  <si>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</si>
  <si>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</si>
  <si>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</si>
  <si>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</si>
  <si>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</si>
  <si>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</si>
  <si>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</si>
  <si>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</si>
  <si>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</si>
  <si>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</si>
  <si>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</si>
  <si>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</si>
  <si>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</si>
  <si>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</si>
  <si>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</si>
  <si>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</si>
  <si>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</si>
  <si>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</si>
  <si>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</si>
  <si>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</si>
  <si>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</si>
  <si>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</si>
  <si>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</si>
  <si>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</si>
  <si>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</si>
  <si>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</si>
  <si>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</si>
  <si>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</si>
  <si>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</si>
  <si>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</si>
  <si>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</si>
  <si>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</si>
  <si>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</si>
  <si>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</si>
  <si>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</si>
  <si>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</si>
  <si>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</si>
  <si>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</si>
  <si>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</si>
  <si>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</si>
  <si>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</si>
  <si>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</si>
  <si>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</si>
  <si>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</si>
  <si>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</si>
  <si>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</si>
  <si>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</si>
  <si>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</si>
  <si>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</si>
  <si>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</si>
  <si>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</si>
  <si>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</si>
  <si>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</si>
  <si>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</si>
  <si>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</si>
  <si>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</si>
  <si>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</si>
  <si>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</si>
  <si>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</si>
  <si>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</si>
  <si>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</si>
  <si>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</si>
  <si>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</si>
  <si>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</si>
  <si>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</si>
  <si>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</si>
  <si>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</si>
  <si>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</si>
  <si>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</si>
  <si>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</si>
  <si>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</si>
  <si>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</si>
  <si>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</si>
  <si>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</si>
  <si>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</si>
  <si>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</si>
  <si>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</si>
  <si>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</si>
  <si>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</si>
  <si>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</si>
  <si>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</si>
  <si>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</si>
  <si>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</si>
  <si>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</si>
  <si>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</si>
  <si>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</si>
  <si>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</si>
  <si>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</si>
  <si>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</si>
  <si>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</si>
  <si>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</si>
  <si>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</si>
  <si>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</si>
  <si>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</si>
  <si>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</si>
  <si>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</si>
  <si>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</si>
  <si>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</si>
  <si>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</si>
  <si>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</si>
  <si>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</si>
  <si>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</si>
  <si>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</si>
  <si>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</si>
  <si>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</si>
  <si>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</si>
  <si>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</si>
  <si>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</si>
  <si>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</si>
  <si>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</si>
  <si>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</si>
  <si>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</si>
  <si>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</si>
  <si>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</si>
  <si>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</si>
  <si>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</si>
  <si>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</si>
  <si>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</si>
  <si>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</si>
  <si>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</si>
  <si>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</si>
  <si>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</si>
  <si>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</si>
  <si>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</si>
  <si>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</si>
  <si>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</si>
  <si>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</si>
  <si>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</si>
  <si>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</si>
  <si>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</si>
  <si>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</si>
  <si>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</si>
  <si>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</si>
  <si>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</si>
  <si>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</si>
  <si>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</si>
  <si>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</si>
  <si>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</si>
  <si>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</si>
  <si>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</si>
  <si>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</si>
  <si>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</si>
  <si>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</si>
  <si>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</si>
  <si>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</si>
  <si>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</si>
  <si>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</si>
  <si>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</si>
  <si>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</si>
  <si>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</si>
  <si>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</si>
  <si>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</si>
  <si>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</si>
  <si>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</si>
  <si>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</si>
  <si>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</si>
  <si>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</si>
  <si>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</si>
  <si>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</si>
  <si>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</si>
  <si>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</si>
  <si>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</si>
  <si>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</si>
  <si>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</si>
  <si>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</si>
  <si>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</si>
  <si>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</si>
  <si>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</si>
  <si>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</si>
  <si>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</si>
  <si>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</si>
  <si>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</si>
  <si>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</si>
  <si>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</si>
  <si>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</si>
  <si>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</si>
  <si>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</si>
  <si>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</si>
  <si>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</si>
  <si>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</si>
  <si>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</si>
  <si>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</si>
  <si>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</si>
  <si>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</si>
  <si>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</si>
  <si>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</si>
  <si>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</si>
  <si>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</si>
  <si>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</si>
  <si>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</si>
  <si>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</si>
  <si>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</si>
  <si>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</si>
  <si>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</si>
  <si>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</si>
  <si>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</si>
  <si>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</si>
  <si>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</si>
  <si>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</si>
  <si>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</si>
  <si>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</si>
  <si>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</si>
  <si>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</si>
  <si>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</si>
  <si>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</si>
  <si>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</si>
  <si>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</si>
  <si>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</si>
  <si>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</si>
  <si>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</si>
  <si>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</si>
  <si>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</si>
  <si>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</si>
  <si>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</si>
  <si>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</si>
  <si>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</si>
  <si>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</si>
  <si>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</si>
  <si>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</si>
  <si>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</si>
  <si>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</si>
  <si>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</si>
  <si>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</si>
  <si>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</si>
  <si>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</si>
  <si>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</si>
  <si>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</si>
  <si>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</si>
  <si>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</si>
  <si>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</si>
  <si>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</si>
  <si>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</si>
  <si>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</si>
  <si>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</si>
  <si>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</si>
  <si>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</si>
  <si>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</si>
  <si>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</si>
  <si>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</si>
  <si>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</si>
  <si>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</si>
  <si>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</si>
  <si>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</si>
  <si>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</si>
  <si>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</si>
  <si>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</si>
  <si>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</si>
  <si>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</si>
  <si>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</si>
  <si>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</si>
  <si>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</si>
  <si>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</si>
  <si>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</si>
  <si>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</si>
  <si>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</si>
  <si>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</si>
  <si>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</si>
  <si>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</si>
  <si>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</si>
  <si>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</si>
  <si>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</si>
  <si>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</si>
  <si>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</si>
  <si>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</si>
  <si>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</si>
  <si>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</si>
  <si>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</si>
  <si>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</si>
  <si>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</si>
  <si>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</si>
  <si>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</si>
  <si>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</si>
  <si>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</si>
  <si>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</si>
  <si>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</si>
  <si>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</si>
  <si>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</si>
  <si>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</si>
  <si>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</si>
  <si>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</si>
  <si>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</si>
  <si>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</si>
  <si>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</si>
  <si>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</si>
  <si>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</si>
  <si>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</si>
  <si>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</si>
  <si>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</si>
  <si>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</si>
  <si>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</si>
  <si>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</si>
  <si>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</si>
  <si>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</si>
  <si>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</si>
  <si>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</si>
  <si>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</si>
  <si>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</si>
  <si>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</si>
  <si>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</si>
  <si>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</si>
  <si>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</si>
  <si>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</si>
  <si>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</si>
  <si>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</si>
  <si>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</si>
  <si>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</si>
  <si>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</si>
  <si>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</si>
  <si>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</si>
  <si>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</si>
  <si>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</si>
  <si>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</si>
  <si>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</si>
  <si>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</si>
  <si>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</si>
  <si>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</si>
  <si>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</si>
  <si>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</si>
  <si>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</si>
  <si>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</si>
  <si>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</si>
  <si>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</si>
  <si>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</si>
  <si>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</si>
  <si>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</si>
  <si>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</si>
  <si>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</si>
  <si>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</si>
  <si>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</si>
  <si>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</si>
  <si>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</si>
  <si>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</si>
  <si>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</si>
  <si>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</si>
  <si>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</si>
  <si>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</si>
  <si>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</si>
  <si>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</si>
  <si>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</si>
  <si>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</si>
  <si>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</si>
  <si>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</si>
  <si>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</si>
  <si>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</si>
  <si>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</si>
  <si>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</si>
  <si>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</si>
  <si>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</si>
  <si>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</si>
  <si>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</si>
  <si>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</si>
  <si>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</si>
  <si>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</si>
  <si>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</si>
  <si>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</si>
  <si>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</si>
  <si>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</si>
  <si>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</si>
  <si>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</si>
  <si>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</si>
  <si>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</si>
  <si>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</si>
  <si>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</si>
  <si>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</si>
  <si>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</si>
  <si>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</si>
  <si>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</si>
  <si>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</si>
  <si>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</si>
  <si>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</si>
  <si>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</si>
  <si>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</si>
  <si>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</si>
  <si>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</si>
  <si>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</si>
  <si>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</si>
  <si>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</si>
  <si>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</si>
  <si>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</si>
  <si>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</si>
  <si>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</si>
  <si>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</si>
  <si>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</si>
  <si>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</si>
  <si>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</si>
  <si>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</si>
  <si>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</si>
  <si>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</si>
  <si>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</si>
  <si>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</si>
  <si>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</si>
  <si>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</si>
  <si>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</si>
  <si>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</si>
  <si>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</si>
  <si>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</si>
  <si>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</si>
  <si>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</si>
  <si>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</si>
  <si>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</si>
  <si>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</si>
  <si>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</si>
  <si>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</si>
  <si>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</si>
  <si>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</si>
  <si>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</si>
  <si>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</si>
  <si>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</si>
  <si>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</si>
  <si>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</si>
  <si>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</si>
  <si>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</si>
  <si>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</si>
  <si>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</si>
  <si>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</si>
  <si>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</si>
  <si>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</si>
  <si>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</si>
  <si>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</si>
  <si>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</si>
  <si>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</si>
  <si>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</si>
  <si>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</si>
  <si>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</si>
  <si>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</si>
  <si>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</si>
  <si>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</si>
  <si>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</si>
  <si>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</si>
  <si>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</si>
  <si>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</si>
  <si>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</si>
  <si>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</si>
  <si>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</si>
  <si>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</si>
  <si>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</si>
  <si>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</si>
  <si>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</si>
  <si>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</si>
  <si>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</si>
  <si>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</si>
  <si>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</si>
  <si>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</si>
  <si>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</si>
  <si>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</si>
  <si>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</si>
  <si>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</si>
  <si>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</si>
  <si>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</si>
  <si>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</si>
  <si>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</si>
  <si>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</si>
  <si>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</si>
  <si>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</si>
  <si>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</si>
  <si>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</si>
  <si>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</si>
  <si>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</si>
  <si>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</si>
  <si>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</si>
  <si>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</si>
  <si>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</si>
  <si>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</si>
  <si>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</si>
  <si>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</si>
  <si>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</si>
  <si>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</si>
  <si>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</si>
  <si>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</si>
  <si>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</si>
  <si>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</si>
  <si>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</si>
  <si>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</si>
  <si>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</si>
  <si>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</si>
  <si>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</si>
  <si>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</si>
  <si>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</si>
  <si>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</si>
  <si>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</si>
  <si>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</si>
  <si>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</si>
  <si>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</si>
  <si>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</si>
  <si>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</si>
  <si>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</si>
  <si>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</si>
  <si>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</si>
  <si>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</si>
  <si>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</si>
  <si>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</si>
  <si>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</si>
  <si>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</si>
  <si>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</si>
  <si>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</si>
  <si>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</si>
  <si>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</si>
  <si>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</si>
  <si>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</si>
  <si>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</si>
  <si>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</si>
  <si>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</si>
  <si>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</si>
  <si>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</si>
  <si>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</si>
  <si>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</si>
  <si>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</si>
  <si>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</si>
  <si>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</si>
  <si>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</si>
  <si>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</si>
  <si>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</si>
  <si>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</si>
  <si>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</si>
  <si>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</si>
  <si>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</si>
  <si>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</si>
  <si>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</si>
  <si>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</si>
  <si>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</si>
  <si>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</si>
  <si>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</si>
  <si>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</si>
  <si>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</si>
  <si>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</si>
  <si>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</si>
  <si>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</si>
  <si>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</si>
  <si>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</si>
  <si>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</si>
  <si>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</si>
  <si>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</si>
  <si>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</si>
  <si>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</si>
  <si>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</si>
  <si>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</si>
  <si>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</si>
  <si>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</si>
  <si>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</si>
  <si>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</si>
  <si>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</si>
  <si>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</si>
  <si>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</si>
  <si>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</si>
  <si>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</si>
  <si>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</si>
  <si>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</si>
  <si>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</si>
  <si>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</si>
  <si>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</si>
  <si>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</si>
  <si>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</si>
  <si>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</si>
  <si>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</si>
  <si>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</si>
  <si>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</si>
  <si>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</si>
  <si>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</si>
  <si>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</si>
  <si>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</si>
  <si>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</si>
  <si>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</si>
  <si>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</si>
  <si>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</si>
  <si>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</si>
  <si>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</si>
  <si>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</si>
  <si>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</si>
  <si>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</si>
  <si>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</si>
  <si>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</si>
  <si>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</si>
  <si>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</si>
  <si>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</si>
  <si>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</si>
  <si>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</si>
  <si>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</si>
  <si>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</si>
  <si>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</si>
  <si>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</si>
  <si>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</si>
  <si>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</si>
  <si>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</si>
  <si>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</si>
  <si>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</si>
  <si>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</si>
  <si>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</si>
  <si>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</si>
  <si>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</si>
  <si>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</si>
  <si>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</si>
  <si>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</si>
  <si>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</si>
  <si>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</si>
  <si>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</si>
  <si>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</si>
  <si>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</si>
  <si>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</si>
  <si>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</si>
  <si>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</si>
  <si>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</si>
  <si>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</si>
  <si>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</si>
  <si>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</si>
  <si>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</si>
  <si>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</si>
  <si>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</si>
  <si>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</si>
  <si>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</si>
  <si>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</si>
  <si>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</si>
  <si>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</si>
  <si>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</si>
  <si>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</si>
  <si>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</si>
  <si>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</si>
  <si>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</si>
  <si>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</si>
  <si>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</si>
  <si>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</si>
  <si>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</si>
  <si>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</si>
  <si>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</si>
  <si>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</si>
  <si>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</si>
  <si>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</si>
  <si>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</si>
  <si>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</si>
  <si>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</si>
  <si>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</si>
  <si>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</si>
  <si>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</si>
  <si>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</si>
  <si>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</si>
  <si>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</si>
  <si>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</si>
  <si>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</si>
  <si>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</si>
  <si>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</si>
  <si>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</si>
  <si>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</si>
  <si>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</si>
  <si>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</si>
  <si>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</si>
  <si>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</si>
  <si>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</si>
  <si>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</si>
  <si>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</si>
  <si>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</si>
  <si>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</si>
  <si>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</si>
  <si>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</si>
  <si>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</si>
  <si>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</si>
  <si>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</si>
  <si>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</si>
  <si>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</si>
  <si>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</si>
  <si>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</si>
  <si>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</si>
  <si>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</si>
  <si>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</si>
  <si>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</si>
  <si>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</si>
  <si>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</si>
  <si>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</si>
  <si>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</si>
  <si>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</si>
  <si>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</si>
  <si>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</si>
  <si>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</si>
  <si>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</si>
  <si>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</si>
  <si>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</si>
  <si>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</si>
  <si>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</si>
  <si>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</si>
  <si>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</si>
  <si>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</si>
  <si>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</si>
  <si>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</si>
  <si>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</si>
  <si>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</si>
  <si>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</si>
  <si>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</si>
  <si>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</si>
  <si>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</si>
  <si>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</si>
  <si>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</si>
  <si>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</si>
  <si>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</si>
  <si>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</si>
  <si>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</si>
  <si>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</si>
  <si>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</si>
  <si>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</si>
  <si>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</si>
  <si>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</si>
  <si>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</si>
  <si>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</si>
  <si>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</si>
  <si>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</si>
  <si>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</si>
  <si>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</si>
  <si>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</si>
  <si>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</si>
  <si>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</si>
  <si>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</si>
  <si>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</si>
  <si>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</si>
  <si>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</si>
  <si>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</si>
  <si>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</si>
  <si>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</si>
  <si>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</si>
  <si>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</si>
  <si>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</si>
  <si>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</si>
  <si>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</si>
  <si>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</si>
  <si>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</si>
  <si>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</si>
  <si>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</si>
  <si>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</si>
  <si>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</si>
  <si>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</si>
  <si>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</si>
  <si>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</si>
  <si>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</si>
  <si>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</si>
  <si>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</si>
  <si>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</si>
  <si>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</si>
  <si>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</si>
  <si>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</si>
  <si>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</si>
  <si>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</si>
  <si>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</si>
  <si>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</si>
  <si>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</si>
  <si>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</si>
  <si>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</si>
  <si>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</si>
  <si>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</si>
  <si>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</si>
  <si>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</si>
  <si>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</si>
  <si>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</si>
  <si>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</si>
  <si>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</si>
  <si>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</si>
  <si>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</si>
  <si>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</si>
  <si>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</si>
  <si>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</si>
  <si>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</si>
  <si>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</si>
  <si>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</si>
  <si>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</si>
  <si>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</si>
  <si>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</si>
  <si>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</si>
  <si>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</si>
  <si>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</si>
  <si>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</si>
  <si>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</si>
  <si>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</si>
  <si>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</si>
  <si>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</si>
  <si>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</si>
  <si>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</si>
  <si>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</si>
  <si>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</si>
  <si>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</si>
  <si>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</si>
  <si>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</si>
  <si>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</si>
  <si>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</si>
  <si>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</si>
  <si>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</si>
  <si>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</si>
  <si>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</si>
  <si>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</si>
  <si>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</si>
  <si>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</si>
  <si>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</si>
  <si>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</si>
  <si>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</si>
  <si>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</si>
  <si>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</si>
  <si>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</si>
  <si>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</si>
  <si>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</si>
  <si>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</si>
  <si>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</si>
  <si>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</si>
  <si>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</si>
  <si>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</si>
  <si>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</si>
  <si>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</si>
  <si>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</si>
  <si>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</si>
  <si>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</si>
  <si>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</si>
  <si>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</si>
  <si>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</si>
  <si>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</si>
  <si>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</si>
  <si>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</si>
  <si>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</si>
  <si>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</si>
  <si>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</si>
  <si>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</si>
  <si>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</si>
  <si>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</si>
  <si>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</si>
  <si>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</si>
  <si>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</si>
  <si>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</si>
  <si>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</si>
  <si>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</si>
  <si>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</si>
  <si>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</si>
  <si>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</si>
  <si>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</si>
  <si>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</si>
  <si>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</si>
  <si>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</si>
  <si>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</si>
  <si>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</si>
  <si>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</si>
  <si>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</si>
  <si>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</si>
  <si>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</si>
  <si>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</si>
  <si>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</si>
  <si>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</si>
  <si>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</si>
  <si>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</si>
  <si>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</si>
  <si>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</si>
  <si>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</si>
  <si>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</si>
  <si>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</si>
  <si>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</si>
  <si>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</si>
  <si>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</si>
  <si>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</si>
  <si>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</si>
  <si>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</si>
  <si>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</si>
  <si>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</si>
  <si>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</si>
  <si>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</si>
  <si>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</si>
  <si>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</si>
  <si>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</si>
  <si>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</si>
  <si>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</si>
  <si>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</si>
  <si>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</si>
  <si>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</si>
  <si>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</si>
  <si>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</si>
  <si>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</si>
  <si>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</si>
  <si>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</si>
  <si>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</si>
  <si>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</si>
  <si>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</si>
  <si>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</si>
  <si>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</si>
  <si>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</si>
  <si>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</si>
  <si>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</si>
  <si>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</si>
  <si>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</si>
  <si>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</si>
  <si>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</si>
  <si>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</si>
  <si>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</si>
  <si>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</si>
  <si>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</si>
  <si>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</si>
  <si>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</si>
  <si>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</si>
  <si>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</si>
  <si>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</si>
  <si>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</si>
  <si>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</si>
  <si>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</si>
  <si>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</si>
  <si>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</si>
  <si>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</si>
  <si>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</si>
  <si>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</si>
  <si>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</si>
  <si>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</si>
  <si>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</si>
  <si>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</si>
  <si>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</si>
  <si>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</si>
  <si>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</si>
  <si>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</si>
  <si>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</si>
  <si>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</si>
  <si>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</si>
  <si>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</si>
  <si>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</si>
  <si>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</si>
  <si>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</si>
  <si>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</si>
  <si>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</si>
  <si>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</si>
  <si>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</si>
  <si>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</si>
  <si>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</si>
  <si>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</si>
  <si>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</si>
  <si>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</si>
  <si>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</si>
  <si>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</si>
  <si>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</si>
  <si>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</si>
  <si>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</si>
  <si>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</si>
  <si>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</si>
  <si>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</si>
  <si>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</si>
  <si>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</si>
  <si>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</si>
  <si>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</si>
  <si>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</si>
  <si>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</si>
  <si>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</si>
  <si>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</si>
  <si>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</si>
  <si>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</si>
  <si>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</si>
  <si>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</si>
  <si>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</si>
  <si>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</si>
  <si>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</si>
  <si>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</si>
  <si>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</si>
  <si>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</si>
  <si>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</si>
  <si>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</si>
  <si>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</si>
  <si>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</si>
  <si>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</si>
  <si>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</si>
  <si>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</si>
  <si>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</si>
  <si>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</si>
  <si>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</si>
  <si>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</si>
  <si>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</si>
  <si>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</si>
  <si>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</si>
  <si>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</si>
  <si>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</si>
  <si>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</si>
  <si>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</si>
  <si>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</si>
  <si>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</si>
  <si>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</si>
  <si>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</si>
  <si>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</si>
  <si>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</si>
  <si>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</si>
  <si>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</si>
  <si>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</si>
  <si>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</si>
  <si>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</si>
  <si>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</si>
  <si>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</si>
  <si>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</si>
  <si>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</si>
  <si>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</si>
  <si>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</si>
  <si>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</si>
  <si>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</si>
  <si>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</si>
  <si>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</si>
  <si>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</si>
  <si>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</si>
  <si>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</si>
  <si>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</si>
  <si>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</si>
  <si>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</si>
  <si>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</si>
  <si>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</si>
  <si>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</si>
  <si>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</si>
  <si>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</si>
  <si>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</si>
  <si>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</si>
  <si>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</si>
  <si>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</si>
  <si>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</si>
  <si>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</si>
  <si>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</si>
  <si>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</si>
  <si>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</si>
  <si>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</si>
  <si>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</si>
  <si>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</si>
  <si>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</si>
  <si>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</si>
  <si>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</si>
  <si>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</si>
  <si>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</si>
  <si>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</si>
  <si>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</si>
  <si>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</si>
  <si>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</si>
  <si>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</si>
  <si>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</si>
  <si>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</si>
  <si>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</si>
  <si>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</si>
  <si>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</si>
  <si>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</si>
  <si>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</si>
  <si>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</si>
  <si>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</si>
  <si>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</si>
  <si>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</si>
  <si>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</si>
  <si>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</si>
  <si>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</si>
  <si>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</si>
  <si>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</si>
  <si>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</si>
  <si>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</si>
  <si>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</si>
  <si>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</si>
  <si>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</si>
  <si>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</si>
  <si>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</si>
  <si>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</si>
  <si>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</si>
  <si>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</si>
  <si>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</si>
  <si>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</si>
  <si>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</si>
  <si>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</si>
  <si>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</si>
  <si>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</si>
  <si>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</si>
  <si>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</si>
  <si>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</si>
  <si>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</si>
  <si>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</si>
  <si>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</si>
  <si>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</si>
  <si>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</si>
  <si>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</si>
  <si>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</si>
  <si>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</si>
  <si>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</si>
  <si>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</si>
  <si>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</si>
  <si>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</si>
  <si>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</si>
  <si>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</si>
  <si>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</si>
  <si>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</si>
  <si>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</si>
  <si>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</si>
  <si>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</si>
  <si>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</si>
  <si>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</si>
  <si>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</si>
  <si>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</si>
  <si>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</si>
  <si>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</si>
  <si>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</si>
  <si>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</si>
  <si>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</si>
  <si>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</si>
  <si>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</si>
  <si>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</si>
  <si>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</si>
  <si>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</si>
  <si>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</si>
  <si>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</si>
  <si>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</si>
  <si>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</si>
  <si>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</si>
  <si>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</si>
  <si>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</si>
  <si>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</si>
  <si>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</si>
  <si>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</si>
  <si>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</si>
  <si>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</si>
  <si>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</si>
  <si>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</si>
  <si>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</si>
  <si>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</si>
  <si>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</si>
  <si>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</si>
  <si>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</si>
  <si>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</si>
  <si>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</si>
  <si>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</si>
  <si>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</si>
  <si>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</si>
  <si>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</si>
  <si>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</si>
  <si>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</si>
  <si>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</si>
  <si>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</si>
  <si>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</si>
  <si>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</si>
  <si>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</si>
  <si>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</si>
  <si>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</si>
  <si>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</si>
  <si>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</si>
  <si>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</si>
  <si>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</si>
  <si>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</si>
  <si>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</si>
  <si>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</si>
  <si>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</si>
  <si>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</si>
  <si>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</si>
  <si>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</si>
  <si>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</si>
  <si>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</si>
  <si>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</si>
  <si>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</si>
  <si>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</si>
  <si>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</si>
  <si>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</si>
  <si>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</si>
  <si>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</si>
  <si>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</si>
  <si>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</si>
  <si>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</si>
  <si>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</si>
  <si>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</si>
  <si>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</si>
  <si>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</si>
  <si>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</si>
  <si>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</si>
  <si>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</si>
  <si>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</si>
  <si>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</si>
  <si>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</si>
  <si>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</si>
  <si>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</si>
  <si>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</si>
  <si>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</si>
  <si>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</si>
  <si>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</si>
  <si>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</si>
  <si>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</si>
  <si>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</si>
  <si>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</si>
  <si>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</si>
  <si>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</si>
  <si>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</si>
  <si>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</si>
  <si>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</si>
  <si>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</si>
  <si>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</si>
  <si>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</si>
  <si>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</si>
  <si>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</si>
  <si>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</si>
  <si>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</si>
  <si>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</si>
  <si>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</si>
  <si>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</si>
  <si>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</si>
  <si>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</si>
  <si>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</si>
  <si>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</si>
  <si>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</si>
  <si>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</si>
  <si>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</si>
  <si>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</si>
  <si>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</si>
  <si>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</si>
  <si>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</si>
  <si>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</si>
  <si>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</si>
  <si>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</si>
  <si>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</si>
  <si>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</si>
  <si>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</si>
  <si>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</si>
  <si>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</si>
  <si>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</si>
  <si>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</si>
  <si>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</si>
  <si>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</si>
  <si>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</si>
  <si>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</si>
  <si>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</si>
  <si>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</si>
  <si>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</si>
  <si>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</si>
  <si>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</si>
  <si>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</si>
  <si>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</si>
  <si>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</si>
  <si>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</si>
  <si>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</si>
  <si>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</si>
  <si>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</si>
  <si>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</si>
  <si>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</si>
  <si>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</si>
  <si>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</si>
  <si>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</si>
  <si>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</si>
  <si>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</si>
  <si>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</si>
  <si>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</si>
  <si>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</si>
  <si>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</si>
  <si>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</si>
  <si>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</si>
  <si>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</si>
  <si>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</si>
  <si>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</si>
  <si>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</si>
  <si>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</si>
  <si>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</si>
  <si>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</si>
  <si>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</si>
  <si>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</si>
  <si>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</si>
  <si>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</si>
  <si>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</si>
  <si>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</si>
  <si>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</si>
  <si>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</si>
  <si>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</si>
  <si>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</si>
  <si>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</si>
  <si>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</si>
  <si>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</si>
  <si>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</si>
  <si>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</si>
  <si>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</si>
  <si>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</si>
  <si>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</si>
  <si>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</si>
  <si>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</si>
  <si>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</si>
  <si>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</si>
  <si>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</si>
  <si>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</si>
  <si>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</si>
  <si>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</si>
  <si>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</si>
  <si>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</si>
  <si>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</si>
  <si>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</si>
  <si>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</si>
  <si>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</si>
  <si>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</si>
  <si>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</si>
  <si>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</si>
  <si>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</si>
  <si>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</si>
  <si>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</si>
  <si>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</si>
  <si>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</si>
  <si>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</si>
  <si>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</si>
  <si>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</si>
  <si>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</si>
  <si>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</si>
  <si>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</si>
  <si>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</si>
  <si>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</si>
  <si>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</si>
  <si>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</si>
  <si>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</si>
  <si>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</si>
  <si>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</si>
  <si>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</si>
  <si>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</si>
  <si>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</si>
  <si>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</si>
  <si>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</si>
  <si>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</si>
  <si>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</si>
  <si>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</si>
  <si>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</si>
  <si>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</si>
  <si>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</si>
  <si>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</si>
  <si>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</si>
  <si>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</si>
  <si>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</si>
  <si>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</si>
  <si>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</si>
  <si>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</si>
  <si>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</si>
  <si>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</si>
  <si>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</si>
  <si>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</si>
  <si>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</si>
  <si>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</si>
  <si>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</si>
  <si>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</si>
  <si>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</si>
  <si>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</si>
  <si>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</si>
  <si>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</si>
  <si>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</si>
  <si>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</si>
  <si>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</si>
  <si>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</si>
  <si>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</si>
  <si>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</si>
  <si>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</si>
  <si>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</si>
  <si>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</si>
  <si>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</si>
  <si>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</si>
  <si>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</si>
  <si>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</si>
  <si>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</si>
  <si>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</si>
  <si>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</si>
  <si>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</si>
  <si>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</si>
  <si>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</si>
  <si>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</si>
  <si>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</si>
  <si>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</si>
  <si>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</si>
  <si>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</si>
  <si>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</si>
  <si>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</si>
  <si>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</si>
  <si>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</si>
  <si>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</si>
  <si>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</si>
  <si>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</si>
  <si>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</si>
  <si>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</si>
  <si>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</si>
  <si>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</si>
  <si>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</si>
  <si>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</si>
  <si>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</si>
  <si>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</si>
  <si>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</si>
  <si>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</si>
  <si>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</si>
  <si>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</si>
  <si>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</si>
  <si>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</si>
  <si>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</si>
  <si>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</si>
  <si>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</si>
  <si>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</si>
  <si>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</si>
  <si>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</si>
  <si>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</si>
  <si>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</si>
  <si>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</si>
  <si>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</si>
  <si>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</si>
  <si>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</si>
  <si>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</si>
  <si>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</si>
  <si>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</si>
  <si>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</si>
  <si>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</si>
  <si>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</si>
  <si>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</si>
  <si>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</si>
  <si>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</si>
  <si>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</si>
  <si>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</si>
  <si>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</si>
  <si>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</si>
  <si>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</si>
  <si>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</si>
  <si>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</si>
  <si>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</si>
  <si>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</si>
  <si>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</si>
  <si>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</si>
  <si>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</si>
  <si>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</si>
  <si>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</si>
  <si>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</si>
  <si>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</si>
  <si>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</si>
  <si>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</si>
  <si>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</si>
  <si>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</si>
  <si>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</si>
  <si>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</si>
  <si>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</si>
  <si>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</si>
  <si>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</si>
  <si>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</si>
  <si>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</si>
  <si>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</si>
  <si>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</si>
  <si>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</si>
  <si>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</si>
  <si>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</si>
  <si>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</si>
  <si>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</si>
  <si>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</si>
  <si>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</si>
  <si>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</si>
  <si>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</si>
  <si>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</si>
  <si>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</si>
  <si>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</si>
  <si>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</si>
  <si>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</si>
  <si>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</si>
  <si>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</si>
  <si>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</si>
  <si>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</si>
  <si>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</si>
  <si>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</si>
  <si>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</si>
  <si>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</si>
  <si>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</si>
  <si>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</si>
  <si>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</si>
  <si>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</si>
  <si>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</si>
  <si>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</si>
  <si>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</si>
  <si>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</si>
  <si>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</si>
  <si>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</si>
  <si>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</si>
  <si>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</si>
  <si>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</si>
  <si>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</si>
  <si>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</si>
  <si>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</si>
  <si>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</si>
  <si>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</si>
  <si>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</si>
  <si>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</si>
  <si>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</si>
  <si>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</si>
  <si>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</si>
  <si>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</si>
  <si>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</si>
  <si>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</si>
  <si>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</si>
  <si>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</si>
  <si>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</si>
  <si>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</si>
  <si>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</si>
  <si>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</si>
  <si>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</si>
  <si>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</si>
  <si>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</si>
  <si>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</si>
  <si>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</si>
  <si>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</si>
  <si>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</si>
  <si>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</si>
  <si>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</si>
  <si>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</si>
  <si>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</si>
  <si>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</si>
  <si>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</si>
  <si>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</si>
  <si>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</si>
  <si>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</si>
  <si>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</si>
  <si>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</si>
  <si>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</si>
  <si>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</si>
  <si>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</si>
  <si>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</si>
  <si>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</si>
  <si>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</si>
  <si>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</si>
  <si>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</si>
  <si>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</si>
  <si>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</si>
  <si>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</si>
  <si>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</si>
  <si>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</si>
  <si>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</si>
  <si>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</si>
  <si>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</si>
  <si>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</si>
  <si>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</si>
  <si>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</si>
  <si>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</si>
  <si>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</si>
  <si>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</si>
  <si>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</si>
  <si>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</si>
  <si>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</si>
  <si>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</si>
  <si>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</si>
  <si>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</si>
  <si>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</si>
  <si>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</si>
  <si>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</si>
  <si>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</si>
  <si>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</si>
  <si>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</si>
  <si>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</si>
  <si>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</si>
  <si>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</si>
  <si>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</si>
  <si>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</si>
  <si>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</si>
  <si>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</si>
  <si>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</si>
  <si>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</si>
  <si>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</si>
  <si>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</si>
  <si>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</si>
  <si>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</si>
  <si>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</si>
  <si>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</si>
  <si>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</si>
  <si>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</si>
  <si>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</si>
  <si>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</si>
  <si>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</si>
  <si>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</si>
  <si>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</si>
  <si>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</si>
  <si>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</si>
  <si>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</si>
  <si>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</si>
  <si>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</si>
  <si>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</si>
  <si>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</si>
  <si>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</si>
  <si>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</si>
  <si>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</si>
  <si>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</si>
  <si>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</si>
  <si>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</si>
  <si>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</si>
  <si>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</si>
  <si>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</si>
  <si>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</si>
  <si>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</si>
  <si>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</si>
  <si>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</si>
  <si>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</si>
  <si>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</si>
  <si>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</si>
  <si>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</si>
  <si>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</si>
  <si>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</si>
  <si>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</si>
  <si>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</si>
  <si>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</si>
  <si>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</si>
  <si>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</si>
  <si>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</si>
  <si>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</si>
  <si>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</si>
  <si>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</si>
  <si>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</si>
  <si>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</si>
  <si>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</si>
  <si>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</si>
  <si>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</si>
  <si>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</si>
  <si>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</si>
  <si>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</si>
  <si>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</si>
  <si>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</si>
  <si>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</si>
  <si>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</si>
  <si>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</si>
  <si>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</si>
  <si>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</si>
  <si>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</si>
  <si>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</si>
  <si>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</si>
  <si>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</si>
  <si>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</si>
  <si>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</si>
  <si>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</si>
  <si>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</si>
  <si>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</si>
  <si>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</si>
  <si>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</si>
  <si>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</si>
  <si>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</si>
  <si>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</si>
  <si>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</si>
  <si>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</si>
  <si>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</si>
  <si>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</si>
  <si>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</si>
  <si>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</si>
  <si>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</si>
  <si>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</si>
  <si>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</si>
  <si>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</si>
  <si>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</si>
  <si>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</si>
  <si>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</si>
  <si>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</si>
  <si>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</si>
  <si>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</si>
  <si>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</si>
  <si>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</si>
  <si>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</si>
  <si>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</si>
  <si>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</si>
  <si>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</si>
  <si>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</si>
  <si>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</si>
  <si>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</si>
  <si>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</si>
  <si>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</si>
  <si>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</si>
  <si>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</si>
  <si>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</si>
  <si>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</si>
  <si>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</si>
  <si>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</si>
  <si>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</si>
  <si>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</si>
  <si>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</si>
  <si>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</si>
  <si>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</si>
  <si>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</si>
  <si>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</si>
  <si>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</si>
  <si>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</si>
  <si>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</si>
  <si>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</si>
  <si>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</si>
  <si>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</si>
  <si>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</si>
  <si>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</si>
  <si>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</si>
  <si>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</si>
  <si>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</si>
  <si>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</si>
  <si>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</si>
  <si>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</si>
  <si>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</si>
  <si>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</si>
  <si>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</si>
  <si>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</si>
  <si>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</si>
  <si>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</si>
  <si>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</si>
  <si>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</si>
  <si>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</si>
  <si>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</si>
  <si>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</si>
  <si>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</si>
  <si>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</si>
  <si>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</si>
  <si>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</si>
  <si>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</si>
  <si>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</si>
  <si>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</si>
  <si>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</si>
  <si>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</si>
  <si>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</si>
  <si>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</si>
  <si>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</si>
  <si>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</si>
  <si>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</si>
  <si>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</si>
  <si>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</si>
  <si>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</si>
  <si>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</si>
  <si>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</si>
  <si>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</si>
  <si>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</si>
  <si>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</si>
  <si>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</si>
  <si>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</si>
  <si>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</si>
  <si>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</si>
  <si>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</si>
  <si>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</si>
  <si>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</si>
  <si>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</si>
  <si>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</si>
  <si>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</si>
  <si>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</si>
  <si>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</si>
  <si>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</si>
  <si>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</si>
  <si>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</si>
  <si>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</si>
  <si>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</si>
  <si>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</si>
  <si>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</si>
  <si>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</si>
  <si>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</si>
  <si>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</si>
  <si>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</si>
  <si>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</si>
  <si>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</si>
  <si>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</si>
  <si>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</si>
  <si>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</si>
  <si>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</si>
  <si>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</si>
  <si>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</si>
  <si>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</si>
  <si>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</si>
  <si>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</si>
  <si>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</si>
  <si>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</si>
  <si>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</si>
  <si>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</si>
  <si>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</si>
  <si>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</si>
  <si>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</si>
  <si>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</si>
  <si>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</si>
  <si>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</si>
  <si>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</si>
  <si>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</si>
  <si>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</si>
  <si>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</si>
  <si>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</si>
  <si>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</si>
  <si>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</si>
  <si>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</si>
  <si>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</si>
  <si>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</si>
  <si>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</si>
  <si>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</si>
  <si>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</si>
  <si>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</si>
  <si>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</si>
  <si>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</si>
  <si>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</si>
  <si>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</si>
  <si>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</si>
  <si>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</si>
  <si>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</si>
  <si>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</si>
  <si>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</si>
  <si>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</si>
  <si>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</si>
  <si>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</si>
  <si>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</si>
  <si>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</si>
  <si>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</si>
  <si>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</si>
  <si>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</si>
  <si>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</si>
  <si>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</si>
  <si>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</si>
  <si>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</si>
  <si>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</si>
  <si>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</si>
  <si>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</si>
  <si>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</si>
  <si>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</si>
  <si>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</si>
  <si>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</si>
  <si>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</si>
  <si>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</si>
  <si>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</si>
  <si>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</si>
  <si>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</si>
  <si>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</si>
  <si>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</si>
  <si>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</si>
  <si>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</si>
  <si>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</si>
  <si>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</si>
  <si>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</si>
  <si>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</si>
  <si>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</si>
  <si>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</si>
  <si>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</si>
  <si>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</si>
  <si>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</si>
  <si>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</si>
  <si>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</si>
  <si>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</si>
  <si>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</si>
  <si>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</si>
  <si>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</si>
  <si>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</si>
  <si>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</si>
  <si>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</si>
  <si>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</si>
  <si>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</si>
  <si>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</si>
  <si>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</si>
  <si>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</si>
  <si>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</si>
  <si>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</si>
  <si>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</si>
  <si>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</si>
  <si>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</si>
  <si>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</si>
  <si>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</si>
  <si>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</si>
  <si>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</si>
  <si>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</si>
  <si>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</si>
  <si>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</si>
  <si>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</si>
  <si>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</si>
  <si>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</si>
  <si>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</si>
  <si>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</si>
  <si>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</si>
  <si>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</si>
  <si>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</si>
  <si>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</si>
  <si>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</si>
  <si>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</si>
  <si>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</si>
  <si>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</si>
  <si>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</si>
  <si>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</si>
  <si>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</si>
  <si>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</si>
  <si>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</si>
  <si>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</si>
  <si>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</si>
  <si>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</si>
  <si>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</si>
  <si>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</si>
  <si>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</si>
  <si>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</si>
  <si>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</si>
  <si>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</si>
  <si>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</si>
  <si>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</si>
  <si>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</si>
  <si>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</si>
  <si>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</si>
  <si>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</si>
  <si>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</si>
  <si>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</si>
  <si>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</si>
  <si>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</si>
  <si>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</si>
  <si>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</si>
  <si>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</si>
  <si>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</si>
  <si>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</si>
  <si>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</si>
  <si>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</si>
  <si>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</si>
  <si>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</si>
  <si>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</si>
  <si>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</si>
  <si>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</si>
  <si>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</si>
  <si>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</si>
  <si>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</si>
  <si>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</si>
  <si>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</si>
  <si>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</si>
  <si>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</si>
  <si>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</si>
  <si>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</si>
  <si>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</si>
  <si>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</si>
  <si>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</si>
  <si>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</si>
  <si>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</si>
  <si>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</si>
  <si>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</si>
  <si>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</si>
  <si>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</si>
  <si>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</si>
  <si>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</si>
  <si>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</si>
  <si>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</si>
  <si>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</si>
  <si>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</si>
  <si>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</si>
  <si>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</si>
  <si>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</si>
  <si>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</si>
  <si>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</si>
  <si>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</si>
  <si>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</si>
  <si>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</si>
  <si>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</si>
  <si>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</si>
  <si>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</si>
  <si>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</si>
  <si>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</si>
  <si>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</si>
  <si>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</si>
  <si>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</si>
  <si>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</si>
  <si>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</si>
  <si>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</si>
  <si>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</si>
  <si>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</si>
  <si>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</si>
  <si>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</si>
  <si>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</si>
  <si>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</si>
  <si>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</si>
  <si>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</si>
  <si>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</si>
  <si>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</si>
  <si>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</si>
  <si>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</si>
  <si>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</si>
  <si>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</si>
  <si>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</si>
  <si>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</si>
  <si>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</si>
  <si>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</si>
  <si>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</si>
  <si>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</si>
  <si>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</si>
  <si>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</si>
  <si>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</si>
  <si>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</si>
  <si>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</si>
  <si>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</si>
  <si>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</si>
  <si>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</si>
  <si>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</si>
  <si>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</si>
  <si>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</si>
  <si>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</si>
  <si>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</si>
  <si>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</si>
  <si>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</si>
  <si>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</si>
  <si>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</si>
  <si>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</si>
  <si>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</si>
  <si>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</si>
  <si>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</si>
  <si>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</si>
  <si>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</si>
  <si>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</si>
  <si>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</si>
  <si>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</si>
  <si>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</si>
  <si>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</si>
  <si>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</si>
  <si>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</si>
  <si>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</si>
  <si>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</si>
  <si>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</si>
  <si>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</si>
  <si>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</si>
  <si>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</si>
  <si>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</si>
  <si>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</si>
  <si>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</si>
  <si>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</si>
  <si>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</si>
  <si>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</si>
  <si>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</si>
  <si>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</si>
  <si>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</si>
  <si>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</si>
  <si>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</si>
  <si>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</si>
  <si>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</si>
  <si>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</si>
  <si>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</si>
  <si>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</si>
  <si>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</si>
  <si>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</si>
  <si>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</si>
  <si>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</si>
  <si>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</si>
  <si>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</si>
  <si>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</si>
  <si>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</si>
  <si>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</si>
  <si>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</si>
  <si>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</si>
  <si>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</si>
  <si>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</si>
  <si>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</si>
  <si>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</si>
  <si>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</si>
  <si>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</si>
  <si>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</si>
  <si>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</si>
  <si>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</si>
  <si>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</si>
  <si>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</si>
  <si>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</si>
  <si>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</si>
  <si>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</si>
  <si>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</si>
  <si>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</si>
  <si>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</si>
  <si>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</si>
  <si>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</si>
  <si>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</si>
  <si>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</si>
  <si>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</si>
  <si>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</si>
  <si>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</si>
  <si>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</si>
  <si>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</si>
  <si>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</si>
  <si>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</si>
  <si>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</si>
  <si>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</si>
  <si>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</si>
  <si>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</si>
  <si>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</si>
  <si>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</si>
  <si>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</si>
  <si>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</si>
  <si>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</si>
  <si>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</si>
  <si>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</si>
  <si>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</si>
  <si>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</si>
  <si>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</si>
  <si>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</si>
  <si>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</si>
  <si>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</si>
  <si>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</si>
  <si>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</si>
  <si>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</si>
  <si>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</si>
  <si>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</si>
  <si>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</si>
  <si>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</si>
  <si>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</si>
  <si>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</si>
  <si>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</si>
  <si>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</si>
  <si>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</si>
  <si>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</si>
  <si>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</si>
  <si>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</si>
  <si>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</si>
  <si>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</si>
  <si>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</si>
  <si>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</si>
  <si>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</si>
  <si>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</si>
  <si>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</si>
  <si>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</si>
  <si>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</si>
  <si>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</si>
  <si>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</si>
  <si>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</si>
  <si>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</si>
  <si>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</si>
  <si>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</si>
  <si>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</si>
  <si>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</si>
  <si>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</si>
  <si>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</si>
  <si>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</si>
  <si>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</si>
  <si>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</si>
  <si>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</si>
  <si>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</si>
  <si>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</si>
  <si>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</si>
  <si>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</si>
  <si>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</si>
  <si>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</si>
  <si>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</si>
  <si>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</si>
  <si>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</si>
  <si>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</si>
  <si>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</si>
  <si>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</si>
  <si>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</si>
  <si>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</si>
  <si>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</si>
  <si>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</si>
  <si>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</si>
  <si>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</si>
  <si>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</si>
  <si>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</si>
  <si>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</si>
  <si>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</si>
  <si>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</si>
  <si>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</si>
  <si>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</si>
  <si>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</si>
  <si>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</si>
  <si>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</si>
  <si>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</si>
  <si>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</si>
  <si>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</si>
  <si>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</si>
  <si>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</si>
  <si>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</si>
  <si>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</si>
  <si>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</si>
  <si>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</si>
  <si>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</si>
  <si>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</si>
  <si>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</si>
  <si>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</si>
  <si>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</si>
  <si>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</si>
  <si>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</si>
  <si>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</si>
  <si>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</si>
  <si>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</si>
  <si>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</si>
  <si>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</si>
  <si>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</si>
  <si>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</si>
  <si>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</si>
  <si>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</si>
  <si>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</si>
  <si>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</si>
  <si>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</si>
  <si>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</si>
  <si>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</si>
  <si>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</si>
  <si>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</si>
  <si>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</si>
  <si>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</si>
  <si>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</si>
  <si>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</si>
  <si>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</si>
  <si>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</si>
  <si>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</si>
  <si>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</si>
  <si>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</si>
  <si>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</si>
  <si>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</si>
  <si>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</si>
  <si>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</si>
  <si>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</si>
  <si>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</si>
  <si>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</si>
  <si>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</si>
  <si>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</si>
  <si>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</si>
  <si>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</si>
  <si>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</si>
  <si>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</si>
  <si>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</si>
  <si>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</si>
  <si>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</si>
  <si>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</si>
  <si>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</si>
  <si>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</si>
  <si>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</si>
  <si>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</si>
  <si>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</si>
  <si>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</si>
  <si>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</si>
  <si>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</si>
  <si>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</si>
  <si>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</si>
  <si>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</si>
  <si>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</si>
  <si>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</si>
  <si>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</si>
  <si>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</si>
  <si>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</si>
  <si>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</si>
  <si>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</si>
  <si>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</si>
  <si>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</si>
  <si>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</si>
  <si>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</si>
  <si>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</si>
  <si>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</si>
  <si>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</si>
  <si>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</si>
  <si>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</si>
  <si>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</si>
  <si>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</si>
  <si>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</si>
  <si>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</si>
  <si>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</si>
  <si>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</si>
  <si>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</si>
  <si>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</si>
  <si>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</si>
  <si>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</si>
  <si>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</si>
  <si>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</si>
  <si>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</si>
  <si>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</si>
  <si>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</si>
  <si>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</si>
  <si>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</si>
  <si>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</si>
  <si>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</si>
  <si>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</si>
  <si>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</si>
  <si>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</si>
  <si>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</si>
  <si>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</si>
  <si>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</si>
  <si>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</si>
  <si>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</si>
  <si>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</si>
  <si>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</si>
  <si>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</si>
  <si>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</si>
  <si>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</si>
  <si>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</si>
  <si>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</si>
  <si>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</si>
  <si>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</si>
  <si>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</si>
  <si>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</si>
  <si>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</si>
  <si>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</si>
  <si>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</si>
  <si>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</si>
  <si>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</si>
  <si>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</si>
  <si>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</si>
  <si>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</si>
  <si>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</si>
  <si>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</si>
  <si>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</si>
  <si>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</si>
  <si>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</si>
  <si>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</si>
  <si>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</si>
  <si>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</si>
  <si>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</si>
  <si>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</si>
  <si>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</si>
  <si>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</si>
  <si>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</si>
  <si>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</si>
  <si>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</si>
  <si>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</si>
  <si>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</si>
  <si>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</si>
  <si>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</si>
  <si>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</si>
  <si>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</si>
  <si>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</si>
  <si>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</si>
  <si>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</si>
  <si>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</si>
  <si>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</si>
  <si>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</si>
  <si>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</si>
  <si>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</si>
  <si>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</si>
  <si>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</si>
  <si>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</si>
  <si>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</si>
  <si>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</si>
  <si>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</si>
  <si>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</si>
  <si>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</si>
  <si>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</si>
  <si>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</si>
  <si>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</si>
  <si>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</si>
  <si>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</si>
  <si>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</si>
  <si>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</si>
  <si>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</si>
  <si>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</si>
  <si>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</si>
  <si>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</si>
  <si>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</si>
  <si>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</si>
  <si>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</si>
  <si>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</si>
  <si>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</si>
  <si>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</si>
  <si>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</si>
  <si>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</si>
  <si>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</si>
  <si>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</si>
  <si>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</si>
  <si>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</si>
  <si>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</si>
  <si>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</si>
  <si>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</si>
  <si>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</si>
  <si>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</si>
  <si>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</si>
  <si>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</si>
  <si>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</si>
  <si>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</si>
  <si>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</si>
  <si>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</si>
  <si>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</si>
  <si>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</si>
  <si>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</si>
  <si>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</si>
  <si>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</si>
  <si>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</si>
  <si>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</si>
  <si>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</si>
  <si>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</si>
  <si>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</si>
  <si>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</si>
  <si>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</si>
  <si>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</si>
  <si>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</si>
  <si>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</si>
  <si>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</si>
  <si>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</si>
  <si>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</si>
  <si>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</si>
  <si>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</si>
  <si>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</si>
  <si>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</si>
  <si>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</si>
  <si>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</si>
  <si>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</si>
  <si>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</si>
  <si>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</si>
  <si>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</si>
  <si>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</si>
  <si>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</si>
  <si>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</si>
  <si>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</si>
  <si>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</si>
  <si>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</si>
  <si>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</si>
  <si>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</si>
  <si>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</si>
  <si>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</si>
  <si>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</si>
  <si>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</si>
  <si>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</si>
  <si>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</si>
  <si>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</si>
  <si>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</si>
  <si>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</si>
  <si>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</si>
  <si>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</si>
  <si>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</si>
  <si>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</si>
  <si>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</si>
  <si>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</si>
  <si>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</si>
  <si>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</si>
  <si>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</si>
  <si>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</si>
  <si>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</si>
  <si>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</si>
  <si>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</si>
  <si>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</si>
  <si>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</si>
  <si>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</si>
  <si>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</si>
  <si>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</si>
  <si>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</si>
  <si>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</si>
  <si>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</si>
  <si>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</si>
  <si>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</si>
  <si>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</si>
  <si>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</si>
  <si>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</si>
  <si>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</si>
  <si>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</si>
  <si>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</si>
  <si>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</si>
  <si>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</si>
  <si>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</si>
  <si>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</si>
  <si>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</si>
  <si>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</si>
  <si>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</si>
  <si>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</si>
  <si>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</si>
  <si>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</si>
  <si>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</si>
  <si>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</si>
  <si>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</si>
  <si>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</si>
  <si>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</si>
  <si>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</si>
  <si>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</si>
  <si>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</si>
  <si>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</si>
  <si>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</si>
  <si>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</si>
  <si>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</si>
  <si>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</si>
  <si>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</si>
  <si>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</si>
  <si>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</si>
  <si>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</si>
  <si>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</si>
  <si>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</si>
  <si>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</si>
  <si>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</si>
  <si>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</si>
  <si>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</si>
  <si>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</si>
  <si>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</si>
  <si>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</si>
  <si>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</si>
  <si>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</si>
  <si>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</si>
  <si>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</si>
  <si>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</si>
  <si>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</si>
  <si>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</si>
  <si>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</si>
  <si>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</si>
  <si>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</si>
  <si>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</si>
  <si>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</si>
  <si>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</si>
  <si>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</si>
  <si>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</si>
  <si>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</si>
  <si>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</si>
  <si>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</si>
  <si>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</si>
  <si>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</si>
  <si>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</si>
  <si>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</si>
  <si>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</si>
  <si>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</si>
  <si>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</si>
  <si>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</si>
  <si>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</si>
  <si>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</si>
  <si>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</si>
  <si>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</si>
  <si>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</si>
  <si>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</si>
  <si>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</si>
  <si>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</si>
  <si>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</si>
  <si>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</si>
  <si>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</si>
  <si>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</si>
  <si>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</si>
  <si>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</si>
  <si>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</si>
  <si>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</si>
  <si>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</si>
  <si>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</si>
  <si>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</si>
  <si>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</si>
  <si>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</si>
  <si>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</si>
  <si>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</si>
  <si>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</si>
  <si>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</si>
  <si>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</si>
  <si>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</si>
  <si>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</si>
  <si>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</si>
  <si>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</si>
  <si>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</si>
  <si>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</si>
  <si>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</si>
  <si>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</si>
  <si>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</si>
  <si>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</si>
  <si>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</si>
  <si>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</si>
  <si>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</si>
  <si>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</si>
  <si>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</si>
  <si>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</si>
  <si>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</si>
  <si>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</si>
  <si>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</si>
  <si>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</si>
  <si>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</si>
  <si>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</si>
  <si>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</si>
  <si>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</si>
  <si>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</si>
  <si>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</si>
  <si>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</si>
  <si>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</si>
  <si>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</si>
  <si>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</si>
  <si>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</si>
  <si>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</si>
  <si>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</si>
  <si>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</si>
  <si>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</si>
  <si>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</si>
  <si>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</si>
  <si>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</si>
  <si>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</si>
  <si>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</si>
  <si>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</si>
  <si>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</si>
  <si>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</si>
  <si>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</si>
  <si>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</si>
  <si>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</si>
  <si>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</si>
  <si>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</si>
  <si>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</si>
  <si>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</si>
  <si>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</si>
  <si>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</si>
  <si>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</si>
  <si>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</si>
  <si>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</si>
  <si>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</si>
  <si>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</si>
  <si>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</si>
  <si>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</si>
  <si>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</si>
  <si>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</si>
  <si>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</si>
  <si>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</si>
  <si>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</si>
  <si>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</si>
  <si>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</si>
  <si>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</si>
  <si>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</si>
  <si>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</si>
  <si>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</si>
  <si>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</si>
  <si>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</si>
  <si>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</si>
  <si>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</si>
  <si>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</si>
  <si>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</si>
  <si>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</si>
  <si>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</si>
  <si>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</si>
  <si>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</si>
  <si>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</si>
  <si>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</si>
  <si>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</si>
  <si>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</si>
  <si>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</si>
  <si>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</si>
  <si>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</si>
  <si>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</si>
  <si>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</si>
  <si>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</si>
  <si>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</si>
  <si>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</si>
  <si>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</si>
  <si>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</si>
  <si>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</si>
  <si>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</si>
  <si>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</si>
  <si>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</si>
  <si>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</si>
  <si>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</si>
  <si>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</si>
  <si>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</si>
  <si>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</si>
  <si>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</si>
  <si>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</si>
  <si>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</si>
  <si>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</si>
  <si>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</si>
  <si>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</si>
  <si>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</si>
  <si>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</si>
  <si>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</si>
  <si>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</si>
  <si>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</si>
  <si>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</si>
  <si>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</si>
  <si>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</si>
  <si>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</si>
  <si>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</si>
  <si>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</si>
  <si>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</si>
  <si>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</si>
  <si>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</si>
  <si>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</si>
  <si>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</si>
  <si>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</si>
  <si>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</si>
  <si>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</si>
  <si>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</si>
  <si>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</si>
  <si>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</si>
  <si>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</si>
  <si>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</si>
  <si>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</si>
  <si>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</si>
  <si>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</si>
  <si>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</si>
  <si>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</si>
  <si>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</si>
  <si>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</si>
  <si>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</si>
  <si>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</si>
  <si>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</si>
  <si>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</si>
  <si>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</si>
  <si>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</si>
  <si>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</si>
  <si>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</si>
  <si>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</si>
  <si>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</si>
  <si>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</si>
  <si>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</si>
  <si>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</si>
  <si>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</si>
  <si>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</si>
  <si>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</si>
  <si>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</si>
  <si>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</si>
  <si>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</si>
  <si>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</si>
  <si>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</si>
  <si>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</si>
  <si>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</si>
  <si>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</si>
  <si>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</si>
  <si>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</si>
  <si>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</si>
  <si>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</si>
  <si>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</si>
  <si>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</si>
  <si>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</si>
  <si>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</si>
  <si>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</si>
  <si>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</si>
  <si>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</si>
  <si>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</si>
  <si>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</si>
  <si>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</si>
  <si>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</si>
  <si>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</si>
  <si>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</si>
  <si>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</si>
  <si>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</si>
  <si>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</si>
  <si>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</si>
  <si>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</si>
  <si>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</si>
  <si>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</si>
  <si>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</si>
  <si>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</si>
  <si>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</si>
  <si>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</si>
  <si>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</si>
  <si>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</si>
  <si>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</si>
  <si>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</si>
  <si>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</si>
  <si>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</si>
  <si>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</si>
  <si>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</si>
  <si>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</si>
  <si>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</si>
  <si>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</si>
  <si>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</si>
  <si>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</si>
  <si>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</si>
  <si>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</si>
  <si>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</si>
  <si>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</si>
  <si>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</si>
  <si>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</si>
  <si>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</si>
  <si>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</si>
  <si>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</si>
  <si>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</si>
  <si>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</si>
  <si>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</si>
  <si>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</si>
  <si>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</si>
  <si>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</si>
  <si>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</si>
  <si>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</si>
  <si>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</si>
  <si>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</si>
  <si>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</si>
  <si>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</si>
  <si>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</si>
  <si>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</si>
  <si>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</si>
  <si>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</si>
  <si>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</si>
  <si>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</si>
  <si>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</si>
  <si>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</si>
  <si>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</si>
  <si>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</si>
  <si>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</si>
  <si>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</si>
  <si>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</si>
  <si>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</si>
  <si>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</si>
  <si>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</si>
  <si>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</si>
  <si>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</si>
  <si>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</si>
  <si>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</si>
  <si>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</si>
  <si>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</si>
  <si>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</si>
  <si>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</si>
  <si>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</si>
  <si>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</si>
  <si>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</si>
  <si>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</si>
  <si>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</si>
  <si>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</si>
  <si>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</si>
  <si>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</si>
  <si>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</si>
  <si>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</si>
  <si>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</si>
  <si>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</si>
  <si>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</si>
  <si>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</si>
  <si>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</si>
  <si>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</si>
  <si>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</si>
  <si>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</si>
  <si>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</si>
  <si>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</si>
  <si>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</si>
  <si>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</si>
  <si>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</si>
  <si>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</si>
  <si>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</si>
  <si>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</si>
  <si>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</si>
  <si>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</si>
  <si>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</si>
  <si>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</si>
  <si>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</si>
  <si>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</si>
  <si>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</si>
  <si>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</si>
  <si>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</si>
  <si>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</si>
  <si>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</si>
  <si>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</si>
  <si>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</si>
  <si>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</si>
  <si>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</si>
  <si>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</si>
  <si>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</si>
  <si>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</si>
  <si>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</si>
  <si>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</si>
  <si>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</si>
  <si>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</si>
  <si>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</si>
  <si>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</si>
  <si>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</si>
  <si>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</si>
  <si>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</si>
  <si>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</si>
  <si>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</si>
  <si>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</si>
  <si>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</si>
  <si>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</si>
  <si>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</si>
  <si>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</si>
  <si>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</si>
  <si>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</si>
  <si>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</si>
  <si>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</si>
  <si>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</si>
  <si>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</si>
  <si>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</si>
  <si>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</si>
  <si>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</si>
  <si>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</si>
  <si>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</si>
  <si>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</si>
  <si>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</si>
  <si>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</si>
  <si>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</si>
  <si>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</si>
  <si>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</si>
  <si>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</si>
  <si>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</si>
  <si>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</si>
  <si>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</si>
  <si>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</si>
  <si>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</si>
  <si>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</si>
  <si>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</si>
  <si>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</si>
  <si>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</si>
  <si>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</si>
  <si>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</si>
  <si>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</si>
  <si>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</si>
  <si>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</si>
  <si>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</si>
  <si>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</si>
  <si>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</si>
  <si>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</si>
  <si>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</si>
  <si>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</si>
  <si>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</si>
  <si>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</si>
  <si>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</si>
  <si>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</si>
  <si>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</si>
  <si>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</si>
  <si>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</si>
  <si>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</si>
  <si>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</si>
  <si>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</si>
  <si>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</si>
  <si>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</si>
  <si>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</si>
  <si>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</si>
  <si>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</si>
  <si>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</si>
  <si>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</si>
  <si>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</si>
  <si>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</si>
  <si>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</si>
  <si>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</si>
  <si>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</si>
  <si>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</si>
  <si>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</si>
  <si>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</si>
  <si>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</si>
  <si>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</si>
  <si>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</si>
  <si>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</si>
  <si>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</si>
  <si>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</si>
  <si>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</si>
  <si>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</si>
  <si>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</si>
  <si>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</si>
  <si>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</si>
  <si>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</si>
  <si>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</si>
  <si>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</si>
  <si>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</si>
  <si>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</si>
  <si>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</si>
  <si>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</si>
  <si>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</si>
  <si>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</si>
  <si>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</si>
  <si>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</si>
  <si>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</si>
  <si>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</si>
  <si>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</si>
  <si>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</si>
  <si>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</si>
  <si>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</si>
  <si>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</si>
  <si>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</si>
  <si>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</si>
  <si>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</si>
  <si>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</si>
  <si>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</si>
  <si>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</si>
  <si>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</si>
  <si>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</si>
  <si>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</si>
  <si>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</si>
  <si>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</si>
  <si>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</si>
  <si>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</si>
  <si>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</si>
  <si>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</si>
  <si>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</si>
  <si>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</si>
  <si>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</si>
  <si>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</si>
  <si>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</si>
  <si>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</si>
  <si>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</si>
  <si>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</si>
  <si>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</si>
  <si>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</si>
  <si>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</si>
  <si>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</si>
  <si>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</si>
  <si>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</si>
  <si>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</si>
  <si>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</si>
  <si>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</si>
  <si>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</si>
  <si>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</si>
  <si>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</si>
  <si>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</si>
  <si>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</si>
  <si>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</si>
  <si>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</si>
  <si>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</si>
  <si>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</si>
  <si>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</si>
  <si>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</si>
  <si>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</si>
  <si>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</si>
  <si>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</si>
  <si>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</si>
  <si>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</si>
  <si>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</si>
  <si>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</si>
  <si>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</si>
  <si>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</si>
  <si>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</si>
  <si>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</si>
  <si>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</si>
  <si>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</si>
  <si>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</si>
  <si>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</si>
  <si>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</si>
  <si>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</si>
  <si>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</si>
  <si>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</si>
  <si>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</si>
  <si>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</si>
  <si>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</si>
  <si>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</si>
  <si>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</si>
  <si>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</si>
  <si>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</si>
  <si>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</si>
  <si>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</si>
  <si>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</si>
  <si>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</si>
  <si>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</si>
  <si>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</si>
  <si>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</si>
  <si>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</si>
  <si>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</si>
  <si>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</si>
  <si>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</si>
  <si>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</si>
  <si>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</si>
  <si>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</si>
  <si>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</si>
  <si>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</si>
  <si>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</si>
  <si>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</si>
  <si>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</si>
  <si>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</si>
  <si>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</si>
  <si>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</si>
  <si>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</si>
  <si>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</si>
  <si>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</si>
  <si>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</si>
  <si>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</si>
  <si>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</si>
  <si>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</si>
  <si>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</si>
  <si>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</si>
  <si>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</si>
  <si>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</si>
  <si>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</si>
  <si>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</si>
  <si>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</si>
  <si>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</si>
  <si>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</si>
  <si>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</si>
  <si>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</si>
  <si>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</si>
  <si>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</si>
  <si>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</si>
  <si>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</si>
  <si>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</si>
  <si>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</si>
  <si>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</si>
  <si>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</si>
  <si>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</si>
  <si>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</si>
  <si>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</si>
  <si>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</si>
  <si>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</si>
  <si>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</si>
  <si>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</si>
  <si>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</si>
  <si>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</si>
  <si>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</si>
  <si>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</si>
  <si>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</si>
  <si>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</si>
  <si>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</si>
  <si>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</si>
  <si>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</si>
  <si>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</si>
  <si>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</si>
  <si>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</si>
  <si>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</si>
  <si>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</si>
  <si>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</si>
  <si>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</si>
  <si>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</si>
  <si>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</si>
  <si>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</si>
  <si>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</si>
  <si>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</si>
  <si>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</si>
  <si>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</si>
  <si>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</si>
  <si>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</si>
  <si>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</si>
  <si>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</si>
  <si>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</si>
  <si>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</si>
  <si>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</si>
  <si>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</si>
  <si>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</si>
  <si>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</si>
  <si>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</si>
  <si>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</si>
  <si>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</si>
  <si>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</si>
  <si>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</si>
  <si>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</si>
  <si>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</si>
  <si>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</si>
  <si>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</si>
  <si>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</si>
  <si>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</si>
  <si>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</si>
  <si>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</si>
  <si>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</si>
  <si>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</si>
  <si>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</si>
  <si>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</si>
  <si>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</si>
  <si>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</si>
  <si>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</si>
  <si>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</si>
  <si>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</si>
  <si>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</si>
  <si>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</si>
  <si>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</si>
  <si>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</si>
  <si>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</si>
  <si>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</si>
  <si>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</si>
  <si>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</si>
  <si>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</si>
  <si>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</si>
  <si>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</si>
  <si>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</si>
  <si>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</si>
  <si>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</si>
  <si>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</si>
  <si>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</si>
  <si>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</si>
  <si>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</si>
  <si>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</si>
  <si>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</si>
  <si>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</si>
  <si>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</si>
  <si>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</si>
  <si>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</si>
  <si>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</si>
  <si>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</si>
  <si>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</si>
  <si>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</si>
  <si>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</si>
  <si>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</si>
  <si>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</si>
  <si>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</si>
  <si>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</si>
  <si>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</si>
  <si>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</si>
  <si>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</si>
  <si>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</si>
  <si>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</si>
  <si>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</si>
  <si>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</si>
  <si>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</si>
  <si>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</si>
  <si>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</si>
  <si>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</si>
  <si>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</si>
  <si>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</si>
  <si>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</si>
  <si>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</si>
  <si>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</si>
  <si>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</si>
  <si>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</si>
  <si>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</si>
  <si>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</si>
  <si>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</si>
  <si>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</si>
  <si>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</si>
  <si>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</si>
  <si>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</si>
  <si>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</si>
  <si>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</si>
  <si>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</si>
  <si>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</si>
  <si>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</si>
  <si>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</si>
  <si>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</si>
  <si>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</si>
  <si>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</si>
  <si>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</si>
  <si>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</si>
  <si>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</si>
  <si>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</si>
  <si>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</si>
  <si>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</si>
  <si>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</si>
  <si>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</si>
  <si>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</si>
  <si>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</si>
  <si>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</si>
  <si>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</si>
  <si>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</si>
  <si>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</si>
  <si>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</si>
  <si>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</si>
  <si>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</si>
  <si>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</si>
  <si>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</si>
  <si>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</si>
  <si>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</si>
  <si>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</si>
  <si>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</si>
  <si>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</si>
  <si>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</si>
  <si>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</si>
  <si>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</si>
  <si>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</si>
  <si>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</si>
  <si>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</si>
  <si>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</si>
  <si>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</si>
  <si>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</si>
  <si>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</si>
  <si>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</si>
  <si>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</si>
  <si>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</si>
  <si>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</si>
  <si>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</si>
  <si>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</si>
  <si>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</si>
  <si>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</si>
  <si>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</si>
  <si>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</si>
  <si>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</si>
  <si>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</si>
  <si>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</si>
  <si>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</si>
  <si>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</si>
  <si>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</si>
  <si>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</si>
  <si>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</si>
  <si>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</si>
  <si>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</si>
  <si>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</si>
  <si>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</si>
  <si>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</si>
  <si>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</si>
  <si>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</si>
  <si>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</si>
  <si>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</si>
  <si>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</si>
  <si>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</si>
  <si>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</si>
  <si>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</si>
  <si>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</si>
  <si>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</si>
  <si>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</si>
  <si>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</si>
  <si>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</si>
  <si>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</si>
  <si>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</si>
  <si>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</si>
  <si>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</si>
  <si>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</si>
  <si>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</si>
  <si>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</si>
  <si>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</si>
  <si>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</si>
  <si>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</si>
  <si>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</si>
  <si>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</si>
  <si>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</si>
  <si>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</si>
  <si>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</si>
  <si>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</si>
  <si>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</si>
  <si>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</si>
  <si>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</si>
  <si>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</si>
  <si>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</si>
  <si>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</si>
  <si>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</si>
  <si>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</si>
  <si>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</si>
  <si>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</si>
  <si>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</si>
  <si>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</si>
  <si>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</si>
  <si>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</si>
  <si>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</si>
  <si>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</si>
  <si>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</si>
  <si>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</si>
  <si>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</si>
  <si>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</si>
  <si>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</si>
  <si>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</si>
  <si>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</si>
  <si>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</si>
  <si>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</si>
  <si>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</si>
  <si>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</si>
  <si>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</si>
  <si>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</si>
  <si>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</si>
  <si>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</si>
  <si>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</si>
  <si>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</si>
  <si>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</si>
  <si>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</si>
  <si>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</si>
  <si>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</si>
  <si>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</si>
  <si>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</si>
  <si>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</si>
  <si>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</si>
  <si>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</si>
  <si>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</si>
  <si>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</si>
  <si>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</si>
  <si>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</si>
  <si>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</si>
  <si>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</si>
  <si>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</si>
  <si>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</si>
  <si>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</si>
  <si>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</si>
  <si>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</si>
  <si>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</si>
  <si>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</si>
  <si>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</si>
  <si>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</si>
  <si>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</si>
  <si>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</si>
  <si>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</si>
  <si>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</si>
  <si>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</si>
  <si>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</si>
  <si>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</si>
  <si>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</si>
  <si>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</si>
  <si>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</si>
  <si>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</si>
  <si>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</si>
  <si>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</si>
  <si>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</si>
  <si>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</si>
  <si>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</si>
  <si>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</si>
  <si>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</si>
  <si>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</si>
  <si>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</si>
  <si>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</si>
  <si>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</si>
  <si>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</si>
  <si>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</si>
  <si>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</si>
  <si>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</si>
  <si>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</si>
  <si>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</si>
  <si>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</si>
  <si>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</si>
  <si>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</si>
  <si>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</si>
  <si>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</si>
  <si>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</si>
  <si>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</si>
  <si>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</si>
  <si>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</si>
  <si>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</si>
  <si>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</si>
  <si>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</si>
  <si>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</si>
  <si>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</si>
  <si>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</si>
  <si>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</si>
  <si>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</si>
  <si>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</si>
  <si>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</si>
  <si>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</si>
  <si>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</si>
  <si>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</si>
  <si>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</si>
  <si>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</si>
  <si>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</si>
  <si>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</si>
  <si>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</si>
  <si>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</si>
  <si>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</si>
  <si>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</si>
  <si>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</si>
  <si>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</si>
  <si>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</si>
  <si>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</si>
  <si>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</si>
  <si>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</si>
  <si>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</si>
  <si>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</si>
  <si>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</si>
  <si>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</si>
  <si>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</si>
  <si>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</si>
  <si>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</si>
  <si>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</si>
  <si>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</si>
  <si>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</si>
  <si>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</si>
  <si>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</si>
  <si>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</si>
  <si>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</si>
  <si>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</si>
  <si>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</si>
  <si>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</si>
  <si>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</si>
  <si>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</si>
  <si>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</si>
  <si>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</si>
  <si>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</si>
  <si>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</si>
  <si>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</si>
  <si>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</si>
  <si>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</si>
  <si>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</si>
  <si>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</si>
  <si>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</si>
  <si>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</si>
  <si>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</si>
  <si>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</si>
  <si>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</si>
  <si>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</si>
  <si>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</si>
  <si>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</si>
  <si>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</si>
  <si>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</si>
  <si>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</si>
  <si>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</si>
  <si>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</si>
  <si>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</si>
  <si>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</si>
  <si>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</si>
  <si>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</si>
  <si>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</si>
  <si>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</si>
  <si>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</si>
  <si>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</si>
  <si>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</si>
  <si>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</si>
  <si>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</si>
  <si>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</si>
  <si>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</si>
  <si>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</si>
  <si>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</si>
  <si>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</si>
  <si>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</si>
  <si>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</si>
  <si>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</si>
  <si>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</si>
  <si>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</si>
  <si>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</si>
  <si>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</si>
  <si>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</si>
  <si>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</si>
  <si>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</si>
  <si>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</si>
  <si>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</si>
  <si>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</si>
  <si>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</si>
  <si>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</si>
  <si>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</si>
  <si>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</si>
  <si>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</si>
  <si>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</si>
  <si>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</si>
  <si>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</si>
  <si>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</si>
  <si>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</si>
  <si>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</si>
  <si>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</si>
  <si>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</si>
  <si>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</si>
  <si>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</si>
  <si>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</si>
  <si>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</si>
  <si>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</si>
  <si>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</si>
  <si>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</si>
  <si>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</si>
  <si>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</si>
  <si>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</si>
  <si>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</si>
  <si>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</si>
  <si>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</si>
  <si>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</si>
  <si>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</si>
  <si>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</si>
  <si>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</si>
  <si>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</si>
  <si>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</si>
  <si>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</si>
  <si>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</si>
  <si>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</si>
  <si>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</si>
  <si>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</si>
  <si>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</si>
  <si>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</si>
  <si>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</si>
  <si>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</si>
  <si>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</si>
  <si>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</si>
  <si>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</si>
  <si>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</si>
  <si>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</si>
  <si>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</si>
  <si>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</si>
  <si>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</si>
  <si>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</si>
  <si>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</si>
  <si>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</si>
  <si>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</si>
  <si>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</si>
  <si>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</si>
  <si>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</si>
  <si>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</si>
  <si>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</si>
  <si>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</si>
  <si>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</si>
  <si>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</si>
  <si>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</si>
  <si>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</si>
  <si>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</si>
  <si>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</si>
  <si>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</si>
  <si>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</si>
  <si>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</si>
  <si>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</si>
  <si>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</si>
  <si>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</si>
  <si>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</si>
  <si>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</si>
  <si>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</si>
  <si>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</si>
  <si>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</si>
  <si>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</si>
  <si>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</si>
  <si>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</si>
  <si>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</si>
  <si>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</si>
  <si>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</si>
  <si>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</si>
  <si>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</si>
  <si>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</si>
  <si>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</si>
  <si>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</si>
  <si>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</si>
  <si>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</si>
  <si>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</si>
  <si>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</si>
  <si>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</si>
  <si>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</si>
  <si>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</si>
  <si>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</si>
  <si>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</si>
  <si>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</si>
  <si>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</si>
  <si>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</si>
  <si>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</si>
  <si>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</si>
  <si>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</si>
  <si>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</si>
  <si>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</si>
  <si>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</si>
  <si>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</si>
  <si>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</si>
  <si>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</si>
  <si>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</si>
  <si>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</si>
  <si>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</si>
  <si>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</si>
  <si>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</si>
  <si>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</si>
  <si>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</si>
  <si>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</si>
  <si>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</si>
  <si>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</si>
  <si>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</si>
  <si>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</si>
  <si>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</si>
  <si>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</si>
  <si>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</si>
  <si>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</si>
  <si>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</si>
  <si>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</si>
  <si>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</si>
  <si>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</si>
  <si>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</si>
  <si>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</si>
  <si>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</si>
  <si>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</si>
  <si>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</si>
  <si>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</si>
  <si>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</si>
  <si>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</si>
  <si>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</si>
  <si>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</si>
  <si>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</si>
  <si>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</si>
  <si>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</si>
  <si>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</si>
  <si>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</si>
  <si>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</si>
  <si>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</si>
  <si>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</si>
  <si>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</si>
  <si>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</si>
  <si>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</si>
  <si>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</si>
  <si>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</si>
  <si>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</si>
  <si>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</si>
  <si>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</si>
  <si>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</si>
  <si>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</si>
  <si>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</si>
  <si>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</si>
  <si>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</si>
  <si>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</si>
  <si>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</si>
  <si>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</si>
  <si>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</si>
  <si>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</si>
  <si>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</si>
  <si>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</si>
  <si>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</si>
  <si>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</si>
  <si>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</si>
  <si>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</si>
  <si>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</si>
  <si>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</si>
  <si>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</si>
  <si>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</si>
  <si>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</si>
  <si>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</si>
  <si>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</si>
  <si>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</si>
  <si>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</si>
  <si>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</si>
  <si>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</si>
  <si>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</si>
  <si>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</si>
  <si>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</si>
  <si>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</si>
  <si>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</si>
  <si>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</si>
  <si>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</si>
  <si>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</si>
  <si>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</si>
  <si>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</si>
  <si>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</si>
  <si>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</si>
  <si>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</si>
  <si>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</si>
  <si>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</si>
  <si>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</si>
  <si>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</si>
  <si>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</si>
  <si>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</si>
  <si>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</si>
  <si>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</si>
  <si>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</si>
  <si>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</si>
  <si>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</si>
  <si>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</si>
  <si>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</si>
  <si>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</si>
  <si>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</si>
  <si>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</si>
  <si>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</si>
  <si>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</si>
  <si>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</si>
  <si>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</si>
  <si>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</si>
  <si>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</si>
  <si>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</si>
  <si>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</si>
  <si>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</si>
  <si>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</si>
  <si>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</si>
  <si>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</si>
  <si>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</si>
  <si>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</si>
  <si>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</si>
  <si>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</si>
  <si>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</si>
  <si>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</si>
  <si>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</si>
  <si>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</si>
  <si>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</si>
  <si>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</si>
  <si>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</si>
  <si>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</si>
  <si>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</si>
  <si>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</si>
  <si>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</si>
  <si>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</si>
  <si>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</si>
  <si>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</si>
  <si>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</si>
  <si>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</si>
  <si>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</si>
  <si>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</si>
  <si>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</si>
  <si>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</si>
  <si>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</si>
  <si>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</si>
  <si>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</si>
  <si>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</si>
  <si>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</si>
  <si>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</si>
  <si>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</si>
  <si>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</si>
  <si>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</si>
  <si>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</si>
  <si>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</si>
  <si>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</si>
  <si>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</si>
  <si>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</si>
  <si>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</si>
  <si>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</si>
  <si>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</si>
  <si>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</si>
  <si>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</si>
  <si>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</si>
  <si>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</si>
  <si>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</si>
  <si>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</si>
  <si>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</si>
  <si>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</si>
  <si>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</si>
  <si>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</si>
  <si>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</si>
  <si>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</si>
  <si>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</si>
  <si>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</si>
  <si>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</si>
  <si>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</si>
  <si>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</si>
  <si>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</si>
  <si>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</si>
  <si>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</si>
  <si>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</si>
  <si>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</si>
  <si>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</si>
  <si>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</si>
  <si>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</si>
  <si>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</si>
  <si>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</si>
  <si>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</si>
  <si>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</si>
  <si>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</si>
  <si>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</si>
  <si>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</si>
  <si>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</si>
  <si>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</si>
  <si>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</si>
  <si>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</si>
  <si>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</si>
  <si>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</si>
  <si>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</si>
  <si>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</si>
  <si>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</si>
  <si>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</si>
  <si>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</si>
  <si>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</si>
  <si>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</si>
  <si>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</si>
  <si>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</si>
  <si>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</si>
  <si>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</si>
  <si>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</si>
  <si>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</si>
  <si>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</si>
  <si>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</si>
  <si>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</si>
  <si>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</si>
  <si>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</si>
  <si>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</si>
  <si>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</si>
  <si>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</si>
  <si>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</si>
  <si>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</si>
  <si>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</si>
  <si>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</si>
  <si>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</si>
  <si>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</si>
  <si>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</si>
  <si>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</si>
  <si>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</si>
  <si>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</si>
  <si>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</si>
  <si>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</si>
  <si>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</si>
  <si>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</si>
  <si>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</si>
  <si>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</si>
  <si>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</si>
  <si>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</si>
  <si>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</si>
  <si>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</si>
  <si>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</si>
  <si>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</si>
  <si>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</si>
  <si>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</si>
  <si>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</si>
  <si>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</si>
  <si>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</si>
  <si>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</si>
  <si>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</si>
  <si>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</si>
  <si>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</si>
  <si>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</si>
  <si>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</si>
  <si>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</si>
  <si>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</si>
  <si>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</si>
  <si>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</si>
  <si>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</si>
  <si>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</si>
  <si>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</si>
  <si>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</si>
  <si>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</si>
  <si>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</si>
  <si>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</si>
  <si>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</si>
  <si>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</si>
  <si>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</si>
  <si>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</si>
  <si>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</si>
  <si>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</si>
  <si>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</si>
  <si>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</si>
  <si>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</si>
  <si>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</si>
  <si>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</si>
  <si>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</si>
  <si>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</si>
  <si>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</si>
  <si>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</si>
  <si>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</si>
  <si>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</si>
  <si>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</si>
  <si>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</si>
  <si>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</si>
  <si>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</si>
  <si>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</si>
  <si>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</si>
  <si>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</si>
  <si>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</si>
  <si>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</si>
  <si>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</si>
  <si>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</si>
  <si>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</si>
  <si>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</si>
  <si>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</si>
  <si>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</si>
  <si>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</si>
  <si>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</si>
  <si>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</si>
  <si>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</si>
  <si>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</si>
  <si>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</si>
  <si>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</si>
  <si>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</si>
  <si>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</si>
  <si>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</si>
  <si>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</si>
  <si>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</si>
  <si>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</si>
  <si>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</si>
  <si>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</si>
  <si>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</si>
  <si>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</si>
  <si>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</si>
  <si>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</si>
  <si>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</si>
  <si>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</si>
  <si>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</si>
  <si>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</si>
  <si>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</si>
  <si>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</si>
  <si>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</si>
  <si>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</si>
  <si>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</si>
  <si>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</si>
  <si>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</si>
  <si>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</si>
  <si>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</si>
  <si>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</si>
  <si>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</si>
  <si>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</si>
  <si>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</si>
  <si>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</si>
  <si>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</si>
  <si>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</si>
  <si>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</si>
  <si>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</si>
  <si>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</si>
  <si>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</si>
  <si>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</si>
  <si>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</si>
  <si>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</si>
  <si>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</si>
  <si>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</si>
  <si>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</si>
  <si>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</si>
  <si>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</si>
  <si>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</si>
  <si>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</si>
  <si>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</si>
  <si>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</si>
  <si>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</si>
  <si>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</si>
  <si>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</si>
  <si>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</si>
  <si>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</si>
  <si>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</si>
  <si>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</si>
  <si>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</si>
  <si>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</si>
  <si>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</si>
  <si>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</si>
  <si>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</si>
  <si>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</si>
  <si>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</si>
  <si>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</si>
  <si>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</si>
  <si>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</si>
  <si>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</si>
  <si>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</si>
  <si>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</si>
  <si>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</si>
  <si>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</si>
  <si>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</si>
  <si>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</si>
  <si>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</si>
  <si>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</si>
  <si>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</si>
  <si>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</si>
  <si>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</si>
  <si>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</si>
  <si>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</si>
  <si>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</si>
  <si>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</si>
  <si>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</si>
  <si>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</si>
  <si>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</si>
  <si>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</si>
  <si>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</si>
  <si>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</si>
  <si>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</si>
  <si>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</si>
  <si>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</si>
  <si>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</si>
  <si>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</si>
  <si>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</si>
  <si>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</si>
  <si>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</si>
  <si>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</si>
  <si>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</si>
  <si>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</si>
  <si>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</si>
  <si>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</si>
  <si>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</si>
  <si>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</si>
  <si>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</si>
  <si>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</si>
  <si>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</si>
  <si>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</si>
  <si>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</si>
  <si>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</si>
  <si>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</si>
  <si>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</si>
  <si>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</si>
  <si>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</si>
  <si>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</si>
  <si>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</si>
  <si>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</si>
  <si>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</si>
  <si>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</si>
  <si>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</si>
  <si>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</si>
  <si>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</si>
  <si>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</si>
  <si>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</si>
  <si>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</si>
  <si>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</si>
  <si>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</si>
  <si>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</si>
  <si>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</si>
  <si>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</si>
  <si>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</si>
  <si>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</si>
  <si>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</si>
  <si>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</si>
  <si>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</si>
  <si>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</si>
  <si>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</si>
  <si>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</si>
  <si>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</si>
  <si>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</si>
  <si>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</si>
  <si>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</si>
  <si>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</si>
  <si>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</si>
  <si>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</si>
  <si>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</si>
  <si>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</si>
  <si>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</si>
  <si>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</si>
  <si>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</si>
  <si>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</si>
  <si>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</si>
  <si>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</si>
  <si>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</si>
  <si>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</si>
  <si>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</si>
  <si>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</si>
  <si>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</si>
  <si>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</si>
  <si>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</si>
  <si>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</si>
  <si>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</si>
  <si>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</si>
  <si>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</si>
  <si>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</si>
  <si>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</si>
  <si>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</si>
  <si>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</si>
  <si>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</si>
  <si>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</si>
  <si>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</si>
  <si>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</si>
  <si>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</si>
  <si>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</si>
  <si>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</si>
  <si>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</si>
  <si>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</si>
  <si>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</si>
  <si>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</si>
  <si>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</si>
  <si>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</si>
  <si>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</si>
  <si>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</si>
  <si>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</si>
  <si>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</si>
  <si>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</si>
  <si>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</si>
  <si>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</si>
  <si>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</si>
  <si>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</si>
  <si>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</si>
  <si>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</si>
  <si>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</si>
  <si>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</si>
  <si>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</si>
  <si>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</si>
  <si>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</si>
  <si>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</si>
  <si>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</si>
  <si>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</si>
  <si>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</si>
  <si>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</si>
  <si>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</si>
  <si>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</si>
  <si>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</si>
  <si>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</si>
  <si>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</si>
  <si>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</si>
  <si>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</si>
  <si>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</si>
  <si>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</si>
  <si>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</si>
  <si>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</si>
  <si>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</si>
  <si>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</si>
  <si>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</si>
  <si>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</si>
  <si>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</si>
  <si>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</si>
  <si>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</si>
  <si>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</si>
  <si>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</si>
  <si>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</si>
  <si>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</si>
  <si>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</si>
  <si>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</si>
  <si>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</si>
  <si>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</si>
  <si>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</si>
  <si>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</si>
  <si>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</si>
  <si>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</si>
  <si>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</si>
  <si>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</si>
  <si>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</si>
  <si>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</si>
  <si>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</si>
  <si>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</si>
  <si>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</si>
  <si>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</si>
  <si>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</si>
  <si>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</si>
  <si>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</si>
  <si>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</si>
  <si>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</si>
  <si>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</si>
  <si>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</si>
  <si>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</si>
  <si>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</si>
  <si>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</si>
  <si>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</si>
  <si>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</si>
  <si>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</si>
  <si>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</si>
  <si>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</si>
  <si>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</si>
  <si>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</si>
  <si>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</si>
  <si>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</si>
  <si>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</si>
  <si>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</si>
  <si>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</si>
  <si>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</si>
  <si>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</si>
  <si>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</si>
  <si>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</si>
  <si>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</si>
  <si>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</si>
  <si>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</si>
  <si>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</si>
  <si>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</si>
  <si>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</si>
  <si>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</si>
  <si>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</si>
  <si>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</si>
  <si>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</si>
  <si>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</si>
  <si>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</si>
  <si>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</si>
  <si>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</si>
  <si>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</si>
  <si>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</si>
  <si>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</si>
  <si>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</si>
  <si>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</si>
  <si>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</si>
  <si>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</si>
  <si>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</si>
  <si>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</si>
  <si>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</si>
  <si>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</si>
  <si>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</si>
  <si>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</si>
  <si>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</si>
  <si>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</si>
  <si>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</si>
  <si>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</si>
  <si>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</si>
  <si>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</si>
  <si>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</si>
  <si>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</si>
  <si>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</si>
  <si>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</si>
  <si>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</si>
  <si>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</si>
  <si>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</si>
  <si>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</si>
  <si>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</si>
  <si>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</si>
  <si>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</si>
  <si>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</si>
  <si>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</si>
  <si>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</si>
  <si>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</si>
  <si>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</si>
  <si>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</si>
  <si>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</si>
  <si>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</si>
  <si>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</si>
  <si>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</si>
  <si>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</si>
  <si>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</si>
  <si>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</si>
  <si>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</si>
  <si>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</si>
  <si>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</si>
  <si>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</si>
  <si>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</si>
  <si>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</si>
  <si>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</si>
  <si>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</si>
  <si>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</si>
  <si>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</si>
  <si>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</si>
  <si>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</si>
  <si>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</si>
  <si>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</si>
  <si>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</si>
  <si>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</si>
  <si>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</si>
  <si>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</si>
  <si>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</si>
  <si>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</si>
  <si>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</si>
  <si>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</si>
  <si>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</si>
  <si>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</si>
  <si>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</si>
  <si>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</si>
  <si>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</si>
  <si>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</si>
  <si>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</si>
  <si>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</si>
  <si>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</si>
  <si>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</si>
  <si>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</si>
  <si>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</si>
  <si>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</si>
  <si>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</si>
  <si>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</si>
  <si>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</si>
  <si>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</si>
  <si>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</si>
  <si>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</si>
  <si>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</si>
  <si>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</si>
  <si>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</si>
  <si>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</si>
  <si>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</si>
  <si>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</si>
  <si>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</si>
  <si>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</si>
  <si>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</si>
  <si>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</si>
  <si>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</si>
  <si>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</si>
  <si>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</si>
  <si>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</si>
  <si>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</si>
  <si>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</si>
  <si>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</si>
  <si>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</si>
  <si>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</si>
  <si>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</si>
  <si>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</si>
  <si>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</si>
  <si>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</si>
  <si>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</si>
  <si>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</si>
  <si>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</si>
  <si>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</si>
  <si>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</si>
  <si>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</si>
  <si>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</si>
  <si>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</si>
  <si>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</si>
  <si>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</si>
  <si>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</si>
  <si>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</si>
  <si>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</si>
  <si>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</si>
  <si>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</si>
  <si>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</si>
  <si>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</si>
  <si>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</si>
  <si>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</si>
  <si>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</si>
  <si>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</si>
  <si>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</si>
  <si>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</si>
  <si>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</si>
  <si>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</si>
  <si>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</si>
  <si>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</si>
  <si>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</si>
  <si>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</si>
  <si>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</si>
  <si>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</si>
  <si>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</si>
  <si>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</si>
  <si>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</si>
  <si>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</si>
  <si>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</si>
  <si>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</si>
  <si>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</si>
  <si>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</si>
  <si>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</si>
  <si>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</si>
  <si>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</si>
  <si>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</si>
  <si>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</si>
  <si>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</si>
  <si>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</si>
  <si>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</si>
  <si>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</si>
  <si>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</si>
  <si>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</si>
  <si>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</si>
  <si>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</si>
  <si>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</si>
  <si>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</si>
  <si>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</si>
  <si>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</si>
  <si>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</si>
  <si>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</si>
  <si>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</si>
  <si>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</si>
  <si>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</si>
  <si>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</si>
  <si>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</si>
  <si>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</si>
  <si>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</si>
  <si>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</si>
  <si>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</si>
  <si>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</si>
  <si>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</si>
  <si>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</si>
  <si>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</si>
  <si>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</si>
  <si>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</si>
  <si>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</si>
  <si>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</si>
  <si>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</si>
  <si>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</si>
  <si>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</si>
  <si>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</si>
  <si>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</si>
  <si>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</si>
  <si>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</si>
  <si>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</si>
  <si>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</si>
  <si>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</si>
  <si>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</si>
  <si>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</si>
  <si>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</si>
  <si>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</si>
  <si>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</si>
  <si>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</si>
  <si>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</si>
  <si>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</si>
  <si>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</si>
  <si>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</si>
  <si>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</si>
  <si>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</si>
  <si>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</si>
  <si>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</si>
  <si>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</si>
  <si>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</si>
  <si>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</si>
  <si>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</si>
  <si>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</si>
  <si>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</si>
  <si>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</si>
  <si>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</si>
  <si>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</si>
  <si>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</si>
  <si>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</si>
  <si>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</si>
  <si>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</si>
  <si>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</si>
  <si>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</si>
  <si>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</si>
  <si>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</si>
  <si>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</si>
  <si>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</si>
  <si>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</si>
  <si>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</si>
  <si>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</si>
  <si>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</si>
  <si>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</si>
  <si>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</si>
  <si>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</si>
  <si>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</si>
  <si>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</si>
  <si>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</si>
  <si>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</si>
  <si>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</si>
  <si>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</si>
  <si>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</si>
  <si>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</si>
  <si>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</si>
  <si>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</si>
  <si>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</si>
  <si>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</si>
  <si>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</si>
  <si>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</si>
  <si>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</si>
  <si>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</si>
  <si>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</si>
  <si>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</si>
  <si>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</si>
  <si>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</si>
  <si>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</si>
  <si>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</si>
  <si>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</si>
  <si>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</si>
  <si>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</si>
  <si>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</si>
  <si>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</si>
  <si>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</si>
  <si>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</si>
  <si>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</si>
  <si>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</si>
  <si>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</si>
  <si>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</si>
  <si>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</si>
  <si>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</si>
  <si>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</si>
  <si>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</si>
  <si>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</si>
  <si>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</si>
  <si>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</si>
  <si>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</si>
  <si>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</si>
  <si>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</si>
  <si>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</si>
  <si>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</si>
  <si>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</si>
  <si>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</si>
  <si>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</si>
  <si>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</si>
  <si>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</si>
  <si>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</si>
  <si>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</si>
  <si>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</si>
  <si>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</si>
  <si>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</si>
  <si>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</si>
  <si>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</si>
  <si>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</si>
  <si>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</si>
  <si>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</si>
  <si>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</si>
  <si>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</si>
  <si>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</si>
  <si>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</si>
  <si>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</si>
  <si>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</si>
  <si>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</si>
  <si>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</si>
  <si>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</si>
  <si>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</si>
  <si>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</si>
  <si>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</si>
  <si>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</si>
  <si>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</si>
  <si>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</si>
  <si>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</si>
  <si>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</si>
  <si>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</si>
  <si>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</si>
  <si>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</si>
  <si>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</si>
  <si>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</si>
  <si>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</si>
  <si>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</si>
  <si>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</si>
  <si>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</si>
  <si>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</si>
  <si>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</si>
  <si>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</si>
  <si>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</si>
  <si>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</si>
  <si>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</si>
  <si>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</si>
  <si>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</si>
  <si>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</si>
  <si>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</si>
  <si>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</si>
  <si>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</si>
  <si>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</si>
  <si>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</si>
  <si>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</si>
  <si>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</si>
  <si>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</si>
  <si>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</si>
  <si>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</si>
  <si>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</si>
  <si>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</si>
  <si>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</si>
  <si>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</si>
  <si>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</si>
  <si>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</si>
  <si>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</si>
  <si>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</si>
  <si>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</si>
  <si>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</si>
  <si>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</si>
  <si>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</si>
  <si>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</si>
  <si>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</si>
  <si>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</si>
  <si>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</si>
  <si>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</si>
  <si>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</si>
  <si>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</si>
  <si>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</si>
  <si>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</si>
  <si>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</si>
  <si>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</si>
  <si>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</si>
  <si>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</si>
  <si>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</si>
  <si>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</si>
  <si>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</si>
  <si>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</si>
  <si>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</si>
  <si>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</si>
  <si>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</si>
  <si>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</si>
  <si>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</si>
  <si>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</si>
  <si>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</si>
  <si>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</si>
  <si>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</si>
  <si>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</si>
  <si>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</si>
  <si>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</si>
  <si>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</si>
  <si>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</si>
  <si>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</si>
  <si>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</si>
  <si>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</si>
  <si>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</si>
  <si>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</si>
  <si>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</si>
  <si>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</si>
  <si>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</si>
  <si>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</si>
  <si>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</si>
  <si>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</si>
  <si>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</si>
  <si>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</si>
  <si>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</si>
  <si>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</si>
  <si>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</si>
  <si>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</si>
  <si>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</si>
  <si>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</si>
  <si>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</si>
  <si>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</si>
  <si>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</si>
  <si>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</si>
  <si>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</si>
  <si>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</si>
  <si>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</si>
  <si>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</si>
  <si>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</si>
  <si>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</si>
  <si>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</si>
  <si>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</si>
  <si>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</si>
  <si>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</si>
  <si>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</si>
  <si>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</si>
  <si>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</si>
  <si>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</si>
  <si>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</si>
  <si>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</si>
  <si>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</si>
  <si>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</si>
  <si>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</si>
  <si>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</si>
  <si>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</si>
  <si>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</si>
  <si>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</si>
  <si>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</si>
  <si>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</si>
  <si>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</si>
  <si>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</si>
  <si>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</si>
  <si>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</si>
  <si>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</si>
  <si>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</si>
  <si>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</si>
  <si>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</si>
  <si>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</si>
  <si>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</si>
  <si>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</si>
  <si>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</si>
  <si>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</si>
  <si>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</si>
  <si>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</si>
  <si>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</si>
  <si>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</si>
  <si>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</si>
  <si>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</si>
  <si>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</si>
  <si>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</si>
  <si>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</si>
  <si>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</si>
  <si>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</si>
  <si>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</si>
  <si>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</si>
  <si>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</si>
  <si>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</si>
  <si>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</si>
  <si>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</si>
  <si>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</si>
  <si>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</si>
  <si>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</si>
  <si>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</si>
  <si>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</si>
  <si>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</si>
  <si>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</si>
  <si>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</si>
  <si>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</si>
  <si>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</si>
  <si>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</si>
  <si>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</si>
  <si>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</si>
  <si>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</si>
  <si>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</si>
  <si>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</si>
  <si>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</si>
  <si>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</si>
  <si>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</si>
  <si>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</si>
  <si>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</si>
  <si>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</si>
  <si>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</si>
  <si>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</si>
  <si>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</si>
  <si>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</si>
  <si>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</si>
  <si>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</si>
  <si>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</si>
  <si>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</si>
  <si>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</si>
  <si>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</si>
  <si>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</si>
  <si>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</si>
  <si>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</si>
  <si>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</si>
  <si>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</si>
  <si>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</si>
  <si>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</si>
  <si>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</si>
  <si>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</si>
  <si>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</si>
  <si>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</si>
  <si>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</si>
  <si>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</si>
  <si>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</si>
  <si>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</si>
  <si>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</si>
  <si>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</si>
  <si>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</si>
  <si>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</si>
  <si>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</si>
  <si>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</si>
  <si>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</si>
  <si>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</si>
  <si>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</si>
  <si>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</si>
  <si>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</si>
  <si>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</si>
  <si>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</si>
  <si>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</si>
  <si>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</si>
  <si>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</si>
  <si>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</si>
  <si>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</si>
  <si>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</si>
  <si>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</si>
  <si>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</si>
  <si>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</si>
  <si>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</si>
  <si>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</si>
  <si>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</si>
  <si>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</si>
  <si>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</si>
  <si>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</si>
  <si>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</si>
  <si>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</si>
  <si>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</si>
  <si>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</si>
  <si>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</si>
  <si>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</si>
  <si>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</si>
  <si>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</si>
  <si>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</si>
  <si>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</si>
  <si>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</si>
  <si>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</si>
  <si>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</si>
  <si>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</si>
  <si>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</si>
  <si>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</si>
  <si>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</si>
  <si>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</si>
  <si>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</si>
  <si>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</si>
  <si>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</si>
  <si>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</si>
  <si>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</si>
  <si>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</si>
  <si>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</si>
  <si>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</si>
  <si>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</si>
  <si>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</si>
  <si>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</si>
  <si>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</si>
  <si>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</si>
  <si>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</si>
  <si>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</si>
  <si>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</si>
  <si>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</si>
  <si>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</si>
  <si>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</si>
  <si>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</si>
  <si>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</si>
  <si>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</si>
  <si>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</si>
  <si>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</si>
  <si>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</si>
  <si>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</si>
  <si>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</si>
  <si>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</si>
  <si>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</si>
  <si>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</si>
  <si>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</si>
  <si>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</si>
  <si>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</si>
  <si>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</si>
  <si>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</si>
  <si>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</si>
  <si>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</si>
  <si>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</si>
  <si>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</si>
  <si>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</si>
  <si>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</si>
  <si>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</si>
  <si>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</si>
  <si>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</si>
  <si>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</si>
  <si>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</si>
  <si>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</si>
  <si>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</si>
  <si>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</si>
  <si>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</si>
  <si>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</si>
  <si>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</si>
  <si>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</si>
  <si>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</si>
  <si>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</si>
  <si>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</si>
  <si>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</si>
  <si>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</si>
  <si>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</si>
  <si>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</si>
  <si>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</si>
  <si>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</si>
  <si>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</si>
  <si>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</si>
  <si>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</si>
  <si>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</si>
  <si>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</si>
  <si>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</si>
  <si>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</si>
  <si>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</si>
  <si>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</si>
  <si>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</si>
  <si>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</si>
  <si>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</si>
  <si>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</si>
  <si>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</si>
  <si>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</si>
  <si>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</si>
  <si>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</si>
  <si>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</si>
  <si>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</si>
  <si>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</si>
  <si>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</si>
  <si>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</si>
  <si>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</si>
  <si>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</si>
  <si>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</si>
  <si>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</si>
  <si>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</si>
  <si>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</si>
  <si>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</si>
  <si>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</si>
  <si>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</si>
  <si>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</si>
  <si>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</si>
  <si>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</si>
  <si>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</si>
  <si>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</si>
  <si>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</si>
  <si>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</si>
  <si>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</si>
  <si>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</si>
  <si>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</si>
  <si>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</si>
  <si>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</si>
  <si>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</si>
  <si>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</si>
  <si>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</si>
  <si>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</si>
  <si>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</si>
  <si>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</si>
  <si>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</si>
  <si>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</si>
  <si>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</si>
  <si>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</si>
  <si>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</si>
  <si>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</si>
  <si>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</si>
  <si>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</si>
  <si>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</si>
  <si>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</si>
  <si>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</si>
  <si>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</si>
  <si>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</si>
  <si>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</si>
  <si>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</si>
  <si>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</si>
  <si>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</si>
  <si>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</si>
  <si>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</si>
  <si>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</si>
  <si>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</si>
  <si>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</si>
  <si>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</si>
  <si>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</si>
  <si>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</si>
  <si>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</si>
  <si>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</si>
  <si>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</si>
  <si>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</si>
  <si>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</si>
  <si>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</si>
  <si>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</si>
  <si>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</si>
  <si>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</si>
  <si>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</si>
  <si>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</si>
  <si>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</si>
  <si>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</si>
  <si>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</si>
  <si>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</si>
  <si>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</si>
  <si>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</si>
  <si>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</si>
  <si>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</si>
  <si>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</si>
  <si>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</si>
  <si>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</si>
  <si>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</si>
  <si>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</si>
  <si>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</si>
  <si>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</si>
  <si>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</si>
  <si>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</si>
  <si>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</si>
  <si>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</si>
  <si>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</si>
  <si>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</si>
  <si>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</si>
  <si>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</si>
  <si>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</si>
  <si>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</si>
  <si>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</si>
  <si>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</si>
  <si>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</si>
  <si>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</si>
  <si>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</si>
  <si>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</si>
  <si>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</si>
  <si>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</si>
  <si>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</si>
  <si>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</si>
  <si>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</si>
  <si>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</si>
  <si>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</si>
  <si>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</si>
  <si>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</si>
  <si>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</si>
  <si>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</si>
  <si>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</si>
  <si>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</si>
  <si>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</si>
  <si>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</si>
  <si>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</si>
  <si>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</si>
  <si>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</si>
  <si>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</si>
  <si>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</si>
  <si>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</si>
  <si>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</si>
  <si>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</si>
  <si>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</si>
  <si>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</si>
  <si>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</si>
  <si>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</si>
  <si>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</si>
  <si>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</si>
  <si>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</si>
  <si>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</si>
  <si>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</si>
  <si>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</si>
  <si>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</si>
  <si>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</si>
  <si>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</si>
  <si>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</si>
  <si>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</si>
  <si>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</si>
  <si>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</si>
  <si>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</si>
  <si>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</si>
  <si>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</si>
  <si>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</si>
  <si>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</si>
  <si>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</si>
  <si>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</si>
  <si>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</si>
  <si>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</si>
  <si>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</si>
  <si>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</si>
  <si>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</si>
  <si>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</si>
  <si>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</si>
  <si>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</si>
  <si>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</si>
  <si>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</si>
  <si>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</si>
  <si>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</si>
  <si>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</si>
  <si>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</si>
  <si>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</si>
  <si>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</si>
  <si>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</si>
  <si>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</si>
  <si>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</si>
  <si>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</si>
  <si>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</si>
  <si>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</si>
  <si>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</si>
  <si>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</si>
  <si>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</si>
  <si>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</si>
  <si>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</si>
  <si>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</si>
  <si>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</si>
  <si>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</si>
  <si>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</si>
  <si>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</si>
  <si>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</si>
  <si>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</si>
  <si>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</si>
  <si>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</si>
  <si>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</si>
  <si>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</si>
  <si>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</si>
  <si>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</si>
  <si>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</si>
  <si>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</si>
  <si>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</si>
  <si>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</si>
  <si>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</si>
  <si>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</si>
  <si>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</si>
  <si>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</si>
  <si>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</si>
  <si>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</si>
  <si>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</si>
  <si>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</si>
  <si>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</si>
  <si>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</si>
  <si>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</si>
  <si>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</si>
  <si>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</si>
  <si>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</si>
  <si>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</si>
  <si>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</si>
  <si>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</si>
  <si>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</si>
  <si>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</si>
  <si>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</si>
  <si>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</si>
  <si>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</si>
  <si>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</si>
  <si>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</si>
  <si>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</si>
  <si>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</si>
  <si>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</si>
  <si>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</si>
  <si>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</si>
  <si>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</si>
  <si>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</si>
  <si>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</si>
  <si>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</si>
  <si>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</si>
  <si>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</si>
  <si>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</si>
  <si>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</si>
  <si>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</si>
  <si>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</si>
  <si>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</si>
  <si>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</si>
  <si>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</si>
  <si>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</si>
  <si>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</si>
  <si>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</si>
  <si>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</si>
  <si>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</si>
  <si>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</si>
  <si>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</si>
  <si>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</si>
  <si>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</si>
  <si>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</si>
  <si>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</si>
  <si>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</si>
  <si>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</si>
  <si>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</si>
  <si>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</si>
  <si>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</si>
  <si>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</si>
  <si>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</si>
  <si>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</si>
  <si>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</si>
  <si>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</si>
  <si>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</si>
  <si>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</si>
  <si>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</si>
  <si>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</si>
  <si>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</si>
  <si>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</si>
  <si>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</si>
  <si>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</si>
  <si>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</si>
  <si>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</si>
  <si>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</si>
  <si>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</si>
  <si>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</si>
  <si>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</si>
  <si>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</si>
  <si>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</si>
  <si>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</si>
  <si>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</si>
  <si>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</si>
  <si>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</si>
  <si>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</si>
  <si>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</si>
  <si>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</si>
  <si>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</si>
  <si>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</si>
  <si>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</si>
  <si>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</si>
  <si>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</si>
  <si>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</si>
  <si>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</si>
  <si>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</si>
  <si>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</si>
  <si>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</si>
  <si>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</si>
  <si>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</si>
  <si>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</si>
  <si>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</si>
  <si>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</si>
  <si>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</si>
  <si>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</si>
  <si>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</si>
  <si>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</si>
  <si>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</si>
  <si>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</si>
  <si>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</si>
  <si>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</si>
  <si>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</si>
  <si>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</si>
  <si>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</si>
  <si>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</si>
  <si>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</si>
  <si>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</si>
  <si>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</si>
  <si>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</si>
  <si>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</si>
  <si>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</si>
  <si>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</si>
  <si>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</si>
  <si>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</si>
  <si>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</si>
  <si>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</si>
  <si>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</si>
  <si>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</si>
  <si>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</si>
  <si>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</si>
  <si>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</si>
  <si>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</si>
  <si>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</si>
  <si>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</si>
  <si>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</si>
  <si>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</si>
  <si>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</si>
  <si>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</si>
  <si>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</si>
  <si>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</si>
  <si>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</si>
  <si>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</si>
  <si>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</si>
  <si>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</si>
  <si>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</si>
  <si>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</si>
  <si>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</si>
  <si>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</si>
  <si>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</si>
  <si>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</si>
  <si>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</si>
  <si>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</si>
  <si>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</si>
  <si>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</si>
  <si>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</si>
  <si>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</si>
  <si>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</si>
  <si>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</si>
  <si>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</si>
  <si>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</si>
  <si>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</si>
  <si>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</si>
  <si>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</si>
  <si>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</si>
  <si>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</si>
  <si>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</si>
  <si>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</si>
  <si>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</si>
  <si>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</si>
  <si>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</si>
  <si>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</si>
  <si>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</si>
  <si>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</si>
  <si>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</si>
  <si>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</si>
  <si>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</si>
  <si>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</si>
  <si>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</si>
  <si>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</si>
  <si>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</si>
  <si>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</si>
  <si>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</si>
  <si>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</si>
  <si>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</si>
  <si>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</si>
  <si>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</si>
  <si>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</si>
  <si>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</si>
  <si>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</si>
  <si>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</si>
  <si>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</si>
  <si>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</si>
  <si>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</si>
  <si>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</si>
  <si>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</si>
  <si>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</si>
  <si>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</si>
  <si>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</si>
  <si>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</si>
  <si>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</si>
  <si>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</si>
  <si>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</si>
  <si>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</si>
  <si>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</si>
  <si>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</si>
  <si>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</si>
  <si>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</si>
  <si>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</si>
  <si>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</si>
  <si>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</si>
  <si>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</si>
  <si>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</si>
  <si>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</si>
  <si>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</si>
  <si>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</si>
  <si>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</si>
  <si>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</si>
  <si>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</si>
  <si>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</si>
  <si>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</si>
  <si>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</si>
  <si>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</si>
  <si>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</si>
  <si>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</si>
  <si>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</si>
  <si>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</si>
  <si>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</si>
  <si>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</si>
  <si>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</si>
  <si>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</si>
  <si>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</si>
  <si>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</si>
  <si>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</si>
  <si>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</si>
  <si>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</si>
  <si>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</si>
  <si>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</si>
  <si>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</si>
  <si>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</si>
  <si>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</si>
  <si>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</si>
  <si>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</si>
  <si>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</si>
  <si>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</si>
  <si>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</si>
  <si>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</si>
  <si>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</si>
  <si>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</si>
  <si>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</si>
  <si>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</si>
  <si>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</si>
  <si>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</si>
  <si>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</si>
  <si>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</si>
  <si>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</si>
  <si>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</si>
  <si>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</si>
  <si>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</si>
  <si>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</si>
  <si>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</si>
  <si>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</si>
  <si>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</si>
  <si>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</si>
  <si>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</si>
  <si>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</si>
  <si>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</si>
  <si>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</si>
  <si>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</si>
  <si>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</si>
  <si>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</si>
  <si>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</si>
  <si>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</si>
  <si>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</si>
  <si>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</si>
  <si>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</si>
  <si>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</si>
  <si>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</si>
  <si>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</si>
  <si>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</si>
  <si>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</si>
  <si>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</si>
  <si>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</si>
  <si>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</si>
  <si>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</si>
  <si>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</si>
  <si>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</si>
  <si>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</si>
  <si>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</si>
  <si>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</si>
  <si>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</si>
  <si>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</si>
  <si>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</si>
  <si>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</si>
  <si>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</si>
  <si>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</si>
  <si>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</si>
  <si>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</si>
  <si>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</si>
  <si>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</si>
  <si>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</si>
  <si>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</si>
  <si>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</si>
  <si>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</si>
  <si>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</si>
  <si>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</si>
  <si>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</si>
  <si>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</si>
  <si>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</si>
  <si>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</si>
  <si>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</si>
  <si>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</si>
  <si>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</si>
  <si>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</si>
  <si>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</si>
  <si>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</si>
  <si>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</si>
  <si>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</si>
  <si>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</si>
  <si>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</si>
  <si>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</si>
  <si>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</si>
  <si>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</si>
  <si>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</si>
  <si>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</si>
  <si>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</si>
  <si>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</si>
  <si>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</si>
  <si>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</si>
  <si>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</si>
  <si>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</si>
  <si>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</si>
  <si>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</si>
  <si>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</si>
  <si>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</si>
  <si>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</si>
  <si>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</si>
  <si>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</si>
  <si>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</si>
  <si>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</si>
  <si>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</si>
  <si>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</si>
  <si>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</si>
  <si>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</si>
  <si>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</si>
  <si>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</si>
  <si>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</si>
  <si>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</si>
  <si>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</si>
  <si>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</si>
  <si>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</si>
  <si>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</si>
  <si>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</si>
  <si>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</si>
  <si>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</si>
  <si>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</si>
  <si>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</si>
  <si>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</si>
  <si>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</si>
  <si>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</si>
  <si>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</si>
  <si>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</si>
  <si>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</si>
  <si>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</si>
  <si>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</si>
  <si>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</si>
  <si>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</si>
  <si>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</si>
  <si>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</si>
  <si>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</si>
  <si>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</si>
  <si>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</si>
  <si>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</si>
  <si>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</si>
  <si>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</si>
  <si>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</si>
  <si>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</si>
  <si>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</si>
  <si>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</si>
  <si>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</si>
  <si>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</si>
  <si>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</si>
  <si>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</si>
  <si>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</si>
  <si>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</si>
  <si>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</si>
  <si>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</si>
  <si>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</si>
  <si>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</si>
  <si>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</si>
  <si>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</si>
  <si>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</si>
  <si>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</si>
  <si>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</si>
  <si>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</si>
  <si>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</si>
  <si>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</si>
  <si>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</si>
  <si>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</si>
  <si>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</si>
  <si>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</si>
  <si>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</si>
  <si>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</si>
  <si>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</si>
  <si>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</si>
  <si>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</si>
  <si>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</si>
  <si>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</si>
  <si>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</si>
  <si>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</si>
  <si>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</si>
  <si>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</si>
  <si>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</si>
  <si>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</si>
  <si>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</si>
  <si>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</si>
  <si>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</si>
  <si>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</si>
  <si>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</si>
  <si>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</si>
  <si>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</si>
  <si>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</si>
  <si>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</si>
  <si>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</si>
  <si>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</si>
  <si>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</si>
  <si>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</si>
  <si>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</si>
  <si>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</si>
  <si>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</si>
  <si>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</si>
  <si>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</si>
  <si>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</si>
  <si>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</si>
  <si>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</si>
  <si>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</si>
  <si>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</si>
  <si>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</si>
  <si>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</si>
  <si>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</si>
  <si>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</si>
  <si>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</si>
  <si>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</si>
  <si>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</si>
  <si>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</si>
  <si>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</si>
  <si>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</si>
  <si>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</si>
  <si>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</si>
  <si>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</si>
  <si>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</si>
  <si>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</si>
  <si>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</si>
  <si>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</si>
  <si>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</si>
  <si>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</si>
  <si>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</si>
  <si>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</si>
  <si>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</si>
  <si>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</si>
  <si>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</si>
  <si>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</si>
  <si>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</si>
  <si>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</si>
  <si>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</si>
  <si>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</si>
  <si>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</si>
  <si>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</si>
  <si>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</si>
  <si>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</si>
  <si>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</si>
  <si>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</si>
  <si>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</si>
  <si>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</si>
  <si>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</si>
  <si>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</si>
  <si>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</si>
  <si>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</si>
  <si>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</si>
  <si>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</si>
  <si>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</si>
  <si>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</si>
  <si>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</si>
  <si>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</si>
  <si>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</si>
  <si>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</si>
  <si>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</si>
  <si>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</si>
  <si>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</si>
  <si>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</si>
  <si>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</si>
  <si>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</si>
  <si>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</si>
  <si>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</si>
  <si>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</si>
  <si>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</si>
  <si>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</si>
  <si>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</si>
  <si>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</si>
  <si>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</si>
  <si>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</si>
  <si>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</si>
  <si>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</si>
  <si>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</si>
  <si>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</si>
  <si>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</si>
  <si>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</si>
  <si>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</t>
  </si>
  <si>
    <t>Mean</t>
  </si>
  <si>
    <t>Median</t>
  </si>
  <si>
    <t>Mode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</si>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</sst>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</cellXfs>
  <cellStyles count="1">
    <cellStyle name="Normal" xfId="0" builtinId="0"/>
  </cellStyles>
  <dxfs count="40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worksheet" Target="worksheets/sheet17.xml"/><Relationship Id="rId3" Type="http://schemas.openxmlformats.org/officeDocument/2006/relationships/worksheet" Target="worksheets/sheet2.xml"/><Relationship Id="rId21" Type="http://schemas.openxmlformats.org/officeDocument/2006/relationships/theme" Target="theme/theme1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worksheet" Target="worksheets/sheet16.xml"/><Relationship Id="rId2" Type="http://schemas.openxmlformats.org/officeDocument/2006/relationships/chartsheet" Target="chartsheets/sheet1.xml"/><Relationship Id="rId16" Type="http://schemas.openxmlformats.org/officeDocument/2006/relationships/worksheet" Target="worksheets/sheet15.xml"/><Relationship Id="rId20" Type="http://schemas.openxmlformats.org/officeDocument/2006/relationships/pivotCacheDefinition" Target="pivotCache/pivotCacheDefinition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24" Type="http://schemas.openxmlformats.org/officeDocument/2006/relationships/calcChain" Target="calcChain.xml"/><Relationship Id="rId5" Type="http://schemas.openxmlformats.org/officeDocument/2006/relationships/worksheet" Target="worksheets/sheet4.xml"/><Relationship Id="rId15" Type="http://schemas.openxmlformats.org/officeDocument/2006/relationships/worksheet" Target="worksheets/sheet14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19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worksheet" Target="worksheets/sheet13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7F-4791-B641-9DF8A2909E4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7F-4791-B641-9DF8A2909E4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17F-4791-B641-9DF8A2909E4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17F-4791-B641-9DF8A2909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0044688"/>
        <c:axId val="1280046352"/>
      </c:lineChart>
      <c:catAx>
        <c:axId val="1280044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0046352"/>
        <c:crosses val="autoZero"/>
        <c:auto val="1"/>
        <c:lblAlgn val="ctr"/>
        <c:lblOffset val="100"/>
        <c:noMultiLvlLbl val="0"/>
      </c:catAx>
      <c:valAx>
        <c:axId val="1280046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0044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 </a:t>
            </a:r>
          </a:p>
        </c:rich>
      </c:tx>
      <c:layout>
        <c:manualLayout>
          <c:xMode val="edge"/>
          <c:yMode val="edge"/>
          <c:x val="0.37456530605172883"/>
          <c:y val="4.48766483024106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55-4D7C-9A16-ACE5DC1B0DC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55-4D7C-9A16-ACE5DC1B0DC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55-4D7C-9A16-ACE5DC1B0DC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755-4D7C-9A16-ACE5DC1B0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3154352"/>
        <c:axId val="753153936"/>
      </c:barChart>
      <c:catAx>
        <c:axId val="753154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3153936"/>
        <c:crosses val="autoZero"/>
        <c:auto val="1"/>
        <c:lblAlgn val="ctr"/>
        <c:lblOffset val="100"/>
        <c:noMultiLvlLbl val="0"/>
      </c:catAx>
      <c:valAx>
        <c:axId val="753153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3154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D6-4E7F-B107-9ED86140972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D6-4E7F-B107-9ED86140972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D6-4E7F-B107-9ED8614097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95062240"/>
        <c:axId val="1195063904"/>
      </c:barChart>
      <c:catAx>
        <c:axId val="1195062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5063904"/>
        <c:crosses val="autoZero"/>
        <c:auto val="1"/>
        <c:lblAlgn val="ctr"/>
        <c:lblOffset val="100"/>
        <c:noMultiLvlLbl val="0"/>
      </c:catAx>
      <c:valAx>
        <c:axId val="1195063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5062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644EDFE3-BAD9-411A-A052-00B2D78F62B4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EF1634D-B2C1-4812-B37F-A7DAC6ABD64A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DD29815-B557-4790-BEF7-6E91C1132DED}">
  <sheetPr/>
  <sheetViews>
    <sheetView tabSelected="1" zoomScale="7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233" cy="629028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C4419B4-4CD9-4C4B-9B77-D2063110C6E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9749E0D-7C15-4954-B0F3-59128EFFC15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7233" cy="629028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160562</xdr:colOff>
      <xdr:row>2</xdr:row>
      <xdr:rowOff>108856</xdr:rowOff>
    </xdr:from>
    <xdr:to>
      <xdr:col>14</xdr:col>
      <xdr:colOff>364670</xdr:colOff>
      <xdr:row>19</xdr:row>
      <xdr:rowOff>92527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223A54-B489-4607-A0B3-0EABEA6520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601433</xdr:colOff>
      <xdr:row>1</xdr:row>
      <xdr:rowOff>179614</xdr:rowOff>
    </xdr:from>
    <xdr:to>
      <xdr:col>17</xdr:col>
      <xdr:colOff>342899</xdr:colOff>
      <xdr:row>21</xdr:row>
      <xdr:rowOff>32658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837CD8-4985-408C-91A1-891438EA3D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582387</xdr:colOff>
      <xdr:row>3</xdr:row>
      <xdr:rowOff>5443</xdr:rowOff>
    </xdr:from>
    <xdr:to>
      <xdr:col>16</xdr:col>
      <xdr:colOff>288472</xdr:colOff>
      <xdr:row>23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709B2D-FAB7-4BB4-B61F-361705EA78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ks" refreshedDate="44550.559298032407" createdVersion="7" refreshedVersion="7" minRefreshableVersion="3" recordCount="4114" xr:uid="{D46A5314-C1A6-400E-BE58-35C03D47C31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ks" refreshedDate="44550.583078703705" createdVersion="7" refreshedVersion="7" minRefreshableVersion="3" recordCount="4114" xr:uid="{50822130-69EE-4765-B7F3-B182F45DFC6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x v="0"/>
    <n v="63.92"/>
    <x v="0"/>
    <x v="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x v="1"/>
    <n v="185.48"/>
    <x v="0"/>
    <x v="0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x v="2"/>
    <n v="15"/>
    <x v="0"/>
    <x v="0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x v="3"/>
    <n v="69.27"/>
    <x v="0"/>
    <x v="0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x v="4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x v="5"/>
    <n v="93.4"/>
    <x v="0"/>
    <x v="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x v="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x v="7"/>
    <n v="159.82"/>
    <x v="0"/>
    <x v="0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x v="8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x v="9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x v="7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x v="10"/>
    <n v="80.33"/>
    <x v="0"/>
    <x v="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x v="11"/>
    <n v="59.96"/>
    <x v="0"/>
    <x v="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x v="12"/>
    <n v="109.78"/>
    <x v="0"/>
    <x v="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x v="7"/>
    <n v="147.71"/>
    <x v="0"/>
    <x v="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x v="13"/>
    <n v="21.76"/>
    <x v="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x v="8"/>
    <n v="171.84"/>
    <x v="0"/>
    <x v="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x v="7"/>
    <n v="41.94"/>
    <x v="0"/>
    <x v="0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x v="6"/>
    <n v="93.26"/>
    <x v="0"/>
    <x v="0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x v="14"/>
    <n v="56.14"/>
    <x v="0"/>
    <x v="0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x v="8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x v="15"/>
    <n v="199.9"/>
    <x v="0"/>
    <x v="0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x v="16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x v="17"/>
    <n v="103.04"/>
    <x v="0"/>
    <x v="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x v="15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x v="18"/>
    <n v="57.14"/>
    <x v="0"/>
    <x v="0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x v="19"/>
    <n v="102.11"/>
    <x v="0"/>
    <x v="0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x v="20"/>
    <n v="148.97"/>
    <x v="0"/>
    <x v="0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x v="8"/>
    <n v="169.61"/>
    <x v="0"/>
    <x v="0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x v="4"/>
    <n v="31.62"/>
    <x v="0"/>
    <x v="0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x v="7"/>
    <n v="76.45"/>
    <x v="0"/>
    <x v="0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x v="8"/>
    <n v="13"/>
    <x v="0"/>
    <x v="0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x v="8"/>
    <n v="320.45"/>
    <x v="0"/>
    <x v="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x v="21"/>
    <n v="83.75"/>
    <x v="0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x v="22"/>
    <n v="49.88"/>
    <x v="0"/>
    <x v="0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x v="23"/>
    <n v="59.46"/>
    <x v="0"/>
    <x v="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x v="24"/>
    <n v="193.84"/>
    <x v="0"/>
    <x v="0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x v="25"/>
    <n v="159.51"/>
    <x v="0"/>
    <x v="0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x v="5"/>
    <n v="41.68"/>
    <x v="0"/>
    <x v="0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x v="26"/>
    <n v="150.9"/>
    <x v="0"/>
    <x v="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x v="7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x v="8"/>
    <n v="105.26"/>
    <x v="0"/>
    <x v="0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x v="24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x v="27"/>
    <n v="117.36"/>
    <x v="0"/>
    <x v="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x v="8"/>
    <n v="133.33000000000001"/>
    <x v="0"/>
    <x v="0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x v="28"/>
    <n v="98.36"/>
    <x v="0"/>
    <x v="0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x v="3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x v="29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x v="29"/>
    <n v="56.82"/>
    <x v="0"/>
    <x v="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x v="8"/>
    <n v="137.93"/>
    <x v="0"/>
    <x v="0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x v="8"/>
    <n v="27.27"/>
    <x v="0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x v="30"/>
    <n v="118.34"/>
    <x v="0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x v="31"/>
    <n v="223.48"/>
    <x v="0"/>
    <x v="0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x v="5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x v="7"/>
    <n v="194.23"/>
    <x v="0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x v="32"/>
    <n v="128.94999999999999"/>
    <x v="0"/>
    <x v="0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x v="13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x v="21"/>
    <n v="221.52"/>
    <x v="0"/>
    <x v="0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x v="3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x v="8"/>
    <n v="606.82000000000005"/>
    <x v="0"/>
    <x v="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x v="33"/>
    <n v="43.04"/>
    <x v="0"/>
    <x v="1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x v="34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x v="19"/>
    <n v="96.71"/>
    <x v="0"/>
    <x v="1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x v="35"/>
    <n v="35.47"/>
    <x v="0"/>
    <x v="1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x v="36"/>
    <n v="86.67"/>
    <x v="0"/>
    <x v="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x v="29"/>
    <n v="132.05000000000001"/>
    <x v="0"/>
    <x v="1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x v="17"/>
    <n v="91.23"/>
    <x v="0"/>
    <x v="1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x v="31"/>
    <n v="116.25"/>
    <x v="0"/>
    <x v="1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x v="37"/>
    <n v="21.19"/>
    <x v="0"/>
    <x v="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x v="38"/>
    <n v="62.33"/>
    <x v="0"/>
    <x v="1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x v="3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x v="39"/>
    <n v="69.72"/>
    <x v="0"/>
    <x v="1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x v="2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x v="8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x v="40"/>
    <n v="19.47"/>
    <x v="0"/>
    <x v="1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x v="41"/>
    <n v="85.96"/>
    <x v="0"/>
    <x v="1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x v="42"/>
    <n v="30.67"/>
    <x v="0"/>
    <x v="1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x v="4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x v="44"/>
    <n v="38.6"/>
    <x v="0"/>
    <x v="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x v="37"/>
    <n v="40.270000000000003"/>
    <x v="0"/>
    <x v="1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x v="13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x v="45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x v="8"/>
    <n v="40.01"/>
    <x v="0"/>
    <x v="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x v="33"/>
    <n v="15.77"/>
    <x v="0"/>
    <x v="1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x v="8"/>
    <n v="71.430000000000007"/>
    <x v="0"/>
    <x v="1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x v="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x v="6"/>
    <n v="375.76"/>
    <x v="0"/>
    <x v="1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x v="2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x v="33"/>
    <n v="60"/>
    <x v="0"/>
    <x v="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x v="41"/>
    <n v="123.29"/>
    <x v="0"/>
    <x v="1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x v="8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x v="28"/>
    <n v="78.260000000000005"/>
    <x v="0"/>
    <x v="1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x v="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x v="38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x v="3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x v="26"/>
    <n v="21.9"/>
    <x v="0"/>
    <x v="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x v="41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x v="6"/>
    <n v="53.13"/>
    <x v="0"/>
    <x v="1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x v="6"/>
    <n v="56.67"/>
    <x v="0"/>
    <x v="1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x v="6"/>
    <n v="40.78"/>
    <x v="0"/>
    <x v="1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x v="8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x v="8"/>
    <n v="100"/>
    <x v="0"/>
    <x v="1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x v="30"/>
    <n v="117.92"/>
    <x v="0"/>
    <x v="1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x v="2"/>
    <n v="27.9"/>
    <x v="0"/>
    <x v="1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x v="28"/>
    <n v="60"/>
    <x v="0"/>
    <x v="1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x v="13"/>
    <n v="39.380000000000003"/>
    <x v="0"/>
    <x v="1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s v="film &amp; video/shorts"/>
    <x v="7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x v="21"/>
    <n v="111.38"/>
    <x v="0"/>
    <x v="1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x v="46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x v="47"/>
    <n v="46.7"/>
    <x v="0"/>
    <x v="1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x v="26"/>
    <n v="65.38"/>
    <x v="0"/>
    <x v="1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x v="19"/>
    <n v="102.08"/>
    <x v="0"/>
    <x v="1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x v="3"/>
    <n v="64.2"/>
    <x v="0"/>
    <x v="1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x v="48"/>
    <n v="90.38"/>
    <x v="0"/>
    <x v="1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x v="33"/>
    <n v="88.57"/>
    <x v="0"/>
    <x v="1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x v="49"/>
    <n v="28.73"/>
    <x v="0"/>
    <x v="1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x v="35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x v="8"/>
    <n v="167.49"/>
    <x v="0"/>
    <x v="1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x v="40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x v="2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x v="50"/>
    <n v="10"/>
    <x v="0"/>
    <x v="2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x v="50"/>
    <n v="1"/>
    <x v="0"/>
    <x v="2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x v="5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x v="50"/>
    <n v="25.17"/>
    <x v="0"/>
    <x v="2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x v="50"/>
    <n v="0"/>
    <x v="0"/>
    <x v="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x v="5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x v="5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x v="53"/>
    <n v="47.5"/>
    <x v="0"/>
    <x v="2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x v="53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x v="50"/>
    <n v="0"/>
    <x v="0"/>
    <x v="2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x v="50"/>
    <n v="0"/>
    <x v="0"/>
    <x v="2"/>
  </r>
  <r>
    <n v="131"/>
    <s v="I (Canceled)"/>
    <s v="I"/>
    <x v="38"/>
    <n v="0"/>
    <x v="1"/>
    <x v="0"/>
    <s v="USD"/>
    <n v="1467763200"/>
    <n v="1466453161"/>
    <b v="0"/>
    <n v="0"/>
    <b v="0"/>
    <s v="film &amp; video/science fiction"/>
    <x v="50"/>
    <n v="0"/>
    <x v="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x v="54"/>
    <n v="94.51"/>
    <x v="0"/>
    <x v="2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x v="50"/>
    <n v="0"/>
    <x v="0"/>
    <x v="2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x v="5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x v="55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x v="50"/>
    <n v="0"/>
    <x v="0"/>
    <x v="2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x v="5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x v="56"/>
    <n v="81.239999999999995"/>
    <x v="0"/>
    <x v="2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x v="8"/>
    <n v="500"/>
    <x v="0"/>
    <x v="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x v="5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x v="57"/>
    <n v="46.18"/>
    <x v="0"/>
    <x v="2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x v="5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x v="5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x v="58"/>
    <n v="55.95"/>
    <x v="0"/>
    <x v="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x v="59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x v="60"/>
    <n v="38.33"/>
    <x v="0"/>
    <x v="2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x v="50"/>
    <n v="0"/>
    <x v="0"/>
    <x v="2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x v="50"/>
    <n v="20"/>
    <x v="0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x v="60"/>
    <n v="15.33"/>
    <x v="0"/>
    <x v="2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x v="61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x v="50"/>
    <n v="28"/>
    <x v="0"/>
    <x v="2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x v="50"/>
    <n v="15"/>
    <x v="0"/>
    <x v="2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x v="60"/>
    <n v="35.9"/>
    <x v="0"/>
    <x v="2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x v="56"/>
    <n v="13.33"/>
    <x v="0"/>
    <x v="2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x v="50"/>
    <n v="20.25"/>
    <x v="0"/>
    <x v="2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x v="62"/>
    <n v="119"/>
    <x v="0"/>
    <x v="2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x v="5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x v="5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x v="5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x v="50"/>
    <n v="0"/>
    <x v="0"/>
    <x v="3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x v="50"/>
    <n v="5"/>
    <x v="0"/>
    <x v="3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x v="63"/>
    <n v="43.5"/>
    <x v="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x v="50"/>
    <n v="0"/>
    <x v="0"/>
    <x v="3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x v="60"/>
    <n v="91.43"/>
    <x v="0"/>
    <x v="3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x v="50"/>
    <n v="0"/>
    <x v="0"/>
    <x v="3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x v="64"/>
    <n v="3000"/>
    <x v="0"/>
    <x v="3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x v="50"/>
    <n v="5.5"/>
    <x v="0"/>
    <x v="3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x v="65"/>
    <n v="108.33"/>
    <x v="0"/>
    <x v="3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x v="66"/>
    <n v="56"/>
    <x v="0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x v="56"/>
    <n v="32.5"/>
    <x v="0"/>
    <x v="3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x v="50"/>
    <n v="1"/>
    <x v="0"/>
    <x v="3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x v="50"/>
    <n v="0"/>
    <x v="0"/>
    <x v="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x v="50"/>
    <n v="0"/>
    <x v="0"/>
    <x v="3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x v="50"/>
    <n v="0"/>
    <x v="0"/>
    <x v="3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x v="52"/>
    <n v="49.88"/>
    <x v="0"/>
    <x v="3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x v="50"/>
    <n v="0"/>
    <x v="0"/>
    <x v="3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x v="67"/>
    <n v="25.71"/>
    <x v="0"/>
    <x v="3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x v="50"/>
    <n v="0"/>
    <x v="0"/>
    <x v="3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x v="68"/>
    <n v="100"/>
    <x v="0"/>
    <x v="3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x v="69"/>
    <n v="30.85"/>
    <x v="0"/>
    <x v="3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x v="70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x v="50"/>
    <n v="0"/>
    <x v="0"/>
    <x v="3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s v="film &amp; video/drama"/>
    <x v="71"/>
    <n v="373.5"/>
    <x v="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x v="56"/>
    <n v="25.5"/>
    <x v="0"/>
    <x v="3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s v="film &amp; video/drama"/>
    <x v="52"/>
    <n v="220"/>
    <x v="0"/>
    <x v="3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x v="50"/>
    <n v="0"/>
    <x v="0"/>
    <x v="3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x v="63"/>
    <n v="160"/>
    <x v="0"/>
    <x v="3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x v="50"/>
    <n v="0"/>
    <x v="0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x v="50"/>
    <n v="69"/>
    <x v="0"/>
    <x v="3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s v="film &amp; video/drama"/>
    <x v="50"/>
    <n v="50"/>
    <x v="0"/>
    <x v="3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x v="62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x v="5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x v="50"/>
    <n v="0"/>
    <x v="0"/>
    <x v="3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x v="5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x v="50"/>
    <n v="0"/>
    <x v="0"/>
    <x v="3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x v="7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x v="54"/>
    <n v="32.75"/>
    <x v="0"/>
    <x v="3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x v="60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x v="50"/>
    <n v="0"/>
    <x v="0"/>
    <x v="3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x v="73"/>
    <n v="87.31"/>
    <x v="0"/>
    <x v="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x v="74"/>
    <n v="54.29"/>
    <x v="0"/>
    <x v="3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s v="film &amp; video/drama"/>
    <x v="50"/>
    <n v="0"/>
    <x v="0"/>
    <x v="3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x v="75"/>
    <n v="93.25"/>
    <x v="0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x v="76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x v="63"/>
    <n v="76.47"/>
    <x v="0"/>
    <x v="3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x v="50"/>
    <n v="0"/>
    <x v="0"/>
    <x v="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x v="77"/>
    <n v="163.85"/>
    <x v="0"/>
    <x v="3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x v="5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x v="50"/>
    <n v="0"/>
    <x v="0"/>
    <x v="3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x v="78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x v="79"/>
    <n v="185.83"/>
    <x v="0"/>
    <x v="3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x v="50"/>
    <n v="1"/>
    <x v="0"/>
    <x v="3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x v="5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x v="50"/>
    <n v="1"/>
    <x v="0"/>
    <x v="3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x v="5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x v="80"/>
    <n v="331.54"/>
    <x v="0"/>
    <x v="3"/>
  </r>
  <r>
    <n v="217"/>
    <s v="Bitch"/>
    <s v="A roadmovie by paw"/>
    <x v="57"/>
    <n v="11943"/>
    <x v="2"/>
    <x v="11"/>
    <s v="SEK"/>
    <n v="1419780149"/>
    <n v="1417101749"/>
    <b v="0"/>
    <n v="38"/>
    <b v="0"/>
    <s v="film &amp; video/drama"/>
    <x v="81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x v="53"/>
    <n v="100"/>
    <x v="0"/>
    <x v="3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x v="82"/>
    <n v="115.99"/>
    <x v="0"/>
    <x v="3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x v="60"/>
    <n v="120"/>
    <x v="0"/>
    <x v="3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s v="film &amp; video/drama"/>
    <x v="50"/>
    <n v="0"/>
    <x v="0"/>
    <x v="3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x v="55"/>
    <n v="65"/>
    <x v="0"/>
    <x v="3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x v="5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x v="50"/>
    <n v="0"/>
    <x v="0"/>
    <x v="3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x v="50"/>
    <n v="0"/>
    <x v="0"/>
    <x v="3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x v="60"/>
    <n v="125"/>
    <x v="0"/>
    <x v="3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x v="50"/>
    <n v="0"/>
    <x v="0"/>
    <x v="3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x v="50"/>
    <n v="0"/>
    <x v="0"/>
    <x v="3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x v="50"/>
    <n v="0"/>
    <x v="0"/>
    <x v="3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x v="5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x v="50"/>
    <n v="0"/>
    <x v="0"/>
    <x v="3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x v="56"/>
    <n v="15.71"/>
    <x v="0"/>
    <x v="3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x v="50"/>
    <n v="0"/>
    <x v="0"/>
    <x v="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x v="67"/>
    <n v="80.2"/>
    <x v="0"/>
    <x v="3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x v="5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x v="50"/>
    <n v="0"/>
    <x v="0"/>
    <x v="3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x v="50"/>
    <n v="50"/>
    <x v="0"/>
    <x v="3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x v="50"/>
    <n v="0"/>
    <x v="0"/>
    <x v="3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x v="78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x v="29"/>
    <n v="117.85"/>
    <x v="0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x v="40"/>
    <n v="109.04"/>
    <x v="0"/>
    <x v="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x v="40"/>
    <n v="73.02"/>
    <x v="0"/>
    <x v="4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x v="33"/>
    <n v="78.2"/>
    <x v="0"/>
    <x v="4"/>
  </r>
  <r>
    <n v="244"/>
    <n v="39756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x v="35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x v="3"/>
    <n v="54.02"/>
    <x v="0"/>
    <x v="4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x v="83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x v="8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x v="7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x v="40"/>
    <n v="48.05"/>
    <x v="0"/>
    <x v="4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x v="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x v="9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x v="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x v="7"/>
    <n v="215.86"/>
    <x v="0"/>
    <x v="4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x v="16"/>
    <n v="89.39"/>
    <x v="0"/>
    <x v="4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x v="13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x v="86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x v="13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x v="87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x v="88"/>
    <n v="105.05"/>
    <x v="0"/>
    <x v="4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x v="6"/>
    <n v="120.91"/>
    <x v="0"/>
    <x v="4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x v="13"/>
    <n v="97.64"/>
    <x v="0"/>
    <x v="4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x v="89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x v="90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x v="90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x v="38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x v="91"/>
    <n v="40.42"/>
    <x v="0"/>
    <x v="4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x v="88"/>
    <n v="78.58"/>
    <x v="0"/>
    <x v="4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x v="38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x v="92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x v="42"/>
    <n v="57.54"/>
    <x v="0"/>
    <x v="4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x v="2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x v="93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x v="29"/>
    <n v="45.67"/>
    <x v="0"/>
    <x v="4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x v="94"/>
    <n v="55.22"/>
    <x v="0"/>
    <x v="4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x v="29"/>
    <n v="65.3"/>
    <x v="0"/>
    <x v="4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x v="34"/>
    <n v="95.23"/>
    <x v="0"/>
    <x v="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x v="5"/>
    <n v="75.44"/>
    <x v="0"/>
    <x v="4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x v="95"/>
    <n v="97.82"/>
    <x v="0"/>
    <x v="4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x v="96"/>
    <n v="87.69"/>
    <x v="0"/>
    <x v="4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x v="94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x v="10"/>
    <n v="83.95"/>
    <x v="0"/>
    <x v="4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x v="7"/>
    <n v="254.39"/>
    <x v="0"/>
    <x v="4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x v="35"/>
    <n v="101.83"/>
    <x v="0"/>
    <x v="4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x v="2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x v="97"/>
    <n v="56.9"/>
    <x v="0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x v="15"/>
    <n v="121.28"/>
    <x v="0"/>
    <x v="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x v="98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x v="3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x v="2"/>
    <n v="67.77"/>
    <x v="0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x v="13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x v="28"/>
    <n v="46.88"/>
    <x v="0"/>
    <x v="4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x v="21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x v="7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x v="8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x v="18"/>
    <n v="100.08"/>
    <x v="0"/>
    <x v="4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x v="17"/>
    <n v="230.09"/>
    <x v="0"/>
    <x v="4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x v="7"/>
    <n v="141.75"/>
    <x v="0"/>
    <x v="4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x v="15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x v="99"/>
    <n v="73.34"/>
    <x v="0"/>
    <x v="4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x v="21"/>
    <n v="85.34"/>
    <x v="0"/>
    <x v="4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x v="17"/>
    <n v="61.5"/>
    <x v="0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x v="8"/>
    <n v="93.02"/>
    <x v="0"/>
    <x v="4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x v="0"/>
    <n v="50.29"/>
    <x v="0"/>
    <x v="4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x v="100"/>
    <n v="106.43"/>
    <x v="0"/>
    <x v="4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x v="22"/>
    <n v="51.72"/>
    <x v="0"/>
    <x v="4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x v="101"/>
    <n v="36.61"/>
    <x v="0"/>
    <x v="4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s v="film &amp; video/documentary"/>
    <x v="38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x v="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x v="17"/>
    <n v="89.96"/>
    <x v="0"/>
    <x v="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x v="3"/>
    <n v="28.92"/>
    <x v="0"/>
    <x v="4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x v="3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x v="20"/>
    <n v="61.3"/>
    <x v="0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x v="2"/>
    <n v="80.2"/>
    <x v="0"/>
    <x v="4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x v="102"/>
    <n v="32.1"/>
    <x v="0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x v="7"/>
    <n v="200.89"/>
    <x v="0"/>
    <x v="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x v="35"/>
    <n v="108.01"/>
    <x v="0"/>
    <x v="4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x v="7"/>
    <n v="95.7"/>
    <x v="0"/>
    <x v="4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x v="10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x v="40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x v="13"/>
    <n v="134.91"/>
    <x v="0"/>
    <x v="4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x v="33"/>
    <n v="106.62"/>
    <x v="0"/>
    <x v="4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x v="29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x v="4"/>
    <n v="114.59"/>
    <x v="0"/>
    <x v="4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x v="21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x v="3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x v="40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x v="104"/>
    <n v="160.47"/>
    <x v="0"/>
    <x v="4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x v="3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x v="6"/>
    <n v="63.17"/>
    <x v="0"/>
    <x v="4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x v="21"/>
    <n v="104.82"/>
    <x v="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x v="13"/>
    <n v="97.36"/>
    <x v="0"/>
    <x v="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x v="40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x v="10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x v="7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x v="3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x v="16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x v="7"/>
    <n v="97.9"/>
    <x v="0"/>
    <x v="4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x v="5"/>
    <n v="70"/>
    <x v="0"/>
    <x v="4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x v="29"/>
    <n v="72.87"/>
    <x v="0"/>
    <x v="4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x v="105"/>
    <n v="146.35"/>
    <x v="0"/>
    <x v="4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x v="13"/>
    <n v="67.91"/>
    <x v="0"/>
    <x v="4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x v="8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x v="21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x v="21"/>
    <n v="119.99"/>
    <x v="0"/>
    <x v="4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x v="4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x v="106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x v="20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x v="33"/>
    <n v="86.55"/>
    <x v="0"/>
    <x v="4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x v="13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x v="41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x v="37"/>
    <n v="44.91"/>
    <x v="0"/>
    <x v="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x v="1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x v="15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x v="3"/>
    <n v="125.45"/>
    <x v="0"/>
    <x v="4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x v="31"/>
    <n v="246.61"/>
    <x v="0"/>
    <x v="4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x v="3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x v="107"/>
    <n v="86.14"/>
    <x v="0"/>
    <x v="4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x v="3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x v="2"/>
    <n v="84.02"/>
    <x v="0"/>
    <x v="4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x v="7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x v="38"/>
    <n v="109.82"/>
    <x v="0"/>
    <x v="4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x v="39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x v="7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x v="5"/>
    <n v="68.239999999999995"/>
    <x v="0"/>
    <x v="4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x v="3"/>
    <n v="239.94"/>
    <x v="0"/>
    <x v="4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x v="7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x v="3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x v="3"/>
    <n v="81.849999999999994"/>
    <x v="0"/>
    <x v="4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x v="5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x v="108"/>
    <n v="709.42"/>
    <x v="0"/>
    <x v="4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x v="35"/>
    <n v="161.26"/>
    <x v="0"/>
    <x v="4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x v="105"/>
    <n v="41.78"/>
    <x v="0"/>
    <x v="4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x v="13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x v="26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x v="28"/>
    <n v="42.86"/>
    <x v="0"/>
    <x v="4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x v="6"/>
    <n v="54.08"/>
    <x v="0"/>
    <x v="4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x v="35"/>
    <n v="103.22"/>
    <x v="0"/>
    <x v="4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x v="20"/>
    <n v="40.4"/>
    <x v="0"/>
    <x v="4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x v="31"/>
    <n v="116.86"/>
    <x v="0"/>
    <x v="4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x v="24"/>
    <n v="115.51"/>
    <x v="0"/>
    <x v="4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x v="2"/>
    <n v="104.31"/>
    <x v="0"/>
    <x v="4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x v="109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x v="110"/>
    <n v="43.02"/>
    <x v="0"/>
    <x v="4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x v="20"/>
    <n v="58.54"/>
    <x v="0"/>
    <x v="4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x v="6"/>
    <n v="111.8"/>
    <x v="0"/>
    <x v="4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x v="8"/>
    <n v="46.23"/>
    <x v="0"/>
    <x v="4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x v="111"/>
    <n v="144.69"/>
    <x v="0"/>
    <x v="4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x v="9"/>
    <n v="88.85"/>
    <x v="0"/>
    <x v="4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x v="11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x v="8"/>
    <n v="71.430000000000007"/>
    <x v="0"/>
    <x v="4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x v="7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x v="7"/>
    <n v="90.62"/>
    <x v="0"/>
    <x v="4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x v="5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x v="20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x v="29"/>
    <n v="58.72"/>
    <x v="0"/>
    <x v="4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x v="13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x v="3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x v="10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x v="13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x v="20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x v="3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x v="24"/>
    <n v="65.88"/>
    <x v="0"/>
    <x v="4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x v="2"/>
    <n v="75.19"/>
    <x v="0"/>
    <x v="4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x v="33"/>
    <n v="133.13999999999999"/>
    <x v="0"/>
    <x v="4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x v="29"/>
    <n v="55.2"/>
    <x v="0"/>
    <x v="4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x v="29"/>
    <n v="86.16"/>
    <x v="0"/>
    <x v="4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x v="21"/>
    <n v="92.32"/>
    <x v="0"/>
    <x v="4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x v="7"/>
    <n v="160.16"/>
    <x v="0"/>
    <x v="4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x v="0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x v="30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x v="7"/>
    <n v="125.79"/>
    <x v="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x v="37"/>
    <n v="57.65"/>
    <x v="0"/>
    <x v="4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x v="2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x v="3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x v="21"/>
    <n v="68.099999999999994"/>
    <x v="0"/>
    <x v="4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x v="28"/>
    <n v="48.09"/>
    <x v="0"/>
    <x v="4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x v="8"/>
    <n v="202.42"/>
    <x v="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x v="7"/>
    <n v="216.75"/>
    <x v="0"/>
    <x v="4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x v="8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x v="50"/>
    <n v="4.83"/>
    <x v="0"/>
    <x v="5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x v="53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x v="60"/>
    <n v="35.83"/>
    <x v="0"/>
    <x v="5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x v="60"/>
    <n v="11.77"/>
    <x v="0"/>
    <x v="5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x v="113"/>
    <n v="40.78"/>
    <x v="0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x v="50"/>
    <n v="3"/>
    <x v="0"/>
    <x v="5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x v="60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x v="50"/>
    <n v="0"/>
    <x v="0"/>
    <x v="5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x v="52"/>
    <n v="52"/>
    <x v="0"/>
    <x v="5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x v="5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x v="53"/>
    <n v="4.8"/>
    <x v="0"/>
    <x v="5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x v="51"/>
    <n v="51.88"/>
    <x v="0"/>
    <x v="5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x v="54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x v="5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x v="62"/>
    <n v="62.5"/>
    <x v="0"/>
    <x v="5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x v="50"/>
    <n v="1"/>
    <x v="0"/>
    <x v="5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x v="5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x v="50"/>
    <n v="0"/>
    <x v="0"/>
    <x v="5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x v="114"/>
    <n v="170.55"/>
    <x v="0"/>
    <x v="5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x v="50"/>
    <n v="0"/>
    <x v="0"/>
    <x v="5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x v="50"/>
    <n v="5"/>
    <x v="0"/>
    <x v="5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x v="50"/>
    <n v="0"/>
    <x v="0"/>
    <x v="5"/>
  </r>
  <r>
    <n v="442"/>
    <s v="The Paranormal Idiot"/>
    <s v="Doomsday is here"/>
    <x v="73"/>
    <n v="6691"/>
    <x v="2"/>
    <x v="0"/>
    <s v="USD"/>
    <n v="1424380783"/>
    <n v="1421788783"/>
    <b v="0"/>
    <n v="17"/>
    <b v="0"/>
    <s v="film &amp; video/animation"/>
    <x v="115"/>
    <n v="393.59"/>
    <x v="0"/>
    <x v="5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x v="50"/>
    <n v="5"/>
    <x v="0"/>
    <x v="5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x v="6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x v="50"/>
    <n v="1"/>
    <x v="0"/>
    <x v="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x v="113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x v="50"/>
    <n v="5"/>
    <x v="0"/>
    <x v="5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x v="56"/>
    <n v="20.5"/>
    <x v="0"/>
    <x v="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x v="53"/>
    <n v="9"/>
    <x v="0"/>
    <x v="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x v="60"/>
    <n v="56.57"/>
    <x v="0"/>
    <x v="5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x v="50"/>
    <n v="0"/>
    <x v="0"/>
    <x v="5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x v="116"/>
    <n v="40"/>
    <x v="0"/>
    <x v="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x v="50"/>
    <n v="13"/>
    <x v="0"/>
    <x v="5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x v="6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x v="5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x v="60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x v="50"/>
    <n v="0"/>
    <x v="0"/>
    <x v="5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x v="5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x v="50"/>
    <n v="25"/>
    <x v="0"/>
    <x v="5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x v="5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x v="50"/>
    <n v="0"/>
    <x v="0"/>
    <x v="5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x v="50"/>
    <n v="0"/>
    <x v="0"/>
    <x v="5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x v="53"/>
    <n v="113.64"/>
    <x v="0"/>
    <x v="5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x v="50"/>
    <n v="1"/>
    <x v="0"/>
    <x v="5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x v="117"/>
    <n v="17.25"/>
    <x v="0"/>
    <x v="5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x v="60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x v="66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x v="50"/>
    <n v="0"/>
    <x v="0"/>
    <x v="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x v="5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x v="60"/>
    <n v="25.5"/>
    <x v="0"/>
    <x v="5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x v="81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x v="82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x v="56"/>
    <n v="61.5"/>
    <x v="0"/>
    <x v="5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x v="5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x v="50"/>
    <n v="0"/>
    <x v="0"/>
    <x v="5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x v="53"/>
    <n v="39.57"/>
    <x v="0"/>
    <x v="5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x v="5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x v="50"/>
    <n v="0"/>
    <x v="0"/>
    <x v="5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x v="69"/>
    <n v="88.8"/>
    <x v="0"/>
    <x v="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x v="118"/>
    <n v="55.46"/>
    <x v="0"/>
    <x v="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x v="52"/>
    <n v="87.14"/>
    <x v="0"/>
    <x v="5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x v="5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x v="119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x v="50"/>
    <n v="13.55"/>
    <x v="0"/>
    <x v="5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x v="66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x v="5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x v="50"/>
    <n v="0"/>
    <x v="0"/>
    <x v="5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x v="50"/>
    <n v="0"/>
    <x v="0"/>
    <x v="5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x v="50"/>
    <n v="71.67"/>
    <x v="0"/>
    <x v="5"/>
  </r>
  <r>
    <n v="490"/>
    <s v="PROJECT IS CANCELLED"/>
    <s v="Cancelled"/>
    <x v="28"/>
    <n v="0"/>
    <x v="2"/>
    <x v="0"/>
    <s v="USD"/>
    <n v="1345677285"/>
    <n v="1343085285"/>
    <b v="0"/>
    <n v="0"/>
    <b v="0"/>
    <s v="film &amp; video/animation"/>
    <x v="50"/>
    <n v="0"/>
    <x v="0"/>
    <x v="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x v="5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x v="50"/>
    <n v="0"/>
    <x v="0"/>
    <x v="5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x v="50"/>
    <n v="0"/>
    <x v="0"/>
    <x v="5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x v="50"/>
    <n v="10.33"/>
    <x v="0"/>
    <x v="5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x v="50"/>
    <n v="0"/>
    <x v="0"/>
    <x v="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x v="50"/>
    <n v="1"/>
    <x v="0"/>
    <x v="5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s v="film &amp; video/animation"/>
    <x v="6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x v="62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x v="54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x v="56"/>
    <n v="53.75"/>
    <x v="0"/>
    <x v="5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x v="50"/>
    <n v="0"/>
    <x v="0"/>
    <x v="5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x v="60"/>
    <n v="57.5"/>
    <x v="0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x v="53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x v="60"/>
    <n v="67"/>
    <x v="0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x v="50"/>
    <n v="3.71"/>
    <x v="0"/>
    <x v="5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x v="50"/>
    <n v="250"/>
    <x v="0"/>
    <x v="5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x v="5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x v="60"/>
    <n v="133.33000000000001"/>
    <x v="0"/>
    <x v="5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x v="50"/>
    <n v="10"/>
    <x v="0"/>
    <x v="5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x v="50"/>
    <n v="0"/>
    <x v="0"/>
    <x v="5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x v="56"/>
    <n v="30"/>
    <x v="0"/>
    <x v="5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x v="50"/>
    <n v="5.5"/>
    <x v="0"/>
    <x v="5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x v="51"/>
    <n v="102.38"/>
    <x v="0"/>
    <x v="5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x v="56"/>
    <n v="16.670000000000002"/>
    <x v="0"/>
    <x v="5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x v="78"/>
    <n v="725.03"/>
    <x v="0"/>
    <x v="5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x v="5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x v="60"/>
    <n v="68.33"/>
    <x v="0"/>
    <x v="5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x v="5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x v="61"/>
    <n v="39.229999999999997"/>
    <x v="0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x v="21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x v="2"/>
    <n v="93.43"/>
    <x v="1"/>
    <x v="6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x v="41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x v="10"/>
    <n v="71.790000000000006"/>
    <x v="1"/>
    <x v="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x v="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x v="8"/>
    <n v="1000"/>
    <x v="1"/>
    <x v="6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x v="35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x v="7"/>
    <n v="63.83"/>
    <x v="1"/>
    <x v="6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s v="theater/plays"/>
    <x v="31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x v="22"/>
    <n v="86.94"/>
    <x v="1"/>
    <x v="6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x v="29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x v="8"/>
    <n v="129.03"/>
    <x v="1"/>
    <x v="6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x v="4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x v="8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x v="2"/>
    <n v="327.08"/>
    <x v="1"/>
    <x v="6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x v="3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x v="90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x v="10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x v="120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x v="7"/>
    <n v="25.16"/>
    <x v="1"/>
    <x v="6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x v="50"/>
    <n v="1"/>
    <x v="2"/>
    <x v="7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x v="6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x v="5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x v="5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x v="60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x v="11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x v="50"/>
    <n v="26"/>
    <x v="2"/>
    <x v="7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x v="5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x v="5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x v="56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x v="60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x v="62"/>
    <n v="135.04"/>
    <x v="2"/>
    <x v="7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x v="50"/>
    <n v="0"/>
    <x v="2"/>
    <x v="7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x v="5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x v="121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x v="50"/>
    <n v="0"/>
    <x v="2"/>
    <x v="7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x v="56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x v="60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x v="5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x v="50"/>
    <n v="50"/>
    <x v="2"/>
    <x v="7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x v="50"/>
    <n v="4"/>
    <x v="2"/>
    <x v="7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x v="5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x v="5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x v="50"/>
    <n v="34"/>
    <x v="2"/>
    <x v="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x v="50"/>
    <n v="1"/>
    <x v="2"/>
    <x v="7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x v="5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x v="50"/>
    <n v="1"/>
    <x v="2"/>
    <x v="7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x v="5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x v="60"/>
    <n v="49"/>
    <x v="2"/>
    <x v="7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x v="60"/>
    <n v="20"/>
    <x v="2"/>
    <x v="7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x v="50"/>
    <n v="142"/>
    <x v="2"/>
    <x v="7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x v="50"/>
    <n v="53"/>
    <x v="2"/>
    <x v="7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x v="5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x v="5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x v="6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x v="50"/>
    <n v="64.75"/>
    <x v="2"/>
    <x v="7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x v="50"/>
    <n v="1"/>
    <x v="2"/>
    <x v="7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x v="50"/>
    <n v="10"/>
    <x v="2"/>
    <x v="7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s v="technology/web"/>
    <x v="50"/>
    <n v="2"/>
    <x v="2"/>
    <x v="7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x v="60"/>
    <n v="35"/>
    <x v="2"/>
    <x v="7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x v="50"/>
    <n v="1"/>
    <x v="2"/>
    <x v="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x v="50"/>
    <n v="0"/>
    <x v="2"/>
    <x v="7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x v="50"/>
    <n v="0"/>
    <x v="2"/>
    <x v="7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x v="50"/>
    <n v="1"/>
    <x v="2"/>
    <x v="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x v="60"/>
    <n v="5"/>
    <x v="2"/>
    <x v="7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x v="50"/>
    <n v="0"/>
    <x v="2"/>
    <x v="7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x v="60"/>
    <n v="14"/>
    <x v="2"/>
    <x v="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x v="114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x v="56"/>
    <n v="150.5"/>
    <x v="2"/>
    <x v="7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s v="technology/web"/>
    <x v="5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x v="65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x v="50"/>
    <n v="30.5"/>
    <x v="2"/>
    <x v="7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x v="56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x v="61"/>
    <n v="16.43"/>
    <x v="2"/>
    <x v="7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x v="50"/>
    <n v="13"/>
    <x v="2"/>
    <x v="7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x v="50"/>
    <n v="53.25"/>
    <x v="2"/>
    <x v="7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x v="50"/>
    <n v="3"/>
    <x v="2"/>
    <x v="7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x v="50"/>
    <n v="10"/>
    <x v="2"/>
    <x v="7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x v="122"/>
    <n v="121.43"/>
    <x v="2"/>
    <x v="7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x v="50"/>
    <n v="15.5"/>
    <x v="2"/>
    <x v="7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x v="53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x v="60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x v="5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x v="65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x v="50"/>
    <n v="0"/>
    <x v="2"/>
    <x v="7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x v="56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x v="50"/>
    <n v="10"/>
    <x v="2"/>
    <x v="7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x v="5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x v="60"/>
    <n v="292.2"/>
    <x v="2"/>
    <x v="7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x v="60"/>
    <n v="5"/>
    <x v="2"/>
    <x v="7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x v="5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x v="50"/>
    <n v="0"/>
    <x v="2"/>
    <x v="7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x v="5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x v="70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x v="5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x v="5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x v="5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x v="56"/>
    <n v="20"/>
    <x v="2"/>
    <x v="7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x v="50"/>
    <n v="0"/>
    <x v="2"/>
    <x v="7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x v="5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x v="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x v="6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x v="52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x v="50"/>
    <n v="0"/>
    <x v="2"/>
    <x v="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x v="5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x v="5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x v="123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x v="5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x v="5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x v="50"/>
    <n v="116.67"/>
    <x v="2"/>
    <x v="7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x v="50"/>
    <n v="10"/>
    <x v="2"/>
    <x v="7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x v="60"/>
    <n v="76.67"/>
    <x v="2"/>
    <x v="7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x v="5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x v="81"/>
    <n v="49.8"/>
    <x v="2"/>
    <x v="7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x v="50"/>
    <n v="1"/>
    <x v="2"/>
    <x v="7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s v="technology/web"/>
    <x v="50"/>
    <n v="2"/>
    <x v="2"/>
    <x v="7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x v="5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x v="50"/>
    <n v="0"/>
    <x v="2"/>
    <x v="7"/>
  </r>
  <r>
    <n v="638"/>
    <s v="W (Canceled)"/>
    <s v="O0"/>
    <x v="61"/>
    <n v="18"/>
    <x v="1"/>
    <x v="12"/>
    <s v="EUR"/>
    <n v="1490447662"/>
    <n v="1485267262"/>
    <b v="0"/>
    <n v="6"/>
    <b v="0"/>
    <s v="technology/web"/>
    <x v="50"/>
    <n v="3"/>
    <x v="2"/>
    <x v="7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x v="5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x v="12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x v="17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x v="125"/>
    <n v="134.36000000000001"/>
    <x v="2"/>
    <x v="8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x v="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x v="126"/>
    <n v="73.489999999999995"/>
    <x v="2"/>
    <x v="8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x v="127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x v="88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x v="13"/>
    <n v="125.94"/>
    <x v="2"/>
    <x v="8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x v="37"/>
    <n v="1644"/>
    <x v="2"/>
    <x v="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x v="49"/>
    <n v="42.67"/>
    <x v="2"/>
    <x v="8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x v="20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x v="7"/>
    <n v="239.35"/>
    <x v="2"/>
    <x v="8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x v="8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x v="48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x v="128"/>
    <n v="31.66"/>
    <x v="2"/>
    <x v="8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x v="92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x v="111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x v="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x v="3"/>
    <n v="109.34"/>
    <x v="2"/>
    <x v="8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s v="technology/wearables"/>
    <x v="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x v="56"/>
    <n v="84.94"/>
    <x v="2"/>
    <x v="8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x v="60"/>
    <n v="10.56"/>
    <x v="2"/>
    <x v="8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x v="5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x v="50"/>
    <n v="100"/>
    <x v="2"/>
    <x v="8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x v="59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x v="118"/>
    <n v="155.33000000000001"/>
    <x v="2"/>
    <x v="8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x v="5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x v="54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x v="62"/>
    <n v="27.36"/>
    <x v="2"/>
    <x v="8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x v="66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x v="1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x v="11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x v="66"/>
    <n v="50.3"/>
    <x v="2"/>
    <x v="8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x v="50"/>
    <n v="68.33"/>
    <x v="2"/>
    <x v="8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x v="5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x v="77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x v="60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x v="73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x v="65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x v="77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x v="73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x v="50"/>
    <n v="1"/>
    <x v="2"/>
    <x v="8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x v="5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x v="60"/>
    <n v="99.33"/>
    <x v="2"/>
    <x v="8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s v="technology/wearables"/>
    <x v="113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x v="58"/>
    <n v="55.3"/>
    <x v="2"/>
    <x v="8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x v="5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x v="65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x v="130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x v="74"/>
    <n v="343.15"/>
    <x v="2"/>
    <x v="8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x v="81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x v="60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x v="113"/>
    <n v="6.5"/>
    <x v="2"/>
    <x v="8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x v="131"/>
    <n v="119.39"/>
    <x v="2"/>
    <x v="8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x v="5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x v="60"/>
    <n v="90.86"/>
    <x v="2"/>
    <x v="8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x v="5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x v="132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x v="77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x v="133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x v="56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x v="11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x v="134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x v="52"/>
    <n v="119.57"/>
    <x v="2"/>
    <x v="8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x v="60"/>
    <n v="120.25"/>
    <x v="2"/>
    <x v="8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x v="60"/>
    <n v="195.4"/>
    <x v="2"/>
    <x v="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x v="5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x v="135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x v="66"/>
    <n v="23.95"/>
    <x v="2"/>
    <x v="8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x v="50"/>
    <n v="30.5"/>
    <x v="2"/>
    <x v="8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x v="50"/>
    <n v="0"/>
    <x v="2"/>
    <x v="8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x v="122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x v="5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x v="60"/>
    <n v="199"/>
    <x v="2"/>
    <x v="8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x v="77"/>
    <n v="80.319999999999993"/>
    <x v="2"/>
    <x v="8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x v="62"/>
    <n v="115.75"/>
    <x v="2"/>
    <x v="8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x v="54"/>
    <n v="44.69"/>
    <x v="2"/>
    <x v="8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s v="technology/wearables"/>
    <x v="50"/>
    <n v="76.25"/>
    <x v="2"/>
    <x v="8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x v="6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x v="60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x v="12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x v="108"/>
    <n v="84.14"/>
    <x v="3"/>
    <x v="9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x v="88"/>
    <n v="215.73"/>
    <x v="3"/>
    <x v="9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x v="15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x v="2"/>
    <n v="51.63"/>
    <x v="3"/>
    <x v="9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x v="8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x v="7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x v="94"/>
    <n v="36.53"/>
    <x v="3"/>
    <x v="9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x v="6"/>
    <n v="60.9"/>
    <x v="3"/>
    <x v="9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x v="26"/>
    <n v="43.55"/>
    <x v="3"/>
    <x v="9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x v="88"/>
    <n v="99.77"/>
    <x v="3"/>
    <x v="9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x v="9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x v="12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x v="28"/>
    <n v="17.82"/>
    <x v="3"/>
    <x v="9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x v="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x v="35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x v="136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x v="108"/>
    <n v="56.67"/>
    <x v="3"/>
    <x v="9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x v="13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x v="137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x v="13"/>
    <n v="169.58"/>
    <x v="3"/>
    <x v="9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x v="21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x v="38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x v="34"/>
    <n v="54.27"/>
    <x v="3"/>
    <x v="9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x v="2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x v="99"/>
    <n v="53.73"/>
    <x v="3"/>
    <x v="9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x v="38"/>
    <n v="34.21"/>
    <x v="3"/>
    <x v="9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x v="8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x v="8"/>
    <n v="45.57"/>
    <x v="3"/>
    <x v="9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x v="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x v="33"/>
    <n v="77.27"/>
    <x v="3"/>
    <x v="9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x v="17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x v="20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x v="30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x v="3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x v="2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x v="90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x v="138"/>
    <n v="33.06"/>
    <x v="3"/>
    <x v="9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x v="21"/>
    <n v="134.21"/>
    <x v="3"/>
    <x v="9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x v="2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x v="50"/>
    <n v="0"/>
    <x v="3"/>
    <x v="10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x v="62"/>
    <n v="39.17"/>
    <x v="3"/>
    <x v="10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x v="5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x v="50"/>
    <n v="5"/>
    <x v="3"/>
    <x v="10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x v="50"/>
    <n v="0"/>
    <x v="3"/>
    <x v="10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x v="71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x v="5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x v="65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x v="50"/>
    <n v="0"/>
    <x v="3"/>
    <x v="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x v="139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x v="50"/>
    <n v="0"/>
    <x v="3"/>
    <x v="10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x v="5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x v="56"/>
    <n v="50"/>
    <x v="3"/>
    <x v="1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x v="60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x v="140"/>
    <n v="39"/>
    <x v="3"/>
    <x v="10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x v="53"/>
    <n v="34"/>
    <x v="3"/>
    <x v="10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x v="76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x v="60"/>
    <n v="7"/>
    <x v="3"/>
    <x v="10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x v="50"/>
    <n v="2"/>
    <x v="3"/>
    <x v="1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x v="56"/>
    <n v="66.67"/>
    <x v="3"/>
    <x v="1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x v="3"/>
    <n v="38.520000000000003"/>
    <x v="4"/>
    <x v="11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x v="18"/>
    <n v="42.61"/>
    <x v="4"/>
    <x v="11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x v="8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x v="34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x v="33"/>
    <n v="102.5"/>
    <x v="4"/>
    <x v="11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x v="141"/>
    <n v="31.14"/>
    <x v="4"/>
    <x v="11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x v="1"/>
    <n v="162.27000000000001"/>
    <x v="4"/>
    <x v="11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x v="35"/>
    <n v="80.59"/>
    <x v="4"/>
    <x v="11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x v="142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x v="15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x v="12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x v="3"/>
    <n v="60.86"/>
    <x v="4"/>
    <x v="11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x v="8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x v="33"/>
    <n v="88.33"/>
    <x v="4"/>
    <x v="11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x v="2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x v="20"/>
    <n v="85.05"/>
    <x v="4"/>
    <x v="11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x v="7"/>
    <n v="112.61"/>
    <x v="4"/>
    <x v="11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x v="29"/>
    <n v="45.44"/>
    <x v="4"/>
    <x v="11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x v="41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x v="8"/>
    <n v="178.61"/>
    <x v="4"/>
    <x v="11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x v="143"/>
    <n v="40.75"/>
    <x v="4"/>
    <x v="11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x v="20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x v="7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x v="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x v="8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x v="2"/>
    <n v="58.33"/>
    <x v="4"/>
    <x v="11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s v="music/rock"/>
    <x v="3"/>
    <n v="117.68"/>
    <x v="4"/>
    <x v="11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x v="2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x v="8"/>
    <n v="104.65"/>
    <x v="4"/>
    <x v="11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x v="3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x v="2"/>
    <n v="58.33"/>
    <x v="4"/>
    <x v="11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x v="3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x v="143"/>
    <n v="27.61"/>
    <x v="4"/>
    <x v="11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x v="12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x v="37"/>
    <n v="45.46"/>
    <x v="4"/>
    <x v="11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x v="13"/>
    <n v="99.53"/>
    <x v="4"/>
    <x v="11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x v="4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x v="0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x v="94"/>
    <n v="28.68"/>
    <x v="4"/>
    <x v="11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s v="music/rock"/>
    <x v="15"/>
    <n v="31.07"/>
    <x v="4"/>
    <x v="11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x v="8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x v="8"/>
    <n v="224.13"/>
    <x v="4"/>
    <x v="11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x v="17"/>
    <n v="51.81"/>
    <x v="4"/>
    <x v="11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x v="144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x v="84"/>
    <n v="39.82"/>
    <x v="4"/>
    <x v="11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x v="8"/>
    <n v="126.81"/>
    <x v="4"/>
    <x v="11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x v="7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x v="3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x v="13"/>
    <n v="36.61"/>
    <x v="4"/>
    <x v="11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x v="3"/>
    <n v="32.5"/>
    <x v="4"/>
    <x v="11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x v="29"/>
    <n v="60.66"/>
    <x v="4"/>
    <x v="11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x v="14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x v="7"/>
    <n v="97.99"/>
    <x v="4"/>
    <x v="11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s v="music/rock"/>
    <x v="21"/>
    <n v="148.78"/>
    <x v="4"/>
    <x v="11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x v="26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x v="16"/>
    <n v="58.63"/>
    <x v="4"/>
    <x v="11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s v="music/rock"/>
    <x v="7"/>
    <n v="109.71"/>
    <x v="4"/>
    <x v="11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x v="10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x v="14"/>
    <n v="47.67"/>
    <x v="4"/>
    <x v="11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x v="16"/>
    <n v="60.74"/>
    <x v="4"/>
    <x v="11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x v="28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x v="7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x v="3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x v="128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x v="146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x v="28"/>
    <n v="34.01"/>
    <x v="4"/>
    <x v="12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x v="108"/>
    <n v="28.55"/>
    <x v="4"/>
    <x v="12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s v="music/metal"/>
    <x v="8"/>
    <n v="10"/>
    <x v="4"/>
    <x v="12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x v="8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x v="28"/>
    <n v="41.7"/>
    <x v="4"/>
    <x v="12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x v="19"/>
    <n v="46.67"/>
    <x v="4"/>
    <x v="12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x v="22"/>
    <n v="37.270000000000003"/>
    <x v="4"/>
    <x v="12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x v="2"/>
    <n v="59.26"/>
    <x v="4"/>
    <x v="12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x v="8"/>
    <n v="30"/>
    <x v="4"/>
    <x v="12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x v="90"/>
    <n v="65.86"/>
    <x v="4"/>
    <x v="12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x v="3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x v="147"/>
    <n v="19.46"/>
    <x v="4"/>
    <x v="12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x v="8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x v="124"/>
    <n v="22.74"/>
    <x v="4"/>
    <x v="12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x v="2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x v="82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x v="53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x v="50"/>
    <n v="42.5"/>
    <x v="4"/>
    <x v="13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x v="6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x v="7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x v="53"/>
    <n v="22.5"/>
    <x v="4"/>
    <x v="13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x v="82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x v="148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x v="50"/>
    <n v="50"/>
    <x v="4"/>
    <x v="13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x v="81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x v="5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x v="6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x v="60"/>
    <n v="32.5"/>
    <x v="4"/>
    <x v="13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x v="60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x v="148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x v="50"/>
    <n v="0"/>
    <x v="4"/>
    <x v="13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s v="music/jazz"/>
    <x v="139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x v="149"/>
    <n v="46.59"/>
    <x v="4"/>
    <x v="13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x v="60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x v="13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x v="56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x v="6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x v="68"/>
    <n v="21.57"/>
    <x v="4"/>
    <x v="14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x v="67"/>
    <n v="83.38"/>
    <x v="4"/>
    <x v="14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x v="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x v="150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x v="139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x v="50"/>
    <n v="0"/>
    <x v="4"/>
    <x v="14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x v="11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x v="114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x v="65"/>
    <n v="31.25"/>
    <x v="4"/>
    <x v="14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x v="56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x v="139"/>
    <n v="143.82"/>
    <x v="4"/>
    <x v="14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x v="54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x v="115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x v="53"/>
    <n v="27.86"/>
    <x v="4"/>
    <x v="14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x v="67"/>
    <n v="44.44"/>
    <x v="4"/>
    <x v="14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x v="50"/>
    <n v="0"/>
    <x v="4"/>
    <x v="14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x v="56"/>
    <n v="35"/>
    <x v="4"/>
    <x v="14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x v="121"/>
    <n v="35"/>
    <x v="4"/>
    <x v="14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x v="5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x v="50"/>
    <n v="0"/>
    <x v="4"/>
    <x v="13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x v="50"/>
    <n v="30"/>
    <x v="4"/>
    <x v="13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x v="56"/>
    <n v="40"/>
    <x v="4"/>
    <x v="13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x v="50"/>
    <n v="50.33"/>
    <x v="4"/>
    <x v="13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x v="56"/>
    <n v="32.67"/>
    <x v="4"/>
    <x v="13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s v="music/jazz"/>
    <x v="50"/>
    <n v="0"/>
    <x v="4"/>
    <x v="13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x v="50"/>
    <n v="0"/>
    <x v="4"/>
    <x v="1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x v="5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x v="56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x v="6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x v="50"/>
    <n v="0"/>
    <x v="4"/>
    <x v="13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x v="6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x v="113"/>
    <n v="82.58"/>
    <x v="4"/>
    <x v="13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x v="5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x v="5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x v="5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x v="6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x v="62"/>
    <n v="19.600000000000001"/>
    <x v="4"/>
    <x v="13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s v="music/jazz"/>
    <x v="60"/>
    <n v="100"/>
    <x v="4"/>
    <x v="13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x v="5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x v="134"/>
    <n v="231.75"/>
    <x v="4"/>
    <x v="13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x v="70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x v="5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x v="57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x v="56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x v="50"/>
    <n v="0"/>
    <x v="4"/>
    <x v="13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x v="50"/>
    <n v="0"/>
    <x v="4"/>
    <x v="13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x v="57"/>
    <n v="56.25"/>
    <x v="4"/>
    <x v="13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x v="5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x v="151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x v="113"/>
    <n v="18.71"/>
    <x v="4"/>
    <x v="13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x v="77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x v="52"/>
    <n v="60"/>
    <x v="4"/>
    <x v="13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x v="75"/>
    <n v="50.67"/>
    <x v="4"/>
    <x v="13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x v="60"/>
    <n v="25"/>
    <x v="4"/>
    <x v="13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x v="5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x v="60"/>
    <n v="20"/>
    <x v="4"/>
    <x v="13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x v="5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x v="6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x v="123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x v="53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x v="114"/>
    <n v="41.75"/>
    <x v="2"/>
    <x v="8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x v="54"/>
    <n v="24.08"/>
    <x v="2"/>
    <x v="8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x v="55"/>
    <n v="69.41"/>
    <x v="2"/>
    <x v="8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x v="53"/>
    <n v="155.25"/>
    <x v="2"/>
    <x v="8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x v="53"/>
    <n v="57.2"/>
    <x v="2"/>
    <x v="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x v="50"/>
    <n v="0"/>
    <x v="2"/>
    <x v="8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x v="81"/>
    <n v="60"/>
    <x v="2"/>
    <x v="8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x v="60"/>
    <n v="39"/>
    <x v="2"/>
    <x v="8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x v="58"/>
    <n v="58.42"/>
    <x v="2"/>
    <x v="8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s v="technology/wearables"/>
    <x v="151"/>
    <n v="158.63999999999999"/>
    <x v="2"/>
    <x v="8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x v="67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x v="60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x v="152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x v="52"/>
    <n v="182.62"/>
    <x v="2"/>
    <x v="8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x v="53"/>
    <n v="50.65"/>
    <x v="2"/>
    <x v="8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x v="53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x v="57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x v="115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x v="132"/>
    <n v="136.46"/>
    <x v="2"/>
    <x v="8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x v="7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x v="58"/>
    <n v="19.239999999999998"/>
    <x v="2"/>
    <x v="8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x v="60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x v="60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x v="60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x v="77"/>
    <n v="59.2"/>
    <x v="2"/>
    <x v="8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x v="82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x v="60"/>
    <n v="26.5"/>
    <x v="2"/>
    <x v="8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x v="153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x v="13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x v="5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x v="131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x v="53"/>
    <n v="51.38"/>
    <x v="2"/>
    <x v="8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x v="60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x v="56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x v="5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x v="122"/>
    <n v="75.75"/>
    <x v="2"/>
    <x v="8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x v="80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x v="154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x v="77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x v="50"/>
    <n v="2.75"/>
    <x v="2"/>
    <x v="8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x v="5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x v="75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x v="60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x v="52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x v="55"/>
    <n v="110.87"/>
    <x v="2"/>
    <x v="8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x v="55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x v="50"/>
    <n v="0"/>
    <x v="2"/>
    <x v="8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s v="technology/wearables"/>
    <x v="123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x v="5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x v="65"/>
    <n v="30.29"/>
    <x v="2"/>
    <x v="8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x v="5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x v="7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x v="53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x v="113"/>
    <n v="80.67"/>
    <x v="2"/>
    <x v="8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x v="53"/>
    <n v="13"/>
    <x v="2"/>
    <x v="8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x v="60"/>
    <n v="8.1300000000000008"/>
    <x v="2"/>
    <x v="8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x v="155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x v="59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x v="5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x v="3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x v="75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x v="63"/>
    <n v="214.07"/>
    <x v="2"/>
    <x v="8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x v="133"/>
    <n v="216.34"/>
    <x v="2"/>
    <x v="8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x v="150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x v="52"/>
    <n v="29.25"/>
    <x v="2"/>
    <x v="8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x v="156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x v="5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x v="55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x v="5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x v="5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x v="157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x v="131"/>
    <n v="95.91"/>
    <x v="2"/>
    <x v="8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x v="134"/>
    <n v="191.25"/>
    <x v="2"/>
    <x v="8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x v="56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x v="56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x v="61"/>
    <n v="161.12"/>
    <x v="2"/>
    <x v="8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x v="56"/>
    <n v="88.71"/>
    <x v="2"/>
    <x v="8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x v="15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x v="158"/>
    <n v="106.2"/>
    <x v="4"/>
    <x v="15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x v="159"/>
    <n v="22.08"/>
    <x v="4"/>
    <x v="15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x v="41"/>
    <n v="31.05"/>
    <x v="4"/>
    <x v="15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x v="160"/>
    <n v="36.21"/>
    <x v="4"/>
    <x v="15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x v="17"/>
    <n v="388.98"/>
    <x v="4"/>
    <x v="15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x v="5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x v="8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x v="3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x v="16"/>
    <n v="45.99"/>
    <x v="4"/>
    <x v="15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x v="20"/>
    <n v="79.260000000000005"/>
    <x v="4"/>
    <x v="15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x v="161"/>
    <n v="43.03"/>
    <x v="4"/>
    <x v="15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x v="13"/>
    <n v="108.48"/>
    <x v="4"/>
    <x v="15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s v="music/electronic music"/>
    <x v="29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x v="3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x v="22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x v="29"/>
    <n v="65.16"/>
    <x v="4"/>
    <x v="15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x v="20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x v="21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x v="1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x v="30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x v="50"/>
    <n v="250"/>
    <x v="5"/>
    <x v="16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x v="50"/>
    <n v="0"/>
    <x v="5"/>
    <x v="16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x v="53"/>
    <n v="10"/>
    <x v="5"/>
    <x v="16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x v="114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x v="50"/>
    <n v="3"/>
    <x v="5"/>
    <x v="16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x v="5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x v="50"/>
    <n v="0"/>
    <x v="5"/>
    <x v="16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x v="5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x v="60"/>
    <n v="53"/>
    <x v="5"/>
    <x v="16"/>
  </r>
  <r>
    <n v="1049"/>
    <s v="J1 (Canceled)"/>
    <s v="------"/>
    <x v="14"/>
    <n v="0"/>
    <x v="1"/>
    <x v="0"/>
    <s v="USD"/>
    <n v="1455272445"/>
    <n v="1452680445"/>
    <b v="0"/>
    <n v="0"/>
    <b v="0"/>
    <s v="journalism/audio"/>
    <x v="50"/>
    <n v="0"/>
    <x v="5"/>
    <x v="16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s v="journalism/audio"/>
    <x v="50"/>
    <n v="0"/>
    <x v="5"/>
    <x v="16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x v="5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x v="5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x v="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x v="5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x v="5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x v="50"/>
    <n v="0"/>
    <x v="5"/>
    <x v="16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x v="5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x v="50"/>
    <n v="0"/>
    <x v="5"/>
    <x v="16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s v="journalism/audio"/>
    <x v="50"/>
    <n v="0"/>
    <x v="5"/>
    <x v="1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x v="60"/>
    <n v="50"/>
    <x v="5"/>
    <x v="16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x v="50"/>
    <n v="0"/>
    <x v="5"/>
    <x v="16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s v="journalism/audio"/>
    <x v="1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x v="5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x v="114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x v="56"/>
    <n v="16.2"/>
    <x v="6"/>
    <x v="17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x v="56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x v="73"/>
    <n v="13"/>
    <x v="6"/>
    <x v="17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x v="50"/>
    <n v="11.25"/>
    <x v="6"/>
    <x v="17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x v="115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x v="60"/>
    <n v="35"/>
    <x v="6"/>
    <x v="17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x v="50"/>
    <n v="0"/>
    <x v="6"/>
    <x v="17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x v="50"/>
    <n v="12.75"/>
    <x v="6"/>
    <x v="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x v="60"/>
    <n v="10"/>
    <x v="6"/>
    <x v="17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x v="52"/>
    <n v="113.57"/>
    <x v="6"/>
    <x v="17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x v="62"/>
    <n v="15"/>
    <x v="6"/>
    <x v="17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x v="163"/>
    <n v="48.28"/>
    <x v="6"/>
    <x v="17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x v="1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x v="59"/>
    <n v="9"/>
    <x v="6"/>
    <x v="17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x v="56"/>
    <n v="37.67"/>
    <x v="6"/>
    <x v="17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x v="114"/>
    <n v="18.579999999999998"/>
    <x v="6"/>
    <x v="17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x v="50"/>
    <n v="3"/>
    <x v="6"/>
    <x v="17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x v="60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x v="60"/>
    <n v="410"/>
    <x v="6"/>
    <x v="17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s v="games/video games"/>
    <x v="50"/>
    <n v="0"/>
    <x v="6"/>
    <x v="17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x v="56"/>
    <n v="114"/>
    <x v="6"/>
    <x v="17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s v="games/video games"/>
    <x v="50"/>
    <n v="7.5"/>
    <x v="6"/>
    <x v="17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x v="50"/>
    <n v="0"/>
    <x v="6"/>
    <x v="1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x v="51"/>
    <n v="43.42"/>
    <x v="6"/>
    <x v="17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x v="59"/>
    <n v="23.96"/>
    <x v="6"/>
    <x v="17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x v="5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x v="5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x v="60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x v="51"/>
    <n v="10.56"/>
    <x v="6"/>
    <x v="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x v="82"/>
    <n v="122"/>
    <x v="6"/>
    <x v="17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x v="62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x v="82"/>
    <n v="74.209999999999994"/>
    <x v="6"/>
    <x v="17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x v="50"/>
    <n v="6.71"/>
    <x v="6"/>
    <x v="1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x v="113"/>
    <n v="81.95"/>
    <x v="6"/>
    <x v="17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x v="60"/>
    <n v="25"/>
    <x v="6"/>
    <x v="17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x v="56"/>
    <n v="10"/>
    <x v="6"/>
    <x v="17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x v="50"/>
    <n v="6.83"/>
    <x v="6"/>
    <x v="17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x v="62"/>
    <n v="17.71"/>
    <x v="6"/>
    <x v="17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x v="53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x v="62"/>
    <n v="80.3"/>
    <x v="6"/>
    <x v="17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x v="50"/>
    <n v="71.55"/>
    <x v="6"/>
    <x v="1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x v="139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x v="50"/>
    <n v="0"/>
    <x v="6"/>
    <x v="17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x v="56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x v="50"/>
    <n v="15"/>
    <x v="6"/>
    <x v="17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x v="60"/>
    <n v="23.18"/>
    <x v="6"/>
    <x v="17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x v="5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x v="71"/>
    <n v="100.23"/>
    <x v="6"/>
    <x v="17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x v="60"/>
    <n v="5"/>
    <x v="6"/>
    <x v="17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x v="5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x v="50"/>
    <n v="13.25"/>
    <x v="6"/>
    <x v="17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x v="50"/>
    <n v="17.850000000000001"/>
    <x v="6"/>
    <x v="17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x v="59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x v="53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x v="50"/>
    <n v="5"/>
    <x v="6"/>
    <x v="17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x v="50"/>
    <n v="0"/>
    <x v="6"/>
    <x v="17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x v="50"/>
    <n v="5.8"/>
    <x v="6"/>
    <x v="17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x v="50"/>
    <n v="0"/>
    <x v="6"/>
    <x v="17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x v="5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x v="50"/>
    <n v="60.71"/>
    <x v="6"/>
    <x v="18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x v="50"/>
    <n v="0"/>
    <x v="6"/>
    <x v="18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x v="60"/>
    <n v="5"/>
    <x v="6"/>
    <x v="18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x v="53"/>
    <n v="25.43"/>
    <x v="6"/>
    <x v="18"/>
  </r>
  <r>
    <n v="1128"/>
    <s v="Flying Turds"/>
    <s v="#havingfunFTW"/>
    <x v="28"/>
    <n v="1"/>
    <x v="2"/>
    <x v="1"/>
    <s v="GBP"/>
    <n v="1407425717"/>
    <n v="1404833717"/>
    <b v="0"/>
    <n v="1"/>
    <b v="0"/>
    <s v="games/mobile games"/>
    <x v="50"/>
    <n v="1"/>
    <x v="6"/>
    <x v="18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x v="5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x v="50"/>
    <n v="3.67"/>
    <x v="6"/>
    <x v="18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x v="50"/>
    <n v="0"/>
    <x v="6"/>
    <x v="1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x v="51"/>
    <n v="110.62"/>
    <x v="6"/>
    <x v="18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x v="60"/>
    <n v="20"/>
    <x v="6"/>
    <x v="18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x v="50"/>
    <n v="1"/>
    <x v="6"/>
    <x v="18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x v="6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x v="5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x v="67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x v="50"/>
    <n v="31.25"/>
    <x v="6"/>
    <x v="18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x v="50"/>
    <n v="5"/>
    <x v="6"/>
    <x v="18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x v="50"/>
    <n v="0"/>
    <x v="6"/>
    <x v="18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s v="games/mobile games"/>
    <x v="5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x v="50"/>
    <n v="0"/>
    <x v="6"/>
    <x v="18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x v="50"/>
    <n v="23.25"/>
    <x v="6"/>
    <x v="18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x v="50"/>
    <n v="0"/>
    <x v="7"/>
    <x v="19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x v="50"/>
    <n v="100"/>
    <x v="7"/>
    <x v="19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x v="114"/>
    <n v="44.17"/>
    <x v="7"/>
    <x v="19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x v="50"/>
    <n v="0"/>
    <x v="7"/>
    <x v="19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x v="50"/>
    <n v="24.33"/>
    <x v="7"/>
    <x v="19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x v="50"/>
    <n v="37.5"/>
    <x v="7"/>
    <x v="19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x v="54"/>
    <n v="42"/>
    <x v="7"/>
    <x v="19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x v="50"/>
    <n v="0"/>
    <x v="7"/>
    <x v="19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s v="food/food trucks"/>
    <x v="52"/>
    <n v="60.73"/>
    <x v="7"/>
    <x v="19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x v="60"/>
    <n v="50"/>
    <x v="7"/>
    <x v="19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x v="113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x v="60"/>
    <n v="23.5"/>
    <x v="7"/>
    <x v="19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x v="5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x v="53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x v="50"/>
    <n v="11.67"/>
    <x v="7"/>
    <x v="19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x v="5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x v="65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x v="50"/>
    <n v="0"/>
    <x v="7"/>
    <x v="1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x v="5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x v="50"/>
    <n v="0"/>
    <x v="7"/>
    <x v="19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x v="5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x v="70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x v="118"/>
    <n v="358.88"/>
    <x v="7"/>
    <x v="19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x v="53"/>
    <n v="61.19"/>
    <x v="7"/>
    <x v="19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x v="5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x v="50"/>
    <n v="5.67"/>
    <x v="7"/>
    <x v="19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x v="50"/>
    <n v="50"/>
    <x v="7"/>
    <x v="19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x v="50"/>
    <n v="25"/>
    <x v="7"/>
    <x v="19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s v="food/food trucks"/>
    <x v="5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x v="50"/>
    <n v="30"/>
    <x v="7"/>
    <x v="19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x v="52"/>
    <n v="46.63"/>
    <x v="7"/>
    <x v="19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x v="56"/>
    <n v="65"/>
    <x v="7"/>
    <x v="1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x v="50"/>
    <n v="10"/>
    <x v="7"/>
    <x v="19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x v="5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x v="50"/>
    <n v="5"/>
    <x v="7"/>
    <x v="19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x v="62"/>
    <n v="640"/>
    <x v="7"/>
    <x v="19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x v="81"/>
    <n v="69.12"/>
    <x v="7"/>
    <x v="19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s v="food/food trucks"/>
    <x v="5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x v="65"/>
    <n v="10.5"/>
    <x v="7"/>
    <x v="19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x v="65"/>
    <n v="33.33"/>
    <x v="7"/>
    <x v="19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x v="2"/>
    <n v="61.56"/>
    <x v="8"/>
    <x v="20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x v="2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x v="13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x v="3"/>
    <n v="130.16"/>
    <x v="8"/>
    <x v="2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x v="164"/>
    <n v="37.78"/>
    <x v="8"/>
    <x v="2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x v="29"/>
    <n v="112.79"/>
    <x v="8"/>
    <x v="20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x v="165"/>
    <n v="51.92"/>
    <x v="8"/>
    <x v="20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x v="15"/>
    <n v="89.24"/>
    <x v="8"/>
    <x v="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x v="166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x v="3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x v="167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x v="165"/>
    <n v="79.41"/>
    <x v="8"/>
    <x v="2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x v="168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x v="169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x v="170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x v="7"/>
    <n v="299.22000000000003"/>
    <x v="8"/>
    <x v="2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x v="9"/>
    <n v="58.53"/>
    <x v="8"/>
    <x v="20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x v="21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x v="171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x v="21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x v="3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x v="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x v="41"/>
    <n v="32.340000000000003"/>
    <x v="8"/>
    <x v="20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x v="3"/>
    <n v="123.38"/>
    <x v="8"/>
    <x v="2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x v="1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x v="6"/>
    <n v="138.26"/>
    <x v="8"/>
    <x v="20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x v="172"/>
    <n v="493.82"/>
    <x v="8"/>
    <x v="2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x v="7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x v="32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x v="21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x v="88"/>
    <n v="105.44"/>
    <x v="8"/>
    <x v="20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x v="173"/>
    <n v="71.59"/>
    <x v="8"/>
    <x v="20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x v="9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x v="33"/>
    <n v="148.57"/>
    <x v="8"/>
    <x v="2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x v="174"/>
    <n v="174.21"/>
    <x v="8"/>
    <x v="2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x v="175"/>
    <n v="102.86"/>
    <x v="8"/>
    <x v="20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x v="3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x v="38"/>
    <n v="23.8"/>
    <x v="8"/>
    <x v="20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x v="176"/>
    <n v="81.27"/>
    <x v="8"/>
    <x v="2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x v="20"/>
    <n v="116.21"/>
    <x v="8"/>
    <x v="20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x v="113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x v="65"/>
    <n v="44"/>
    <x v="4"/>
    <x v="21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x v="65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x v="5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x v="1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x v="6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x v="5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x v="5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x v="6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x v="8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x v="5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x v="56"/>
    <n v="35"/>
    <x v="4"/>
    <x v="21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s v="music/world music"/>
    <x v="5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x v="5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x v="82"/>
    <n v="59.33"/>
    <x v="4"/>
    <x v="21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x v="50"/>
    <n v="0"/>
    <x v="4"/>
    <x v="21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x v="56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x v="76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x v="6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x v="5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x v="3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x v="28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x v="16"/>
    <n v="75.48"/>
    <x v="4"/>
    <x v="11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x v="108"/>
    <n v="85.5"/>
    <x v="4"/>
    <x v="11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x v="143"/>
    <n v="64.25"/>
    <x v="4"/>
    <x v="11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x v="3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x v="177"/>
    <n v="118.2"/>
    <x v="4"/>
    <x v="1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x v="21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x v="178"/>
    <n v="34.17"/>
    <x v="4"/>
    <x v="11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x v="179"/>
    <n v="42.73"/>
    <x v="4"/>
    <x v="11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x v="1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x v="180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x v="90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x v="181"/>
    <n v="92.1"/>
    <x v="4"/>
    <x v="11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x v="182"/>
    <n v="38.18"/>
    <x v="4"/>
    <x v="11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x v="3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x v="35"/>
    <n v="50.69"/>
    <x v="4"/>
    <x v="11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x v="7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x v="105"/>
    <n v="77.64"/>
    <x v="4"/>
    <x v="11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x v="17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x v="183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x v="17"/>
    <n v="63.18"/>
    <x v="4"/>
    <x v="11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x v="8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x v="21"/>
    <n v="140.86000000000001"/>
    <x v="4"/>
    <x v="11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x v="16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x v="15"/>
    <n v="99.16"/>
    <x v="4"/>
    <x v="11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x v="41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x v="21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x v="6"/>
    <n v="189.29"/>
    <x v="4"/>
    <x v="11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x v="3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x v="19"/>
    <n v="82.96"/>
    <x v="4"/>
    <x v="11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x v="184"/>
    <n v="62.52"/>
    <x v="4"/>
    <x v="11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x v="3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x v="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x v="19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x v="38"/>
    <n v="73.36"/>
    <x v="4"/>
    <x v="11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x v="38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x v="38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x v="39"/>
    <n v="67.67"/>
    <x v="4"/>
    <x v="11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x v="18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x v="7"/>
    <n v="65.16"/>
    <x v="1"/>
    <x v="6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x v="21"/>
    <n v="32.270000000000003"/>
    <x v="1"/>
    <x v="6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x v="29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x v="186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x v="8"/>
    <n v="65.87"/>
    <x v="1"/>
    <x v="6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x v="105"/>
    <n v="36.08"/>
    <x v="1"/>
    <x v="6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x v="15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x v="91"/>
    <n v="104.07"/>
    <x v="1"/>
    <x v="6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x v="5"/>
    <n v="35.96"/>
    <x v="1"/>
    <x v="6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x v="21"/>
    <n v="127.79"/>
    <x v="1"/>
    <x v="6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x v="108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x v="2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x v="48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x v="5"/>
    <n v="92.04"/>
    <x v="1"/>
    <x v="6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x v="2"/>
    <n v="63.42"/>
    <x v="1"/>
    <x v="6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x v="39"/>
    <n v="135.63"/>
    <x v="1"/>
    <x v="6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x v="165"/>
    <n v="168.75"/>
    <x v="1"/>
    <x v="6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x v="33"/>
    <n v="70.86"/>
    <x v="1"/>
    <x v="6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x v="8"/>
    <n v="50"/>
    <x v="1"/>
    <x v="6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s v="theater/plays"/>
    <x v="22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x v="67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x v="73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x v="187"/>
    <n v="201.6"/>
    <x v="2"/>
    <x v="8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x v="81"/>
    <n v="127.93"/>
    <x v="2"/>
    <x v="8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s v="technology/wearables"/>
    <x v="57"/>
    <n v="29.89"/>
    <x v="2"/>
    <x v="8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x v="20"/>
    <n v="367.97"/>
    <x v="2"/>
    <x v="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x v="63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x v="188"/>
    <n v="800.7"/>
    <x v="2"/>
    <x v="8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x v="60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x v="134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x v="60"/>
    <n v="184.36"/>
    <x v="2"/>
    <x v="8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x v="67"/>
    <n v="162.91999999999999"/>
    <x v="2"/>
    <x v="8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x v="5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x v="52"/>
    <n v="603.53"/>
    <x v="2"/>
    <x v="8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x v="77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x v="77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x v="60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x v="60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x v="5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x v="114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x v="54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x v="53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x v="60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x v="65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x v="53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x v="60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x v="66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x v="60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x v="5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x v="50"/>
    <n v="0"/>
    <x v="2"/>
    <x v="8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x v="57"/>
    <n v="51.82"/>
    <x v="2"/>
    <x v="8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x v="6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x v="189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x v="190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x v="56"/>
    <n v="66.069999999999993"/>
    <x v="2"/>
    <x v="8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x v="113"/>
    <n v="89.65"/>
    <x v="2"/>
    <x v="8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x v="5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x v="14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x v="5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x v="21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x v="191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x v="105"/>
    <n v="53.57"/>
    <x v="3"/>
    <x v="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x v="92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x v="21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x v="21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x v="142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x v="3"/>
    <n v="66.7"/>
    <x v="3"/>
    <x v="9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x v="7"/>
    <n v="168.78"/>
    <x v="3"/>
    <x v="9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x v="104"/>
    <n v="59.97"/>
    <x v="3"/>
    <x v="9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x v="8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x v="22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x v="4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x v="25"/>
    <n v="71.44"/>
    <x v="3"/>
    <x v="9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x v="105"/>
    <n v="38.549999999999997"/>
    <x v="3"/>
    <x v="9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x v="20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x v="31"/>
    <n v="40.21"/>
    <x v="3"/>
    <x v="9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x v="36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x v="9"/>
    <n v="28.63"/>
    <x v="3"/>
    <x v="9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x v="15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x v="8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x v="17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x v="8"/>
    <n v="81.739999999999995"/>
    <x v="4"/>
    <x v="11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s v="music/rock"/>
    <x v="9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x v="35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x v="38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x v="2"/>
    <n v="83.97"/>
    <x v="4"/>
    <x v="11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x v="3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x v="13"/>
    <n v="107.07"/>
    <x v="4"/>
    <x v="11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s v="music/rock"/>
    <x v="39"/>
    <n v="38.75"/>
    <x v="4"/>
    <x v="11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x v="2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x v="192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x v="193"/>
    <n v="62.87"/>
    <x v="4"/>
    <x v="11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x v="194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x v="31"/>
    <n v="48.71"/>
    <x v="4"/>
    <x v="11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s v="music/rock"/>
    <x v="195"/>
    <n v="30.58"/>
    <x v="4"/>
    <x v="11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x v="20"/>
    <n v="73.91"/>
    <x v="4"/>
    <x v="11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x v="196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x v="13"/>
    <n v="73.36"/>
    <x v="4"/>
    <x v="11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x v="3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x v="197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x v="39"/>
    <n v="68.94"/>
    <x v="4"/>
    <x v="11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x v="5"/>
    <n v="65.91"/>
    <x v="4"/>
    <x v="11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x v="198"/>
    <n v="62.5"/>
    <x v="4"/>
    <x v="11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x v="0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x v="165"/>
    <n v="60.18"/>
    <x v="4"/>
    <x v="11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x v="14"/>
    <n v="21.38"/>
    <x v="4"/>
    <x v="11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x v="15"/>
    <n v="160.79"/>
    <x v="4"/>
    <x v="11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x v="5"/>
    <n v="42.38"/>
    <x v="4"/>
    <x v="11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x v="35"/>
    <n v="27.32"/>
    <x v="4"/>
    <x v="11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s v="music/rock"/>
    <x v="2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x v="108"/>
    <n v="53.88"/>
    <x v="4"/>
    <x v="11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s v="music/rock"/>
    <x v="20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x v="1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x v="35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x v="5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x v="9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x v="23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x v="199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x v="15"/>
    <n v="24.15"/>
    <x v="4"/>
    <x v="1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x v="33"/>
    <n v="62.17"/>
    <x v="4"/>
    <x v="11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x v="53"/>
    <n v="48.2"/>
    <x v="3"/>
    <x v="22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x v="50"/>
    <n v="6.18"/>
    <x v="3"/>
    <x v="22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s v="publishing/translations"/>
    <x v="5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x v="60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x v="113"/>
    <n v="12"/>
    <x v="3"/>
    <x v="22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x v="5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x v="5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x v="50"/>
    <n v="2.33"/>
    <x v="3"/>
    <x v="22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x v="6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x v="6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x v="5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x v="82"/>
    <n v="88.89"/>
    <x v="3"/>
    <x v="22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x v="50"/>
    <n v="0"/>
    <x v="3"/>
    <x v="22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x v="60"/>
    <n v="27.5"/>
    <x v="3"/>
    <x v="22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x v="5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x v="113"/>
    <n v="44.5"/>
    <x v="3"/>
    <x v="22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x v="5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x v="5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x v="5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x v="50"/>
    <n v="100"/>
    <x v="3"/>
    <x v="22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x v="68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x v="5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x v="50"/>
    <n v="0"/>
    <x v="3"/>
    <x v="22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x v="59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x v="62"/>
    <n v="15"/>
    <x v="3"/>
    <x v="22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x v="50"/>
    <n v="0"/>
    <x v="3"/>
    <x v="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x v="5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x v="188"/>
    <n v="115.55"/>
    <x v="3"/>
    <x v="22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x v="5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x v="113"/>
    <n v="80.5"/>
    <x v="3"/>
    <x v="22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x v="54"/>
    <n v="744.55"/>
    <x v="3"/>
    <x v="22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x v="5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x v="60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x v="11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x v="56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x v="113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x v="5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x v="60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x v="5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x v="50"/>
    <n v="0"/>
    <x v="3"/>
    <x v="22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x v="5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x v="5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x v="50"/>
    <n v="0"/>
    <x v="3"/>
    <x v="22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x v="5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x v="5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x v="50"/>
    <n v="0"/>
    <x v="3"/>
    <x v="22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x v="50"/>
    <n v="1"/>
    <x v="3"/>
    <x v="22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x v="50"/>
    <n v="1"/>
    <x v="3"/>
    <x v="22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x v="5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x v="5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x v="60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x v="57"/>
    <n v="225"/>
    <x v="3"/>
    <x v="22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s v="publishing/translations"/>
    <x v="56"/>
    <n v="48.33"/>
    <x v="3"/>
    <x v="22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x v="5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x v="50"/>
    <n v="0"/>
    <x v="3"/>
    <x v="22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x v="50"/>
    <n v="0"/>
    <x v="3"/>
    <x v="22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x v="50"/>
    <n v="0"/>
    <x v="3"/>
    <x v="22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x v="7"/>
    <n v="44.67"/>
    <x v="3"/>
    <x v="23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x v="1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x v="34"/>
    <n v="35.44"/>
    <x v="3"/>
    <x v="23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s v="publishing/radio &amp; podcasts"/>
    <x v="200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x v="201"/>
    <n v="52.62"/>
    <x v="3"/>
    <x v="23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x v="29"/>
    <n v="69.599999999999994"/>
    <x v="3"/>
    <x v="23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x v="41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x v="21"/>
    <n v="33.19"/>
    <x v="3"/>
    <x v="23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x v="29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x v="105"/>
    <n v="23.17"/>
    <x v="3"/>
    <x v="2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x v="3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x v="86"/>
    <n v="103.2"/>
    <x v="3"/>
    <x v="23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s v="publishing/radio &amp; podcasts"/>
    <x v="10"/>
    <n v="38.46"/>
    <x v="3"/>
    <x v="23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x v="20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x v="192"/>
    <n v="64.17"/>
    <x v="3"/>
    <x v="23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x v="202"/>
    <n v="43.33"/>
    <x v="3"/>
    <x v="23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x v="38"/>
    <n v="90.5"/>
    <x v="3"/>
    <x v="23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x v="203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x v="0"/>
    <n v="30.96"/>
    <x v="3"/>
    <x v="23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x v="16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x v="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x v="50"/>
    <n v="5"/>
    <x v="3"/>
    <x v="1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x v="60"/>
    <n v="25"/>
    <x v="3"/>
    <x v="10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s v="publishing/fiction"/>
    <x v="50"/>
    <n v="0"/>
    <x v="3"/>
    <x v="1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x v="53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x v="50"/>
    <n v="16"/>
    <x v="3"/>
    <x v="10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x v="50"/>
    <n v="0"/>
    <x v="3"/>
    <x v="10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x v="53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x v="5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x v="134"/>
    <n v="47.11"/>
    <x v="3"/>
    <x v="10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x v="5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x v="60"/>
    <n v="15"/>
    <x v="3"/>
    <x v="10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x v="5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x v="114"/>
    <n v="40.450000000000003"/>
    <x v="3"/>
    <x v="1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x v="50"/>
    <n v="0"/>
    <x v="3"/>
    <x v="10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x v="50"/>
    <n v="0"/>
    <x v="3"/>
    <x v="10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x v="5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x v="53"/>
    <n v="19"/>
    <x v="3"/>
    <x v="10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x v="5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x v="78"/>
    <n v="46.73"/>
    <x v="3"/>
    <x v="10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x v="183"/>
    <n v="97.73"/>
    <x v="8"/>
    <x v="20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x v="7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x v="29"/>
    <n v="56.98"/>
    <x v="8"/>
    <x v="20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x v="204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x v="3"/>
    <n v="48.04"/>
    <x v="8"/>
    <x v="2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x v="38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x v="20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x v="38"/>
    <n v="97.11"/>
    <x v="8"/>
    <x v="20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x v="39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x v="7"/>
    <n v="39.92"/>
    <x v="8"/>
    <x v="20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x v="20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x v="206"/>
    <n v="58.38"/>
    <x v="8"/>
    <x v="20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x v="95"/>
    <n v="55.82"/>
    <x v="8"/>
    <x v="20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x v="6"/>
    <n v="151.24"/>
    <x v="8"/>
    <x v="2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x v="96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x v="15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x v="184"/>
    <n v="39.51"/>
    <x v="8"/>
    <x v="2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x v="207"/>
    <n v="130.53"/>
    <x v="8"/>
    <x v="20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x v="33"/>
    <n v="64.16"/>
    <x v="8"/>
    <x v="20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x v="3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x v="13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x v="86"/>
    <n v="133.74"/>
    <x v="8"/>
    <x v="20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x v="105"/>
    <n v="95.83"/>
    <x v="8"/>
    <x v="2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x v="110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x v="107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x v="28"/>
    <n v="98.84"/>
    <x v="8"/>
    <x v="20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x v="5"/>
    <n v="55.22"/>
    <x v="8"/>
    <x v="20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x v="208"/>
    <n v="52.79"/>
    <x v="8"/>
    <x v="2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x v="7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x v="165"/>
    <n v="53.99"/>
    <x v="8"/>
    <x v="20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x v="98"/>
    <n v="56.64"/>
    <x v="8"/>
    <x v="2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x v="209"/>
    <n v="82.32"/>
    <x v="8"/>
    <x v="2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x v="14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x v="210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x v="88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x v="211"/>
    <n v="66.02"/>
    <x v="8"/>
    <x v="2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x v="144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x v="3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x v="104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x v="90"/>
    <n v="180.41"/>
    <x v="8"/>
    <x v="2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x v="50"/>
    <n v="3"/>
    <x v="8"/>
    <x v="24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x v="65"/>
    <n v="20"/>
    <x v="8"/>
    <x v="24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x v="50"/>
    <n v="10"/>
    <x v="8"/>
    <x v="2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x v="50"/>
    <n v="0"/>
    <x v="8"/>
    <x v="24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x v="5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x v="129"/>
    <n v="26.27"/>
    <x v="8"/>
    <x v="24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x v="50"/>
    <n v="0"/>
    <x v="8"/>
    <x v="24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x v="114"/>
    <n v="60"/>
    <x v="8"/>
    <x v="24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x v="122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x v="55"/>
    <n v="14.43"/>
    <x v="8"/>
    <x v="2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x v="5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x v="190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x v="50"/>
    <n v="0"/>
    <x v="8"/>
    <x v="24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x v="50"/>
    <n v="0"/>
    <x v="8"/>
    <x v="24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x v="50"/>
    <n v="0"/>
    <x v="8"/>
    <x v="24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x v="79"/>
    <n v="56.42"/>
    <x v="8"/>
    <x v="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x v="65"/>
    <n v="100"/>
    <x v="8"/>
    <x v="24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x v="62"/>
    <n v="11.67"/>
    <x v="8"/>
    <x v="24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x v="50"/>
    <n v="50"/>
    <x v="8"/>
    <x v="24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x v="65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x v="6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x v="5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x v="60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x v="5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x v="56"/>
    <n v="100"/>
    <x v="3"/>
    <x v="25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x v="70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x v="65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x v="51"/>
    <n v="155"/>
    <x v="3"/>
    <x v="25"/>
  </r>
  <r>
    <n v="1569"/>
    <s v="to be removed (Canceled)"/>
    <s v="to be removed"/>
    <x v="11"/>
    <n v="0"/>
    <x v="1"/>
    <x v="0"/>
    <s v="USD"/>
    <n v="1369498714"/>
    <n v="1366906714"/>
    <b v="0"/>
    <n v="0"/>
    <b v="0"/>
    <s v="publishing/art books"/>
    <x v="50"/>
    <n v="0"/>
    <x v="3"/>
    <x v="25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x v="139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x v="60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x v="62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x v="53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x v="62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x v="61"/>
    <n v="65.459999999999994"/>
    <x v="3"/>
    <x v="25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x v="5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x v="60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x v="57"/>
    <n v="51.25"/>
    <x v="3"/>
    <x v="25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x v="60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x v="50"/>
    <n v="0"/>
    <x v="3"/>
    <x v="25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x v="60"/>
    <n v="5"/>
    <x v="8"/>
    <x v="26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x v="114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x v="50"/>
    <n v="15"/>
    <x v="8"/>
    <x v="26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x v="50"/>
    <n v="0"/>
    <x v="8"/>
    <x v="26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x v="135"/>
    <n v="131.66999999999999"/>
    <x v="8"/>
    <x v="26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x v="5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x v="50"/>
    <n v="1"/>
    <x v="8"/>
    <x v="26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x v="50"/>
    <n v="0"/>
    <x v="8"/>
    <x v="26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x v="50"/>
    <n v="0"/>
    <x v="8"/>
    <x v="26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s v="photography/places"/>
    <x v="53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x v="129"/>
    <n v="44.48"/>
    <x v="8"/>
    <x v="26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x v="50"/>
    <n v="0"/>
    <x v="8"/>
    <x v="26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x v="50"/>
    <n v="1"/>
    <x v="8"/>
    <x v="26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x v="70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x v="50"/>
    <n v="40"/>
    <x v="8"/>
    <x v="26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x v="53"/>
    <n v="25"/>
    <x v="8"/>
    <x v="26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x v="50"/>
    <n v="0"/>
    <x v="8"/>
    <x v="26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x v="50"/>
    <n v="1"/>
    <x v="8"/>
    <x v="26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x v="50"/>
    <n v="0"/>
    <x v="8"/>
    <x v="2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x v="113"/>
    <n v="40.78"/>
    <x v="8"/>
    <x v="26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x v="29"/>
    <n v="48.33"/>
    <x v="4"/>
    <x v="11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x v="8"/>
    <n v="46.95"/>
    <x v="4"/>
    <x v="11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x v="8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x v="108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x v="7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x v="7"/>
    <n v="87.83"/>
    <x v="4"/>
    <x v="11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x v="14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x v="7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x v="90"/>
    <n v="443.75"/>
    <x v="4"/>
    <x v="11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x v="212"/>
    <n v="48.54"/>
    <x v="4"/>
    <x v="11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s v="music/rock"/>
    <x v="105"/>
    <n v="37.07"/>
    <x v="4"/>
    <x v="11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x v="5"/>
    <n v="50"/>
    <x v="4"/>
    <x v="11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x v="21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x v="3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x v="35"/>
    <n v="67.13"/>
    <x v="4"/>
    <x v="11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x v="3"/>
    <n v="66.37"/>
    <x v="4"/>
    <x v="11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x v="91"/>
    <n v="64.62"/>
    <x v="4"/>
    <x v="11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x v="2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x v="18"/>
    <n v="86.96"/>
    <x v="4"/>
    <x v="11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x v="40"/>
    <n v="66.47"/>
    <x v="4"/>
    <x v="11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x v="10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x v="21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x v="7"/>
    <n v="42.11"/>
    <x v="4"/>
    <x v="11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x v="90"/>
    <n v="47.2"/>
    <x v="4"/>
    <x v="11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x v="19"/>
    <n v="112.02"/>
    <x v="4"/>
    <x v="11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x v="7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x v="16"/>
    <n v="61.58"/>
    <x v="4"/>
    <x v="11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x v="7"/>
    <n v="45.88"/>
    <x v="4"/>
    <x v="11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x v="3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x v="213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x v="94"/>
    <n v="117.23"/>
    <x v="4"/>
    <x v="1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x v="21"/>
    <n v="86.49"/>
    <x v="4"/>
    <x v="11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x v="8"/>
    <n v="172.41"/>
    <x v="4"/>
    <x v="11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x v="7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x v="10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x v="3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x v="3"/>
    <n v="34.6"/>
    <x v="4"/>
    <x v="11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x v="2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x v="8"/>
    <n v="94.74"/>
    <x v="4"/>
    <x v="11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x v="106"/>
    <n v="39.97"/>
    <x v="4"/>
    <x v="11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x v="7"/>
    <n v="97.5"/>
    <x v="4"/>
    <x v="27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x v="8"/>
    <n v="42.86"/>
    <x v="4"/>
    <x v="27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x v="105"/>
    <n v="168.51"/>
    <x v="4"/>
    <x v="27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x v="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x v="38"/>
    <n v="554"/>
    <x v="4"/>
    <x v="27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x v="5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x v="2"/>
    <n v="113.83"/>
    <x v="4"/>
    <x v="2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x v="105"/>
    <n v="32.01"/>
    <x v="4"/>
    <x v="27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x v="7"/>
    <n v="47.19"/>
    <x v="4"/>
    <x v="27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x v="24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x v="7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x v="7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x v="107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x v="28"/>
    <n v="38.79"/>
    <x v="4"/>
    <x v="27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x v="1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x v="8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x v="2"/>
    <n v="118.7"/>
    <x v="4"/>
    <x v="27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x v="88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x v="40"/>
    <n v="12.53"/>
    <x v="4"/>
    <x v="27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x v="214"/>
    <n v="27.86"/>
    <x v="4"/>
    <x v="27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x v="3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x v="33"/>
    <n v="132.44"/>
    <x v="4"/>
    <x v="27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x v="29"/>
    <n v="33.75"/>
    <x v="4"/>
    <x v="2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x v="108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x v="17"/>
    <n v="44.96"/>
    <x v="4"/>
    <x v="27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x v="164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x v="3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x v="33"/>
    <n v="70.78"/>
    <x v="4"/>
    <x v="27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x v="49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x v="33"/>
    <n v="44.61"/>
    <x v="4"/>
    <x v="27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x v="7"/>
    <n v="26.15"/>
    <x v="4"/>
    <x v="27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x v="40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x v="30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x v="180"/>
    <n v="89.25"/>
    <x v="4"/>
    <x v="27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x v="0"/>
    <n v="40.42"/>
    <x v="4"/>
    <x v="27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x v="41"/>
    <n v="82.38"/>
    <x v="4"/>
    <x v="27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x v="20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x v="90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x v="215"/>
    <n v="62.5"/>
    <x v="4"/>
    <x v="27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x v="90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x v="7"/>
    <n v="74.58"/>
    <x v="4"/>
    <x v="28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x v="50"/>
    <n v="0"/>
    <x v="4"/>
    <x v="28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x v="66"/>
    <n v="76"/>
    <x v="4"/>
    <x v="2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x v="15"/>
    <n v="86.44"/>
    <x v="4"/>
    <x v="28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x v="3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x v="5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x v="134"/>
    <n v="80.13"/>
    <x v="4"/>
    <x v="28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x v="156"/>
    <n v="253.14"/>
    <x v="4"/>
    <x v="28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s v="music/faith"/>
    <x v="8"/>
    <n v="171.43"/>
    <x v="4"/>
    <x v="28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x v="78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x v="69"/>
    <n v="264.26"/>
    <x v="4"/>
    <x v="28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x v="216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x v="114"/>
    <n v="35"/>
    <x v="4"/>
    <x v="28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x v="5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x v="81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x v="5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x v="68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x v="50"/>
    <n v="0"/>
    <x v="4"/>
    <x v="28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x v="6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x v="73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x v="50"/>
    <n v="5"/>
    <x v="4"/>
    <x v="28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s v="music/faith"/>
    <x v="50"/>
    <n v="1"/>
    <x v="4"/>
    <x v="28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x v="60"/>
    <n v="25.5"/>
    <x v="4"/>
    <x v="28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x v="187"/>
    <n v="118.36"/>
    <x v="4"/>
    <x v="28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x v="50"/>
    <n v="0"/>
    <x v="4"/>
    <x v="28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x v="5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x v="54"/>
    <n v="54.11"/>
    <x v="4"/>
    <x v="28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x v="50"/>
    <n v="0"/>
    <x v="4"/>
    <x v="28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x v="62"/>
    <n v="21.25"/>
    <x v="4"/>
    <x v="28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x v="60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x v="57"/>
    <n v="525"/>
    <x v="4"/>
    <x v="28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x v="50"/>
    <n v="0"/>
    <x v="4"/>
    <x v="28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x v="53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x v="59"/>
    <n v="115.71"/>
    <x v="4"/>
    <x v="28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x v="5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x v="59"/>
    <n v="50"/>
    <x v="4"/>
    <x v="28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x v="152"/>
    <n v="34.020000000000003"/>
    <x v="4"/>
    <x v="28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s v="music/faith"/>
    <x v="5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x v="60"/>
    <n v="11.67"/>
    <x v="4"/>
    <x v="28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x v="52"/>
    <n v="28.13"/>
    <x v="4"/>
    <x v="28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x v="50"/>
    <n v="0"/>
    <x v="4"/>
    <x v="28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x v="5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x v="113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x v="60"/>
    <n v="8.75"/>
    <x v="4"/>
    <x v="28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x v="54"/>
    <n v="62.22"/>
    <x v="4"/>
    <x v="28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x v="122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x v="50"/>
    <n v="1"/>
    <x v="4"/>
    <x v="28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x v="149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x v="5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x v="50"/>
    <n v="0"/>
    <x v="4"/>
    <x v="28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x v="5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x v="50"/>
    <n v="0"/>
    <x v="4"/>
    <x v="28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x v="50"/>
    <n v="0"/>
    <x v="4"/>
    <x v="28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x v="50"/>
    <n v="1"/>
    <x v="4"/>
    <x v="28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x v="57"/>
    <n v="55"/>
    <x v="4"/>
    <x v="28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x v="60"/>
    <n v="22"/>
    <x v="4"/>
    <x v="28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x v="70"/>
    <n v="56.67"/>
    <x v="4"/>
    <x v="28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x v="5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x v="50"/>
    <n v="1"/>
    <x v="4"/>
    <x v="28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x v="50"/>
    <n v="0"/>
    <x v="4"/>
    <x v="28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x v="38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x v="15"/>
    <n v="63.97"/>
    <x v="8"/>
    <x v="2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x v="8"/>
    <n v="89.93"/>
    <x v="8"/>
    <x v="2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x v="90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x v="35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x v="34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x v="2"/>
    <n v="59.41"/>
    <x v="8"/>
    <x v="2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x v="22"/>
    <n v="358.97"/>
    <x v="8"/>
    <x v="20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x v="4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x v="180"/>
    <n v="80.650000000000006"/>
    <x v="8"/>
    <x v="20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x v="33"/>
    <n v="168.69"/>
    <x v="8"/>
    <x v="20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x v="217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x v="29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x v="38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x v="28"/>
    <n v="7.5"/>
    <x v="8"/>
    <x v="20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x v="33"/>
    <n v="47.13"/>
    <x v="8"/>
    <x v="20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x v="31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x v="41"/>
    <n v="42.48"/>
    <x v="8"/>
    <x v="20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x v="13"/>
    <n v="108.78"/>
    <x v="8"/>
    <x v="20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x v="11"/>
    <n v="81.099999999999994"/>
    <x v="8"/>
    <x v="20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x v="19"/>
    <n v="51.67"/>
    <x v="8"/>
    <x v="2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x v="218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x v="21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x v="68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x v="155"/>
    <n v="72.17"/>
    <x v="8"/>
    <x v="20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x v="50"/>
    <n v="0"/>
    <x v="8"/>
    <x v="20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x v="132"/>
    <n v="58.62"/>
    <x v="8"/>
    <x v="20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x v="65"/>
    <n v="12.47"/>
    <x v="8"/>
    <x v="20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x v="56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x v="219"/>
    <n v="150.5"/>
    <x v="8"/>
    <x v="20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x v="70"/>
    <n v="35.799999999999997"/>
    <x v="8"/>
    <x v="2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x v="63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x v="52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x v="132"/>
    <n v="88.31"/>
    <x v="8"/>
    <x v="2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x v="187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x v="113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x v="51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x v="53"/>
    <n v="66.33"/>
    <x v="8"/>
    <x v="20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x v="71"/>
    <n v="104.89"/>
    <x v="8"/>
    <x v="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x v="67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x v="73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x v="77"/>
    <n v="71.34"/>
    <x v="8"/>
    <x v="20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x v="148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x v="67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x v="68"/>
    <n v="44.94"/>
    <x v="8"/>
    <x v="2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x v="216"/>
    <n v="31.21"/>
    <x v="8"/>
    <x v="20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x v="77"/>
    <n v="63.88"/>
    <x v="8"/>
    <x v="20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x v="60"/>
    <n v="19"/>
    <x v="8"/>
    <x v="20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x v="60"/>
    <n v="10"/>
    <x v="8"/>
    <x v="20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x v="62"/>
    <n v="109.07"/>
    <x v="8"/>
    <x v="20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x v="65"/>
    <n v="26.75"/>
    <x v="8"/>
    <x v="20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x v="220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x v="60"/>
    <n v="20"/>
    <x v="8"/>
    <x v="2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x v="57"/>
    <n v="55.39"/>
    <x v="8"/>
    <x v="20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x v="115"/>
    <n v="133.9"/>
    <x v="8"/>
    <x v="2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x v="66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x v="14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x v="51"/>
    <n v="58.97"/>
    <x v="8"/>
    <x v="20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x v="53"/>
    <n v="11.64"/>
    <x v="8"/>
    <x v="20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x v="68"/>
    <n v="83.72"/>
    <x v="8"/>
    <x v="2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x v="51"/>
    <n v="63.65"/>
    <x v="8"/>
    <x v="2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x v="216"/>
    <n v="94.28"/>
    <x v="8"/>
    <x v="2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x v="134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x v="131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x v="71"/>
    <n v="67.14"/>
    <x v="8"/>
    <x v="2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x v="56"/>
    <n v="73.88"/>
    <x v="8"/>
    <x v="20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x v="57"/>
    <n v="69.13"/>
    <x v="8"/>
    <x v="20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x v="139"/>
    <n v="120.77"/>
    <x v="8"/>
    <x v="2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x v="57"/>
    <n v="42.22"/>
    <x v="8"/>
    <x v="20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x v="56"/>
    <n v="7.5"/>
    <x v="8"/>
    <x v="20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x v="5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x v="55"/>
    <n v="37.61"/>
    <x v="8"/>
    <x v="20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x v="50"/>
    <n v="0"/>
    <x v="8"/>
    <x v="20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x v="190"/>
    <n v="42.16"/>
    <x v="8"/>
    <x v="20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x v="50"/>
    <n v="0"/>
    <x v="8"/>
    <x v="20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x v="53"/>
    <n v="84.83"/>
    <x v="8"/>
    <x v="2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x v="221"/>
    <n v="94.19"/>
    <x v="8"/>
    <x v="2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x v="5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x v="5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x v="113"/>
    <n v="213.38"/>
    <x v="8"/>
    <x v="2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x v="165"/>
    <n v="59.16"/>
    <x v="4"/>
    <x v="11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x v="8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x v="31"/>
    <n v="24.58"/>
    <x v="4"/>
    <x v="11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s v="music/rock"/>
    <x v="8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x v="2"/>
    <n v="42.02"/>
    <x v="4"/>
    <x v="11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s v="music/rock"/>
    <x v="7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x v="7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x v="8"/>
    <n v="417.33"/>
    <x v="4"/>
    <x v="11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x v="23"/>
    <n v="75.77"/>
    <x v="4"/>
    <x v="11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x v="21"/>
    <n v="67.39"/>
    <x v="4"/>
    <x v="11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x v="3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x v="1"/>
    <n v="25"/>
    <x v="4"/>
    <x v="1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x v="222"/>
    <n v="42"/>
    <x v="4"/>
    <x v="11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s v="music/rock"/>
    <x v="90"/>
    <n v="131.16999999999999"/>
    <x v="4"/>
    <x v="11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x v="3"/>
    <n v="47.27"/>
    <x v="4"/>
    <x v="11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s v="music/rock"/>
    <x v="177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x v="223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x v="8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x v="207"/>
    <n v="45.62"/>
    <x v="4"/>
    <x v="11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x v="15"/>
    <n v="75.38"/>
    <x v="4"/>
    <x v="11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x v="2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x v="10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x v="39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x v="7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x v="8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x v="17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x v="10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x v="13"/>
    <n v="134.21"/>
    <x v="4"/>
    <x v="11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x v="8"/>
    <n v="37.630000000000003"/>
    <x v="4"/>
    <x v="11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x v="21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x v="8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x v="16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x v="21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x v="21"/>
    <n v="88.04"/>
    <x v="4"/>
    <x v="11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x v="224"/>
    <n v="70.58"/>
    <x v="4"/>
    <x v="11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x v="7"/>
    <n v="53.29"/>
    <x v="4"/>
    <x v="11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x v="8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x v="15"/>
    <n v="40.549999999999997"/>
    <x v="4"/>
    <x v="11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s v="music/rock"/>
    <x v="88"/>
    <n v="70.63"/>
    <x v="4"/>
    <x v="11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x v="18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x v="5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x v="59"/>
    <n v="90.94"/>
    <x v="6"/>
    <x v="18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x v="5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x v="152"/>
    <n v="58.08"/>
    <x v="6"/>
    <x v="18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x v="5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x v="60"/>
    <n v="62.5"/>
    <x v="6"/>
    <x v="18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x v="50"/>
    <n v="10"/>
    <x v="6"/>
    <x v="18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x v="62"/>
    <n v="71.59"/>
    <x v="6"/>
    <x v="18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x v="5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x v="54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x v="225"/>
    <n v="49.12"/>
    <x v="6"/>
    <x v="18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x v="60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x v="50"/>
    <n v="18"/>
    <x v="6"/>
    <x v="18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x v="50"/>
    <n v="13"/>
    <x v="6"/>
    <x v="18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x v="60"/>
    <n v="17"/>
    <x v="6"/>
    <x v="1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x v="50"/>
    <n v="0"/>
    <x v="6"/>
    <x v="18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x v="50"/>
    <n v="0"/>
    <x v="6"/>
    <x v="18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x v="50"/>
    <n v="0"/>
    <x v="6"/>
    <x v="18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x v="50"/>
    <n v="3"/>
    <x v="6"/>
    <x v="18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x v="68"/>
    <n v="41.83"/>
    <x v="6"/>
    <x v="18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x v="36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x v="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x v="2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x v="16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x v="31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x v="21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x v="38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x v="183"/>
    <n v="46.65"/>
    <x v="4"/>
    <x v="14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x v="13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x v="14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x v="6"/>
    <n v="87.96"/>
    <x v="4"/>
    <x v="14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x v="0"/>
    <n v="26.27"/>
    <x v="4"/>
    <x v="14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x v="3"/>
    <n v="57.78"/>
    <x v="4"/>
    <x v="14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x v="41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x v="21"/>
    <n v="196.34"/>
    <x v="4"/>
    <x v="14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x v="39"/>
    <n v="43"/>
    <x v="4"/>
    <x v="14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x v="21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x v="14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x v="18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x v="15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x v="56"/>
    <n v="106.8"/>
    <x v="2"/>
    <x v="29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x v="60"/>
    <n v="4"/>
    <x v="2"/>
    <x v="29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x v="153"/>
    <n v="34.1"/>
    <x v="2"/>
    <x v="29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x v="5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x v="5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x v="152"/>
    <n v="215.96"/>
    <x v="2"/>
    <x v="29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x v="5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x v="53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x v="51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x v="115"/>
    <n v="117.49"/>
    <x v="2"/>
    <x v="29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x v="5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x v="155"/>
    <n v="70.599999999999994"/>
    <x v="2"/>
    <x v="29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x v="6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x v="114"/>
    <n v="30"/>
    <x v="2"/>
    <x v="29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x v="53"/>
    <n v="2"/>
    <x v="2"/>
    <x v="29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x v="60"/>
    <n v="17"/>
    <x v="2"/>
    <x v="29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s v="technology/gadgets"/>
    <x v="226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x v="60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x v="153"/>
    <n v="29.63"/>
    <x v="2"/>
    <x v="2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x v="152"/>
    <n v="40.98"/>
    <x v="2"/>
    <x v="29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x v="0"/>
    <n v="54"/>
    <x v="4"/>
    <x v="14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x v="31"/>
    <n v="36.11"/>
    <x v="4"/>
    <x v="14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x v="227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x v="35"/>
    <n v="104"/>
    <x v="4"/>
    <x v="14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x v="5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x v="228"/>
    <n v="27.39"/>
    <x v="4"/>
    <x v="14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s v="music/indie rock"/>
    <x v="33"/>
    <n v="56.36"/>
    <x v="4"/>
    <x v="14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x v="3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x v="8"/>
    <n v="42.8"/>
    <x v="4"/>
    <x v="14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x v="37"/>
    <n v="48.85"/>
    <x v="4"/>
    <x v="14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x v="10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x v="13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x v="174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x v="39"/>
    <n v="80.27"/>
    <x v="4"/>
    <x v="14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x v="29"/>
    <n v="54.2"/>
    <x v="4"/>
    <x v="1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x v="16"/>
    <n v="60.27"/>
    <x v="4"/>
    <x v="14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x v="229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x v="31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x v="38"/>
    <n v="115.31"/>
    <x v="4"/>
    <x v="14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x v="1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x v="9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x v="178"/>
    <n v="87.44"/>
    <x v="2"/>
    <x v="3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x v="230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x v="231"/>
    <n v="176.2"/>
    <x v="2"/>
    <x v="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x v="232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x v="9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x v="7"/>
    <n v="35"/>
    <x v="2"/>
    <x v="3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x v="233"/>
    <n v="188.51"/>
    <x v="2"/>
    <x v="3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x v="6"/>
    <n v="56.2"/>
    <x v="2"/>
    <x v="30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x v="234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x v="197"/>
    <n v="127.36"/>
    <x v="2"/>
    <x v="30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x v="45"/>
    <n v="101.86"/>
    <x v="2"/>
    <x v="30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x v="235"/>
    <n v="230.56"/>
    <x v="2"/>
    <x v="30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x v="236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x v="237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x v="238"/>
    <n v="483.34"/>
    <x v="2"/>
    <x v="30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x v="239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x v="240"/>
    <n v="74.11"/>
    <x v="2"/>
    <x v="30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x v="96"/>
    <n v="36.97"/>
    <x v="2"/>
    <x v="3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x v="90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x v="241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x v="242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x v="3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x v="217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x v="243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x v="110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x v="244"/>
    <n v="182.78"/>
    <x v="2"/>
    <x v="30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x v="24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x v="246"/>
    <n v="61.38"/>
    <x v="2"/>
    <x v="30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x v="247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x v="222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x v="248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x v="249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x v="250"/>
    <n v="186.81"/>
    <x v="2"/>
    <x v="30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x v="251"/>
    <n v="131.99"/>
    <x v="2"/>
    <x v="30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x v="252"/>
    <n v="29.31"/>
    <x v="2"/>
    <x v="30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x v="253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x v="254"/>
    <n v="1323.25"/>
    <x v="2"/>
    <x v="3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x v="41"/>
    <n v="282.66000000000003"/>
    <x v="2"/>
    <x v="3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x v="2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x v="62"/>
    <n v="31.75"/>
    <x v="8"/>
    <x v="31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x v="50"/>
    <n v="0"/>
    <x v="8"/>
    <x v="3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x v="65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x v="70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x v="56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x v="50"/>
    <n v="1"/>
    <x v="8"/>
    <x v="31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x v="72"/>
    <n v="83.43"/>
    <x v="8"/>
    <x v="31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s v="photography/people"/>
    <x v="50"/>
    <n v="25"/>
    <x v="8"/>
    <x v="31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x v="60"/>
    <n v="50"/>
    <x v="8"/>
    <x v="31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x v="123"/>
    <n v="101.8"/>
    <x v="8"/>
    <x v="31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x v="113"/>
    <n v="46.67"/>
    <x v="8"/>
    <x v="31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x v="5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x v="5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x v="50"/>
    <n v="0"/>
    <x v="8"/>
    <x v="31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x v="59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x v="5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x v="50"/>
    <n v="0"/>
    <x v="8"/>
    <x v="31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x v="73"/>
    <n v="218.33"/>
    <x v="8"/>
    <x v="31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x v="60"/>
    <n v="33.71"/>
    <x v="8"/>
    <x v="31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x v="55"/>
    <n v="25"/>
    <x v="8"/>
    <x v="31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x v="256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x v="257"/>
    <n v="78.83"/>
    <x v="2"/>
    <x v="30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x v="258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x v="259"/>
    <n v="331.1"/>
    <x v="2"/>
    <x v="30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x v="39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x v="260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x v="31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x v="16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x v="83"/>
    <n v="383.36"/>
    <x v="2"/>
    <x v="30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x v="261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x v="262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x v="263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x v="264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x v="265"/>
    <n v="88.6"/>
    <x v="2"/>
    <x v="30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x v="40"/>
    <n v="50.22"/>
    <x v="2"/>
    <x v="30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x v="266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x v="10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x v="21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x v="267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x v="268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x v="269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x v="10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x v="164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x v="270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x v="234"/>
    <n v="220.74"/>
    <x v="2"/>
    <x v="30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x v="18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x v="28"/>
    <n v="223.1"/>
    <x v="2"/>
    <x v="30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x v="9"/>
    <n v="47.91"/>
    <x v="2"/>
    <x v="3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x v="27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x v="235"/>
    <n v="118.61"/>
    <x v="2"/>
    <x v="30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x v="28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x v="272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x v="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x v="273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x v="185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x v="88"/>
    <n v="46.58"/>
    <x v="2"/>
    <x v="30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x v="126"/>
    <n v="70.040000000000006"/>
    <x v="2"/>
    <x v="30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x v="274"/>
    <n v="164.91"/>
    <x v="2"/>
    <x v="3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x v="104"/>
    <n v="449.26"/>
    <x v="2"/>
    <x v="30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x v="260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x v="11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x v="39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x v="275"/>
    <n v="36.33"/>
    <x v="2"/>
    <x v="3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x v="29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x v="276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x v="10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x v="3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x v="34"/>
    <n v="91.83"/>
    <x v="2"/>
    <x v="30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s v="technology/hardware"/>
    <x v="28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x v="277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x v="22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x v="27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x v="7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x v="35"/>
    <n v="64.02"/>
    <x v="2"/>
    <x v="3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x v="23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x v="42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x v="180"/>
    <n v="45.55"/>
    <x v="2"/>
    <x v="30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x v="239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x v="1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x v="279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x v="29"/>
    <n v="154.16999999999999"/>
    <x v="2"/>
    <x v="30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x v="41"/>
    <n v="566.39"/>
    <x v="2"/>
    <x v="30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x v="34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x v="87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x v="171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x v="198"/>
    <n v="67.260000000000005"/>
    <x v="2"/>
    <x v="30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x v="3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x v="2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x v="30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x v="280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x v="269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x v="38"/>
    <n v="226.21"/>
    <x v="2"/>
    <x v="30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x v="42"/>
    <n v="324.69"/>
    <x v="2"/>
    <x v="30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x v="33"/>
    <n v="205"/>
    <x v="2"/>
    <x v="30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x v="281"/>
    <n v="20.47"/>
    <x v="2"/>
    <x v="30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x v="282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x v="3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x v="26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x v="283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x v="284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x v="41"/>
    <n v="72.91"/>
    <x v="4"/>
    <x v="14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x v="38"/>
    <n v="43.71"/>
    <x v="4"/>
    <x v="14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x v="40"/>
    <n v="34"/>
    <x v="4"/>
    <x v="14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x v="29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x v="39"/>
    <n v="89.3"/>
    <x v="4"/>
    <x v="14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x v="7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x v="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x v="31"/>
    <n v="46.2"/>
    <x v="4"/>
    <x v="14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x v="28"/>
    <n v="48.55"/>
    <x v="4"/>
    <x v="1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x v="41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x v="28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x v="7"/>
    <n v="110.49"/>
    <x v="4"/>
    <x v="14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x v="21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x v="10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x v="8"/>
    <n v="113.64"/>
    <x v="4"/>
    <x v="14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x v="21"/>
    <n v="43.57"/>
    <x v="4"/>
    <x v="14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x v="8"/>
    <n v="78.95"/>
    <x v="4"/>
    <x v="14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x v="8"/>
    <n v="188.13"/>
    <x v="4"/>
    <x v="14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s v="music/indie rock"/>
    <x v="88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x v="0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x v="40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x v="104"/>
    <n v="35.79"/>
    <x v="4"/>
    <x v="14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x v="91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x v="22"/>
    <n v="28"/>
    <x v="4"/>
    <x v="14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x v="172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x v="13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x v="2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x v="13"/>
    <n v="89.9"/>
    <x v="4"/>
    <x v="14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x v="13"/>
    <n v="106.53"/>
    <x v="4"/>
    <x v="14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x v="8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x v="13"/>
    <n v="54.62"/>
    <x v="4"/>
    <x v="14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x v="8"/>
    <n v="27.27"/>
    <x v="4"/>
    <x v="14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x v="2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x v="2"/>
    <n v="35.61"/>
    <x v="4"/>
    <x v="14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x v="235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x v="7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x v="34"/>
    <n v="50.66"/>
    <x v="4"/>
    <x v="14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x v="165"/>
    <n v="79.180000000000007"/>
    <x v="4"/>
    <x v="14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x v="7"/>
    <n v="91.59"/>
    <x v="4"/>
    <x v="14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x v="7"/>
    <n v="116.96"/>
    <x v="4"/>
    <x v="14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x v="60"/>
    <n v="28.4"/>
    <x v="6"/>
    <x v="17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x v="5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x v="54"/>
    <n v="10"/>
    <x v="6"/>
    <x v="17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x v="54"/>
    <n v="23"/>
    <x v="6"/>
    <x v="17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x v="60"/>
    <n v="31.56"/>
    <x v="6"/>
    <x v="17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x v="50"/>
    <n v="5"/>
    <x v="6"/>
    <x v="17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s v="games/video games"/>
    <x v="129"/>
    <n v="34.22"/>
    <x v="6"/>
    <x v="17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x v="50"/>
    <n v="25"/>
    <x v="6"/>
    <x v="17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x v="81"/>
    <n v="19.670000000000002"/>
    <x v="6"/>
    <x v="17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x v="50"/>
    <n v="21.25"/>
    <x v="6"/>
    <x v="17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x v="62"/>
    <n v="8.33"/>
    <x v="6"/>
    <x v="17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x v="53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x v="53"/>
    <n v="5.33"/>
    <x v="6"/>
    <x v="17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x v="53"/>
    <n v="34.67"/>
    <x v="6"/>
    <x v="17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x v="54"/>
    <n v="21.73"/>
    <x v="6"/>
    <x v="17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x v="5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x v="58"/>
    <n v="26.6"/>
    <x v="6"/>
    <x v="17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x v="55"/>
    <n v="10.67"/>
    <x v="6"/>
    <x v="17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x v="6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x v="50"/>
    <n v="50.91"/>
    <x v="6"/>
    <x v="17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x v="5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x v="5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x v="57"/>
    <n v="45"/>
    <x v="6"/>
    <x v="17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x v="53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x v="75"/>
    <n v="51.29"/>
    <x v="6"/>
    <x v="17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x v="50"/>
    <n v="1"/>
    <x v="6"/>
    <x v="17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s v="games/video games"/>
    <x v="60"/>
    <n v="49.38"/>
    <x v="6"/>
    <x v="17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x v="53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x v="50"/>
    <n v="0"/>
    <x v="6"/>
    <x v="17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s v="games/video games"/>
    <x v="60"/>
    <n v="101.25"/>
    <x v="6"/>
    <x v="17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x v="50"/>
    <n v="19.670000000000002"/>
    <x v="6"/>
    <x v="17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x v="50"/>
    <n v="12.5"/>
    <x v="6"/>
    <x v="17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x v="50"/>
    <n v="8.5"/>
    <x v="6"/>
    <x v="17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x v="60"/>
    <n v="1"/>
    <x v="6"/>
    <x v="1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x v="53"/>
    <n v="23"/>
    <x v="6"/>
    <x v="17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x v="56"/>
    <n v="17.989999999999998"/>
    <x v="6"/>
    <x v="17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x v="58"/>
    <n v="370.95"/>
    <x v="6"/>
    <x v="17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x v="113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x v="60"/>
    <n v="13"/>
    <x v="6"/>
    <x v="17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x v="60"/>
    <n v="5.31"/>
    <x v="6"/>
    <x v="17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s v="music/rock"/>
    <x v="31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x v="20"/>
    <n v="87.1"/>
    <x v="4"/>
    <x v="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x v="88"/>
    <n v="75.11"/>
    <x v="4"/>
    <x v="11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x v="3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x v="86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x v="92"/>
    <n v="91.63"/>
    <x v="4"/>
    <x v="11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x v="28"/>
    <n v="22.5"/>
    <x v="4"/>
    <x v="11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x v="108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x v="8"/>
    <n v="21.86"/>
    <x v="4"/>
    <x v="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x v="141"/>
    <n v="33.32"/>
    <x v="4"/>
    <x v="11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x v="6"/>
    <n v="90.28"/>
    <x v="4"/>
    <x v="11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x v="8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x v="37"/>
    <n v="59.23"/>
    <x v="4"/>
    <x v="11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x v="3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x v="211"/>
    <n v="67.31"/>
    <x v="4"/>
    <x v="11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x v="9"/>
    <n v="88.75"/>
    <x v="4"/>
    <x v="11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x v="8"/>
    <n v="65.87"/>
    <x v="4"/>
    <x v="11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x v="86"/>
    <n v="40.35"/>
    <x v="4"/>
    <x v="11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x v="164"/>
    <n v="76.86"/>
    <x v="4"/>
    <x v="11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x v="13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x v="42"/>
    <n v="57.77"/>
    <x v="6"/>
    <x v="32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x v="285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x v="286"/>
    <n v="31.57"/>
    <x v="6"/>
    <x v="32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x v="245"/>
    <n v="107.05"/>
    <x v="6"/>
    <x v="3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x v="287"/>
    <n v="149.03"/>
    <x v="6"/>
    <x v="32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x v="5"/>
    <n v="55.96"/>
    <x v="6"/>
    <x v="32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x v="288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x v="289"/>
    <n v="44.06"/>
    <x v="6"/>
    <x v="32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x v="290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x v="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x v="28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x v="29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x v="292"/>
    <n v="75.650000000000006"/>
    <x v="6"/>
    <x v="32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x v="293"/>
    <n v="61.2"/>
    <x v="6"/>
    <x v="32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x v="28"/>
    <n v="48.13"/>
    <x v="6"/>
    <x v="32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x v="35"/>
    <n v="68.11"/>
    <x v="6"/>
    <x v="32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x v="294"/>
    <n v="65.89"/>
    <x v="6"/>
    <x v="32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x v="18"/>
    <n v="81.650000000000006"/>
    <x v="6"/>
    <x v="32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x v="92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x v="29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x v="296"/>
    <n v="15.04"/>
    <x v="4"/>
    <x v="1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x v="297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x v="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x v="18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x v="143"/>
    <n v="42.22"/>
    <x v="4"/>
    <x v="15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x v="33"/>
    <n v="33.24"/>
    <x v="4"/>
    <x v="15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x v="8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x v="21"/>
    <n v="42.33"/>
    <x v="4"/>
    <x v="15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x v="298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x v="38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x v="279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x v="35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x v="177"/>
    <n v="10"/>
    <x v="4"/>
    <x v="15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x v="101"/>
    <n v="73.13"/>
    <x v="4"/>
    <x v="15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s v="music/electronic music"/>
    <x v="94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x v="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x v="7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x v="4"/>
    <n v="32.32"/>
    <x v="4"/>
    <x v="15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x v="21"/>
    <n v="53.42"/>
    <x v="4"/>
    <x v="15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x v="7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x v="2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x v="200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x v="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x v="299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x v="300"/>
    <n v="164.8"/>
    <x v="6"/>
    <x v="32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x v="29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x v="96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x v="301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x v="193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x v="9"/>
    <n v="21.5"/>
    <x v="6"/>
    <x v="32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x v="302"/>
    <n v="27.23"/>
    <x v="6"/>
    <x v="32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x v="303"/>
    <n v="25.09"/>
    <x v="6"/>
    <x v="32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x v="304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x v="305"/>
    <n v="41.61"/>
    <x v="6"/>
    <x v="32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x v="42"/>
    <n v="135.59"/>
    <x v="6"/>
    <x v="32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x v="293"/>
    <n v="22.12"/>
    <x v="6"/>
    <x v="32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x v="278"/>
    <n v="64.63"/>
    <x v="6"/>
    <x v="32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x v="0"/>
    <n v="69.569999999999993"/>
    <x v="6"/>
    <x v="32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x v="30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x v="306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x v="307"/>
    <n v="49.47"/>
    <x v="6"/>
    <x v="32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x v="308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x v="309"/>
    <n v="4.57"/>
    <x v="6"/>
    <x v="32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x v="310"/>
    <n v="65"/>
    <x v="6"/>
    <x v="32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x v="311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x v="8"/>
    <n v="43.91"/>
    <x v="6"/>
    <x v="32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x v="3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x v="13"/>
    <n v="58.63"/>
    <x v="6"/>
    <x v="32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x v="312"/>
    <n v="32.82"/>
    <x v="6"/>
    <x v="32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x v="313"/>
    <n v="426.93"/>
    <x v="6"/>
    <x v="32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x v="8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x v="21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x v="40"/>
    <n v="107.32"/>
    <x v="6"/>
    <x v="32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x v="314"/>
    <n v="11.67"/>
    <x v="6"/>
    <x v="32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x v="315"/>
    <n v="41.78"/>
    <x v="6"/>
    <x v="32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x v="316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x v="317"/>
    <n v="94.1"/>
    <x v="6"/>
    <x v="32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x v="92"/>
    <n v="15.72"/>
    <x v="6"/>
    <x v="32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x v="318"/>
    <n v="90.64"/>
    <x v="6"/>
    <x v="32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x v="319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x v="320"/>
    <n v="37.119999999999997"/>
    <x v="6"/>
    <x v="32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x v="224"/>
    <n v="28.1"/>
    <x v="6"/>
    <x v="32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x v="31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x v="144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x v="321"/>
    <n v="35.119999999999997"/>
    <x v="6"/>
    <x v="32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x v="261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x v="322"/>
    <n v="188.38"/>
    <x v="6"/>
    <x v="32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x v="3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x v="323"/>
    <n v="49.93"/>
    <x v="6"/>
    <x v="32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x v="324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x v="103"/>
    <n v="42.63"/>
    <x v="6"/>
    <x v="32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x v="325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x v="47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x v="28"/>
    <n v="30.2"/>
    <x v="6"/>
    <x v="32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x v="326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x v="6"/>
    <n v="64.75"/>
    <x v="6"/>
    <x v="32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x v="48"/>
    <n v="57.93"/>
    <x v="6"/>
    <x v="32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x v="306"/>
    <n v="53.08"/>
    <x v="6"/>
    <x v="32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x v="22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x v="327"/>
    <n v="82.4"/>
    <x v="6"/>
    <x v="32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x v="85"/>
    <n v="50.45"/>
    <x v="4"/>
    <x v="11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x v="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x v="7"/>
    <n v="63.03"/>
    <x v="4"/>
    <x v="11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s v="music/rock"/>
    <x v="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x v="10"/>
    <n v="46.09"/>
    <x v="4"/>
    <x v="11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x v="8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x v="28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x v="8"/>
    <n v="40.04"/>
    <x v="4"/>
    <x v="11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x v="13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x v="3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x v="36"/>
    <n v="100.47"/>
    <x v="4"/>
    <x v="11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x v="13"/>
    <n v="46.63"/>
    <x v="4"/>
    <x v="11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x v="29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x v="91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x v="105"/>
    <n v="44.21"/>
    <x v="4"/>
    <x v="11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x v="328"/>
    <n v="71.97"/>
    <x v="4"/>
    <x v="11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x v="7"/>
    <n v="52.95"/>
    <x v="4"/>
    <x v="11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x v="2"/>
    <n v="109.45"/>
    <x v="4"/>
    <x v="11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x v="329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x v="7"/>
    <n v="115.71"/>
    <x v="4"/>
    <x v="11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x v="8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x v="193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x v="15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x v="7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x v="7"/>
    <n v="109.11"/>
    <x v="4"/>
    <x v="14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x v="13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x v="13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x v="7"/>
    <n v="82.5"/>
    <x v="4"/>
    <x v="14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x v="13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x v="330"/>
    <n v="64.819999999999993"/>
    <x v="4"/>
    <x v="14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x v="3"/>
    <n v="90.1"/>
    <x v="4"/>
    <x v="14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x v="29"/>
    <n v="40.96"/>
    <x v="4"/>
    <x v="14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x v="98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x v="96"/>
    <n v="37.67"/>
    <x v="4"/>
    <x v="14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x v="3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x v="3"/>
    <n v="78.03"/>
    <x v="4"/>
    <x v="14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x v="3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x v="10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x v="29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x v="15"/>
    <n v="61.04"/>
    <x v="4"/>
    <x v="14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x v="115"/>
    <n v="64.53"/>
    <x v="7"/>
    <x v="33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x v="56"/>
    <n v="21.25"/>
    <x v="7"/>
    <x v="33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x v="216"/>
    <n v="30"/>
    <x v="7"/>
    <x v="33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x v="70"/>
    <n v="25.49"/>
    <x v="7"/>
    <x v="33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x v="59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x v="60"/>
    <n v="108"/>
    <x v="7"/>
    <x v="33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x v="331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x v="172"/>
    <n v="47.38"/>
    <x v="7"/>
    <x v="33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x v="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x v="21"/>
    <n v="219.93"/>
    <x v="7"/>
    <x v="33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x v="12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x v="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x v="197"/>
    <n v="13.54"/>
    <x v="7"/>
    <x v="33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x v="21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x v="21"/>
    <n v="115.69"/>
    <x v="7"/>
    <x v="3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x v="332"/>
    <n v="48.1"/>
    <x v="7"/>
    <x v="33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x v="38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x v="7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x v="238"/>
    <n v="66.62"/>
    <x v="7"/>
    <x v="33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x v="6"/>
    <n v="104.99"/>
    <x v="7"/>
    <x v="33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x v="5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x v="50"/>
    <n v="0"/>
    <x v="2"/>
    <x v="7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x v="56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x v="50"/>
    <n v="1"/>
    <x v="2"/>
    <x v="7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x v="50"/>
    <n v="0"/>
    <x v="2"/>
    <x v="7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x v="50"/>
    <n v="13"/>
    <x v="2"/>
    <x v="7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x v="53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x v="5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x v="50"/>
    <n v="0"/>
    <x v="2"/>
    <x v="7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x v="50"/>
    <n v="0"/>
    <x v="2"/>
    <x v="7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s v="technology/web"/>
    <x v="60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x v="5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x v="50"/>
    <n v="0"/>
    <x v="2"/>
    <x v="7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x v="50"/>
    <n v="25"/>
    <x v="2"/>
    <x v="7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x v="60"/>
    <n v="27.5"/>
    <x v="2"/>
    <x v="7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x v="50"/>
    <n v="0"/>
    <x v="2"/>
    <x v="7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x v="50"/>
    <n v="0"/>
    <x v="2"/>
    <x v="7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x v="50"/>
    <n v="0"/>
    <x v="2"/>
    <x v="7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x v="77"/>
    <n v="367"/>
    <x v="2"/>
    <x v="7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x v="50"/>
    <n v="2"/>
    <x v="2"/>
    <x v="7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x v="50"/>
    <n v="0"/>
    <x v="2"/>
    <x v="7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x v="1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x v="50"/>
    <n v="0"/>
    <x v="2"/>
    <x v="7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x v="50"/>
    <n v="0"/>
    <x v="2"/>
    <x v="7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x v="5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x v="57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x v="60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x v="5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x v="5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x v="5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x v="5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x v="56"/>
    <n v="30"/>
    <x v="2"/>
    <x v="7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x v="50"/>
    <n v="50"/>
    <x v="2"/>
    <x v="7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x v="5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x v="50"/>
    <n v="0"/>
    <x v="2"/>
    <x v="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x v="57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x v="50"/>
    <n v="0"/>
    <x v="2"/>
    <x v="7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x v="50"/>
    <n v="0"/>
    <x v="2"/>
    <x v="7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x v="50"/>
    <n v="0"/>
    <x v="2"/>
    <x v="7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x v="50"/>
    <n v="18.329999999999998"/>
    <x v="2"/>
    <x v="7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x v="53"/>
    <n v="224.43"/>
    <x v="2"/>
    <x v="7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x v="56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x v="6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x v="60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x v="60"/>
    <n v="112.57"/>
    <x v="2"/>
    <x v="7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x v="5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x v="60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x v="60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x v="5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x v="50"/>
    <n v="0"/>
    <x v="2"/>
    <x v="7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x v="5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x v="50"/>
    <n v="0"/>
    <x v="2"/>
    <x v="7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x v="5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x v="50"/>
    <n v="1.5"/>
    <x v="2"/>
    <x v="7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x v="50"/>
    <n v="0"/>
    <x v="2"/>
    <x v="7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x v="5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x v="50"/>
    <n v="0"/>
    <x v="2"/>
    <x v="7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x v="5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x v="5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x v="5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x v="60"/>
    <n v="22.33"/>
    <x v="7"/>
    <x v="19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s v="food/food trucks"/>
    <x v="5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x v="123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x v="50"/>
    <n v="0"/>
    <x v="7"/>
    <x v="19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x v="6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x v="139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x v="78"/>
    <n v="168.39"/>
    <x v="7"/>
    <x v="19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x v="50"/>
    <n v="15"/>
    <x v="7"/>
    <x v="19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x v="53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x v="50"/>
    <n v="0"/>
    <x v="7"/>
    <x v="19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x v="60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x v="50"/>
    <n v="0"/>
    <x v="7"/>
    <x v="19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x v="60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x v="56"/>
    <n v="35.380000000000003"/>
    <x v="7"/>
    <x v="19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x v="60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x v="5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x v="50"/>
    <n v="0"/>
    <x v="7"/>
    <x v="19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s v="food/food trucks"/>
    <x v="5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x v="5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x v="77"/>
    <n v="69.47"/>
    <x v="7"/>
    <x v="19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x v="50"/>
    <n v="1"/>
    <x v="7"/>
    <x v="19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x v="50"/>
    <n v="1"/>
    <x v="7"/>
    <x v="19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x v="50"/>
    <n v="8"/>
    <x v="7"/>
    <x v="19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x v="60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x v="50"/>
    <n v="1"/>
    <x v="7"/>
    <x v="19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x v="50"/>
    <n v="0"/>
    <x v="7"/>
    <x v="19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x v="50"/>
    <n v="1"/>
    <x v="7"/>
    <x v="19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x v="5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x v="60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x v="60"/>
    <n v="10.5"/>
    <x v="7"/>
    <x v="19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x v="50"/>
    <n v="1"/>
    <x v="7"/>
    <x v="19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x v="50"/>
    <n v="1"/>
    <x v="7"/>
    <x v="19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x v="5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x v="5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x v="5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x v="50"/>
    <n v="22.5"/>
    <x v="7"/>
    <x v="19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x v="50"/>
    <n v="0"/>
    <x v="7"/>
    <x v="19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x v="5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x v="50"/>
    <n v="0"/>
    <x v="7"/>
    <x v="1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x v="50"/>
    <n v="5"/>
    <x v="7"/>
    <x v="19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x v="29"/>
    <n v="74.23"/>
    <x v="7"/>
    <x v="33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x v="9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x v="195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x v="15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x v="36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x v="239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x v="333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x v="29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x v="29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x v="21"/>
    <n v="149.31"/>
    <x v="7"/>
    <x v="33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x v="41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x v="8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x v="1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x v="7"/>
    <n v="271.51"/>
    <x v="7"/>
    <x v="33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x v="112"/>
    <n v="34.130000000000003"/>
    <x v="7"/>
    <x v="33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x v="141"/>
    <n v="40.49"/>
    <x v="7"/>
    <x v="33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x v="21"/>
    <n v="189.76"/>
    <x v="7"/>
    <x v="33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x v="5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x v="21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x v="7"/>
    <n v="125.99"/>
    <x v="7"/>
    <x v="33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x v="3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x v="38"/>
    <n v="28.88"/>
    <x v="4"/>
    <x v="14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s v="music/indie rock"/>
    <x v="31"/>
    <n v="31"/>
    <x v="4"/>
    <x v="14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x v="38"/>
    <n v="51.67"/>
    <x v="4"/>
    <x v="14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x v="14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x v="8"/>
    <n v="48.08"/>
    <x v="4"/>
    <x v="14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x v="17"/>
    <n v="27.56"/>
    <x v="4"/>
    <x v="14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x v="13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x v="35"/>
    <n v="29.02"/>
    <x v="4"/>
    <x v="14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x v="3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x v="30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x v="104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x v="8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x v="8"/>
    <n v="131.58000000000001"/>
    <x v="4"/>
    <x v="14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x v="2"/>
    <n v="32.32"/>
    <x v="4"/>
    <x v="14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x v="2"/>
    <n v="61.1"/>
    <x v="4"/>
    <x v="14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x v="193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x v="30"/>
    <n v="129.11000000000001"/>
    <x v="4"/>
    <x v="14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x v="18"/>
    <n v="25.02"/>
    <x v="4"/>
    <x v="14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x v="8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x v="40"/>
    <n v="47.54"/>
    <x v="4"/>
    <x v="14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x v="8"/>
    <n v="40.04"/>
    <x v="4"/>
    <x v="14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x v="35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x v="17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x v="3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x v="334"/>
    <n v="26.57"/>
    <x v="4"/>
    <x v="14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x v="8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x v="13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x v="84"/>
    <n v="62.38"/>
    <x v="4"/>
    <x v="14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x v="10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x v="33"/>
    <n v="51.6"/>
    <x v="4"/>
    <x v="14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x v="105"/>
    <n v="27.78"/>
    <x v="4"/>
    <x v="14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x v="32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x v="7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x v="30"/>
    <n v="45.55"/>
    <x v="4"/>
    <x v="14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x v="8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x v="40"/>
    <n v="80.55"/>
    <x v="4"/>
    <x v="14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x v="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x v="195"/>
    <n v="47.68"/>
    <x v="4"/>
    <x v="14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x v="40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x v="56"/>
    <n v="40.14"/>
    <x v="7"/>
    <x v="3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x v="50"/>
    <n v="17.2"/>
    <x v="7"/>
    <x v="34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x v="50"/>
    <n v="0"/>
    <x v="7"/>
    <x v="34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x v="50"/>
    <n v="0"/>
    <x v="7"/>
    <x v="3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x v="50"/>
    <n v="0"/>
    <x v="7"/>
    <x v="34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x v="60"/>
    <n v="15"/>
    <x v="7"/>
    <x v="34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s v="food/restaurants"/>
    <x v="50"/>
    <n v="0"/>
    <x v="7"/>
    <x v="3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x v="5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x v="60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x v="50"/>
    <n v="37.5"/>
    <x v="7"/>
    <x v="34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x v="50"/>
    <n v="0"/>
    <x v="7"/>
    <x v="34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x v="50"/>
    <n v="0"/>
    <x v="7"/>
    <x v="34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x v="50"/>
    <n v="0"/>
    <x v="7"/>
    <x v="34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x v="53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x v="118"/>
    <n v="77.5"/>
    <x v="7"/>
    <x v="34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x v="50"/>
    <n v="0"/>
    <x v="7"/>
    <x v="34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x v="54"/>
    <n v="53.55"/>
    <x v="7"/>
    <x v="34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x v="50"/>
    <n v="0"/>
    <x v="7"/>
    <x v="34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x v="5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x v="5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x v="15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x v="8"/>
    <n v="185.19"/>
    <x v="4"/>
    <x v="35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x v="94"/>
    <n v="54.15"/>
    <x v="4"/>
    <x v="35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x v="21"/>
    <n v="177.21"/>
    <x v="4"/>
    <x v="35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x v="8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x v="40"/>
    <n v="136.91"/>
    <x v="4"/>
    <x v="35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x v="21"/>
    <n v="57.54"/>
    <x v="4"/>
    <x v="35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x v="13"/>
    <n v="52.96"/>
    <x v="4"/>
    <x v="35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s v="music/classical music"/>
    <x v="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x v="8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x v="8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x v="9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x v="38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x v="2"/>
    <n v="150"/>
    <x v="4"/>
    <x v="35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s v="music/classical music"/>
    <x v="3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x v="31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x v="5"/>
    <n v="100"/>
    <x v="4"/>
    <x v="3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x v="40"/>
    <n v="109.96"/>
    <x v="4"/>
    <x v="35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x v="8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x v="3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x v="13"/>
    <n v="59.46"/>
    <x v="4"/>
    <x v="35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x v="3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x v="94"/>
    <n v="30.08"/>
    <x v="4"/>
    <x v="35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x v="7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x v="228"/>
    <n v="64.03"/>
    <x v="4"/>
    <x v="35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x v="20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x v="28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x v="21"/>
    <n v="165.16"/>
    <x v="4"/>
    <x v="35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x v="3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x v="7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x v="33"/>
    <n v="67.42"/>
    <x v="4"/>
    <x v="35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x v="13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x v="94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x v="4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x v="13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x v="6"/>
    <n v="23.12"/>
    <x v="4"/>
    <x v="35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x v="90"/>
    <n v="29.61"/>
    <x v="4"/>
    <x v="35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x v="15"/>
    <n v="75.61"/>
    <x v="4"/>
    <x v="35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x v="38"/>
    <n v="35.6"/>
    <x v="4"/>
    <x v="35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x v="8"/>
    <n v="143"/>
    <x v="4"/>
    <x v="35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x v="5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x v="60"/>
    <n v="25"/>
    <x v="7"/>
    <x v="1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x v="5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x v="50"/>
    <n v="0"/>
    <x v="7"/>
    <x v="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x v="60"/>
    <n v="100"/>
    <x v="7"/>
    <x v="19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x v="5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x v="5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x v="60"/>
    <n v="50"/>
    <x v="7"/>
    <x v="19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x v="5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x v="60"/>
    <n v="29.5"/>
    <x v="7"/>
    <x v="19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x v="50"/>
    <n v="62.5"/>
    <x v="7"/>
    <x v="19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x v="5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x v="5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x v="50"/>
    <n v="0"/>
    <x v="7"/>
    <x v="19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x v="50"/>
    <n v="0"/>
    <x v="7"/>
    <x v="19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x v="50"/>
    <n v="0"/>
    <x v="7"/>
    <x v="19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x v="5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x v="5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x v="5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x v="60"/>
    <n v="25.5"/>
    <x v="7"/>
    <x v="19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x v="57"/>
    <n v="48.18"/>
    <x v="7"/>
    <x v="19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x v="50"/>
    <n v="1"/>
    <x v="7"/>
    <x v="19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x v="60"/>
    <n v="1"/>
    <x v="7"/>
    <x v="19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x v="5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x v="50"/>
    <n v="50"/>
    <x v="7"/>
    <x v="19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x v="5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x v="53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x v="65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x v="5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x v="50"/>
    <n v="0"/>
    <x v="7"/>
    <x v="19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x v="53"/>
    <n v="13"/>
    <x v="7"/>
    <x v="19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x v="5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x v="5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x v="50"/>
    <n v="1"/>
    <x v="7"/>
    <x v="19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x v="81"/>
    <n v="96.05"/>
    <x v="7"/>
    <x v="19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x v="148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x v="52"/>
    <n v="12.14"/>
    <x v="7"/>
    <x v="19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x v="115"/>
    <n v="83.57"/>
    <x v="7"/>
    <x v="19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x v="60"/>
    <n v="18"/>
    <x v="7"/>
    <x v="19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x v="113"/>
    <n v="115.53"/>
    <x v="7"/>
    <x v="19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x v="335"/>
    <n v="21.9"/>
    <x v="2"/>
    <x v="36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x v="336"/>
    <n v="80.02"/>
    <x v="2"/>
    <x v="36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x v="7"/>
    <n v="35.520000000000003"/>
    <x v="2"/>
    <x v="36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x v="3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x v="13"/>
    <n v="60.97"/>
    <x v="2"/>
    <x v="36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x v="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x v="326"/>
    <n v="81.95"/>
    <x v="2"/>
    <x v="36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x v="337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x v="272"/>
    <n v="157.29"/>
    <x v="2"/>
    <x v="36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x v="48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x v="338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x v="174"/>
    <n v="58.42"/>
    <x v="2"/>
    <x v="36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x v="7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x v="21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x v="106"/>
    <n v="47.18"/>
    <x v="2"/>
    <x v="36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x v="41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x v="339"/>
    <n v="27.6"/>
    <x v="2"/>
    <x v="36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x v="2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x v="340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x v="12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x v="91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x v="26"/>
    <n v="26.59"/>
    <x v="2"/>
    <x v="3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x v="35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x v="341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x v="342"/>
    <n v="27.58"/>
    <x v="2"/>
    <x v="36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x v="2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x v="343"/>
    <n v="21.56"/>
    <x v="2"/>
    <x v="36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x v="5"/>
    <n v="44.1"/>
    <x v="2"/>
    <x v="36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x v="30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x v="137"/>
    <n v="38.99"/>
    <x v="2"/>
    <x v="36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x v="41"/>
    <n v="80.19"/>
    <x v="2"/>
    <x v="36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x v="0"/>
    <n v="34.9"/>
    <x v="2"/>
    <x v="36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x v="255"/>
    <n v="89.1"/>
    <x v="2"/>
    <x v="36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x v="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x v="8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x v="229"/>
    <n v="37.46"/>
    <x v="2"/>
    <x v="36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x v="183"/>
    <n v="31.96"/>
    <x v="2"/>
    <x v="36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x v="21"/>
    <n v="25.21"/>
    <x v="2"/>
    <x v="36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x v="34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x v="6"/>
    <n v="45.94"/>
    <x v="2"/>
    <x v="36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x v="6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x v="5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x v="122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x v="53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x v="57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x v="59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x v="60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x v="60"/>
    <n v="17.670000000000002"/>
    <x v="2"/>
    <x v="36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s v="technology/space exploration"/>
    <x v="5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x v="60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x v="53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x v="60"/>
    <n v="80.45"/>
    <x v="2"/>
    <x v="36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x v="81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x v="50"/>
    <n v="8.5"/>
    <x v="2"/>
    <x v="36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s v="technology/space exploration"/>
    <x v="70"/>
    <n v="73.37"/>
    <x v="2"/>
    <x v="36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x v="5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x v="118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x v="50"/>
    <n v="22.75"/>
    <x v="2"/>
    <x v="36"/>
  </r>
  <r>
    <n v="2659"/>
    <s v="test (Canceled)"/>
    <s v="test"/>
    <x v="197"/>
    <n v="1333"/>
    <x v="1"/>
    <x v="0"/>
    <s v="USD"/>
    <n v="1429321210"/>
    <n v="1426729210"/>
    <b v="0"/>
    <n v="10"/>
    <b v="0"/>
    <s v="technology/space exploration"/>
    <x v="56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x v="5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x v="3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x v="13"/>
    <n v="267"/>
    <x v="2"/>
    <x v="37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x v="2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x v="3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x v="4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x v="175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x v="38"/>
    <n v="92.22"/>
    <x v="2"/>
    <x v="37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x v="193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x v="10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x v="5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x v="57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x v="69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x v="5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x v="1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x v="59"/>
    <n v="65.41"/>
    <x v="2"/>
    <x v="37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x v="119"/>
    <n v="117.56"/>
    <x v="2"/>
    <x v="37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x v="8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x v="50"/>
    <n v="550"/>
    <x v="2"/>
    <x v="37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x v="50"/>
    <n v="44"/>
    <x v="2"/>
    <x v="37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s v="technology/makerspaces"/>
    <x v="60"/>
    <n v="69"/>
    <x v="2"/>
    <x v="37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x v="60"/>
    <n v="27.5"/>
    <x v="7"/>
    <x v="19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x v="58"/>
    <n v="84.9"/>
    <x v="7"/>
    <x v="19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x v="50"/>
    <n v="12"/>
    <x v="7"/>
    <x v="19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x v="60"/>
    <n v="200"/>
    <x v="7"/>
    <x v="19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x v="5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x v="50"/>
    <n v="0"/>
    <x v="7"/>
    <x v="19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x v="50"/>
    <n v="0"/>
    <x v="7"/>
    <x v="19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s v="food/food trucks"/>
    <x v="5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x v="5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x v="57"/>
    <n v="72.760000000000005"/>
    <x v="7"/>
    <x v="19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x v="5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x v="60"/>
    <n v="25"/>
    <x v="7"/>
    <x v="19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x v="60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x v="50"/>
    <n v="1"/>
    <x v="7"/>
    <x v="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x v="50"/>
    <n v="23.67"/>
    <x v="7"/>
    <x v="19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x v="52"/>
    <n v="89.21"/>
    <x v="7"/>
    <x v="19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x v="73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x v="50"/>
    <n v="13.01"/>
    <x v="7"/>
    <x v="19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x v="50"/>
    <n v="0"/>
    <x v="7"/>
    <x v="19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x v="60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x v="132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x v="122"/>
    <n v="132.35"/>
    <x v="1"/>
    <x v="38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x v="3"/>
    <n v="922.22"/>
    <x v="1"/>
    <x v="38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x v="52"/>
    <n v="163.57"/>
    <x v="1"/>
    <x v="38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x v="57"/>
    <n v="217.38"/>
    <x v="1"/>
    <x v="3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x v="20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x v="345"/>
    <n v="71.239999999999995"/>
    <x v="1"/>
    <x v="38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x v="14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x v="21"/>
    <n v="164.94"/>
    <x v="1"/>
    <x v="38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x v="224"/>
    <n v="84.87"/>
    <x v="1"/>
    <x v="38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x v="7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x v="26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x v="21"/>
    <n v="108"/>
    <x v="1"/>
    <x v="38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x v="31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x v="213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x v="28"/>
    <n v="64.16"/>
    <x v="1"/>
    <x v="38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x v="28"/>
    <n v="92.39"/>
    <x v="1"/>
    <x v="38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x v="3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x v="15"/>
    <n v="94.64"/>
    <x v="1"/>
    <x v="38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x v="90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x v="346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x v="169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x v="49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x v="347"/>
    <n v="7.19"/>
    <x v="2"/>
    <x v="30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x v="14"/>
    <n v="511.65"/>
    <x v="2"/>
    <x v="30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s v="technology/hardware"/>
    <x v="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x v="348"/>
    <n v="69.760000000000005"/>
    <x v="2"/>
    <x v="30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x v="180"/>
    <n v="77.23"/>
    <x v="2"/>
    <x v="30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x v="3"/>
    <n v="340.57"/>
    <x v="2"/>
    <x v="30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x v="106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x v="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x v="90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x v="29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x v="349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x v="350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x v="4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x v="351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x v="3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x v="352"/>
    <n v="22.12"/>
    <x v="2"/>
    <x v="30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x v="33"/>
    <n v="18.239999999999998"/>
    <x v="2"/>
    <x v="30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x v="50"/>
    <n v="8.75"/>
    <x v="3"/>
    <x v="39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x v="129"/>
    <n v="40.61"/>
    <x v="3"/>
    <x v="39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x v="5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x v="6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x v="66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x v="11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x v="58"/>
    <n v="35"/>
    <x v="3"/>
    <x v="39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x v="60"/>
    <n v="13.25"/>
    <x v="3"/>
    <x v="39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s v="publishing/children's books"/>
    <x v="60"/>
    <n v="55"/>
    <x v="3"/>
    <x v="39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x v="5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x v="5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x v="57"/>
    <n v="39.29"/>
    <x v="3"/>
    <x v="39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x v="118"/>
    <n v="47.5"/>
    <x v="3"/>
    <x v="39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x v="50"/>
    <n v="0"/>
    <x v="3"/>
    <x v="39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x v="221"/>
    <n v="17.329999999999998"/>
    <x v="3"/>
    <x v="39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x v="54"/>
    <n v="31.76"/>
    <x v="3"/>
    <x v="39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x v="6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x v="8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x v="57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x v="50"/>
    <n v="0"/>
    <x v="3"/>
    <x v="39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x v="60"/>
    <n v="9"/>
    <x v="3"/>
    <x v="39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x v="60"/>
    <n v="25"/>
    <x v="3"/>
    <x v="39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x v="50"/>
    <n v="30"/>
    <x v="3"/>
    <x v="39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x v="60"/>
    <n v="11.25"/>
    <x v="3"/>
    <x v="39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x v="50"/>
    <n v="0"/>
    <x v="3"/>
    <x v="39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x v="53"/>
    <n v="25"/>
    <x v="3"/>
    <x v="39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x v="60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x v="51"/>
    <n v="29.47"/>
    <x v="3"/>
    <x v="39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x v="50"/>
    <n v="1"/>
    <x v="3"/>
    <x v="39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x v="54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x v="5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x v="50"/>
    <n v="0"/>
    <x v="3"/>
    <x v="39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x v="5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x v="51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x v="56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x v="59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x v="5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x v="7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x v="53"/>
    <n v="53"/>
    <x v="3"/>
    <x v="39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x v="50"/>
    <n v="0"/>
    <x v="3"/>
    <x v="39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x v="2"/>
    <n v="47"/>
    <x v="1"/>
    <x v="6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x v="28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x v="41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x v="17"/>
    <n v="66.11"/>
    <x v="1"/>
    <x v="6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x v="2"/>
    <n v="36.86"/>
    <x v="1"/>
    <x v="6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x v="90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x v="28"/>
    <n v="31.5"/>
    <x v="1"/>
    <x v="6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x v="33"/>
    <n v="102.5"/>
    <x v="1"/>
    <x v="6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x v="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x v="2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x v="3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x v="29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x v="38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x v="95"/>
    <n v="25"/>
    <x v="1"/>
    <x v="6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x v="3"/>
    <n v="36.5"/>
    <x v="1"/>
    <x v="6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x v="31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x v="3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x v="7"/>
    <n v="36.47"/>
    <x v="1"/>
    <x v="6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x v="16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x v="18"/>
    <n v="42.9"/>
    <x v="1"/>
    <x v="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x v="18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x v="21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x v="30"/>
    <n v="90.74"/>
    <x v="1"/>
    <x v="6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x v="41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x v="5"/>
    <n v="24.44"/>
    <x v="1"/>
    <x v="6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x v="20"/>
    <n v="44.25"/>
    <x v="1"/>
    <x v="6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s v="theater/plays"/>
    <x v="9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x v="8"/>
    <n v="65.38"/>
    <x v="1"/>
    <x v="6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x v="21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x v="29"/>
    <n v="47.46"/>
    <x v="1"/>
    <x v="6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x v="8"/>
    <n v="92.84"/>
    <x v="1"/>
    <x v="6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x v="40"/>
    <n v="68.25"/>
    <x v="1"/>
    <x v="6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x v="30"/>
    <n v="37.21"/>
    <x v="1"/>
    <x v="6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x v="29"/>
    <n v="25.25"/>
    <x v="1"/>
    <x v="6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x v="186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x v="24"/>
    <n v="25.13"/>
    <x v="1"/>
    <x v="6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x v="22"/>
    <n v="23.64"/>
    <x v="1"/>
    <x v="6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x v="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x v="2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x v="104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x v="8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x v="8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x v="39"/>
    <n v="8.86"/>
    <x v="1"/>
    <x v="6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x v="16"/>
    <n v="50.67"/>
    <x v="1"/>
    <x v="6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x v="3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x v="2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x v="28"/>
    <n v="104.57"/>
    <x v="1"/>
    <x v="6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x v="8"/>
    <n v="98.31"/>
    <x v="1"/>
    <x v="6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x v="13"/>
    <n v="35.04"/>
    <x v="1"/>
    <x v="6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x v="8"/>
    <n v="272.73"/>
    <x v="1"/>
    <x v="6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x v="38"/>
    <n v="63.85"/>
    <x v="1"/>
    <x v="6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x v="41"/>
    <n v="30.19"/>
    <x v="1"/>
    <x v="6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s v="theater/plays"/>
    <x v="29"/>
    <n v="83.51"/>
    <x v="1"/>
    <x v="6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x v="106"/>
    <n v="64.760000000000005"/>
    <x v="1"/>
    <x v="6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x v="22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x v="29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x v="8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x v="28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x v="38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x v="3"/>
    <n v="19.7"/>
    <x v="1"/>
    <x v="6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x v="60"/>
    <n v="10"/>
    <x v="1"/>
    <x v="6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x v="50"/>
    <n v="0"/>
    <x v="1"/>
    <x v="6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x v="5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x v="6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x v="188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x v="50"/>
    <n v="0"/>
    <x v="1"/>
    <x v="6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x v="5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x v="50"/>
    <n v="23.33"/>
    <x v="1"/>
    <x v="6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x v="6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x v="65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x v="50"/>
    <n v="0"/>
    <x v="1"/>
    <x v="6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x v="53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x v="50"/>
    <n v="0"/>
    <x v="1"/>
    <x v="6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x v="72"/>
    <n v="29.79"/>
    <x v="1"/>
    <x v="6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x v="119"/>
    <n v="60"/>
    <x v="1"/>
    <x v="6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x v="62"/>
    <n v="24.33"/>
    <x v="1"/>
    <x v="6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x v="68"/>
    <n v="500"/>
    <x v="1"/>
    <x v="6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x v="50"/>
    <n v="0"/>
    <x v="1"/>
    <x v="6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x v="53"/>
    <n v="35"/>
    <x v="1"/>
    <x v="6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x v="113"/>
    <n v="29.56"/>
    <x v="1"/>
    <x v="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x v="188"/>
    <n v="26.67"/>
    <x v="1"/>
    <x v="6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x v="50"/>
    <n v="18.329999999999998"/>
    <x v="1"/>
    <x v="6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x v="50"/>
    <n v="20"/>
    <x v="1"/>
    <x v="6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s v="theater/plays"/>
    <x v="53"/>
    <n v="13.33"/>
    <x v="1"/>
    <x v="6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x v="5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x v="60"/>
    <n v="22.5"/>
    <x v="1"/>
    <x v="6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x v="68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x v="7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x v="60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x v="77"/>
    <n v="83.33"/>
    <x v="1"/>
    <x v="6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x v="62"/>
    <n v="35.92"/>
    <x v="1"/>
    <x v="6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x v="5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x v="151"/>
    <n v="119.13"/>
    <x v="1"/>
    <x v="6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x v="62"/>
    <n v="90.33"/>
    <x v="1"/>
    <x v="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x v="50"/>
    <n v="2.33"/>
    <x v="1"/>
    <x v="6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x v="5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x v="57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x v="53"/>
    <n v="15.75"/>
    <x v="1"/>
    <x v="6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x v="50"/>
    <n v="29"/>
    <x v="1"/>
    <x v="6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x v="61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x v="5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x v="12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x v="118"/>
    <n v="381.6"/>
    <x v="1"/>
    <x v="6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x v="50"/>
    <n v="46.25"/>
    <x v="1"/>
    <x v="6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x v="69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x v="6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x v="5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x v="50"/>
    <n v="0"/>
    <x v="1"/>
    <x v="6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x v="151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x v="60"/>
    <n v="7"/>
    <x v="1"/>
    <x v="6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x v="56"/>
    <n v="27.3"/>
    <x v="1"/>
    <x v="6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x v="114"/>
    <n v="29.41"/>
    <x v="1"/>
    <x v="6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s v="theater/plays"/>
    <x v="60"/>
    <n v="12.5"/>
    <x v="1"/>
    <x v="6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s v="theater/plays"/>
    <x v="5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x v="6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x v="70"/>
    <n v="52.08"/>
    <x v="1"/>
    <x v="6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x v="62"/>
    <n v="183.33"/>
    <x v="1"/>
    <x v="6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x v="65"/>
    <n v="26.33"/>
    <x v="1"/>
    <x v="6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x v="5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x v="353"/>
    <n v="486.43"/>
    <x v="1"/>
    <x v="6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x v="60"/>
    <n v="3"/>
    <x v="1"/>
    <x v="6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x v="5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x v="60"/>
    <n v="9.75"/>
    <x v="1"/>
    <x v="6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x v="62"/>
    <n v="18.75"/>
    <x v="1"/>
    <x v="6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x v="82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x v="114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x v="5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x v="56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x v="50"/>
    <n v="20"/>
    <x v="1"/>
    <x v="6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x v="5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x v="121"/>
    <n v="46.93"/>
    <x v="1"/>
    <x v="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x v="51"/>
    <n v="78.08"/>
    <x v="1"/>
    <x v="6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x v="50"/>
    <n v="1"/>
    <x v="1"/>
    <x v="6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x v="50"/>
    <n v="1"/>
    <x v="1"/>
    <x v="6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x v="220"/>
    <n v="203.67"/>
    <x v="1"/>
    <x v="6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x v="59"/>
    <n v="20.71"/>
    <x v="1"/>
    <x v="6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x v="66"/>
    <n v="48.56"/>
    <x v="1"/>
    <x v="6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x v="117"/>
    <n v="68.099999999999994"/>
    <x v="1"/>
    <x v="6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x v="114"/>
    <n v="8.5"/>
    <x v="1"/>
    <x v="6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x v="117"/>
    <n v="51.62"/>
    <x v="1"/>
    <x v="6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x v="32"/>
    <n v="43"/>
    <x v="1"/>
    <x v="40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x v="8"/>
    <n v="83.33"/>
    <x v="1"/>
    <x v="40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x v="8"/>
    <n v="30"/>
    <x v="1"/>
    <x v="4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x v="3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x v="21"/>
    <n v="231.66"/>
    <x v="1"/>
    <x v="40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x v="10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x v="26"/>
    <n v="112.14"/>
    <x v="1"/>
    <x v="4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x v="8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x v="21"/>
    <n v="255.17"/>
    <x v="1"/>
    <x v="40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x v="7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x v="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x v="2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x v="33"/>
    <n v="47.57"/>
    <x v="1"/>
    <x v="40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x v="29"/>
    <n v="72.97"/>
    <x v="1"/>
    <x v="40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x v="7"/>
    <n v="90.54"/>
    <x v="1"/>
    <x v="4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x v="30"/>
    <n v="37.65"/>
    <x v="1"/>
    <x v="40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x v="18"/>
    <n v="36.36"/>
    <x v="1"/>
    <x v="40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x v="7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x v="3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x v="13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x v="50"/>
    <n v="1"/>
    <x v="1"/>
    <x v="38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x v="68"/>
    <n v="202.23"/>
    <x v="1"/>
    <x v="38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x v="50"/>
    <n v="0"/>
    <x v="1"/>
    <x v="38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x v="60"/>
    <n v="100"/>
    <x v="1"/>
    <x v="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x v="50"/>
    <n v="0"/>
    <x v="1"/>
    <x v="38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x v="5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x v="65"/>
    <n v="82.46"/>
    <x v="1"/>
    <x v="38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x v="5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x v="56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x v="5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x v="53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x v="59"/>
    <n v="200.63"/>
    <x v="1"/>
    <x v="38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x v="5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x v="50"/>
    <n v="0"/>
    <x v="1"/>
    <x v="38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x v="64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x v="123"/>
    <n v="66.099999999999994"/>
    <x v="1"/>
    <x v="38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x v="53"/>
    <n v="93.33"/>
    <x v="1"/>
    <x v="38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x v="5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x v="50"/>
    <n v="0"/>
    <x v="1"/>
    <x v="38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x v="5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x v="5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x v="10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x v="13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x v="7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x v="15"/>
    <n v="41.92"/>
    <x v="1"/>
    <x v="6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x v="35"/>
    <n v="88.77"/>
    <x v="1"/>
    <x v="6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x v="35"/>
    <n v="80.23"/>
    <x v="1"/>
    <x v="6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x v="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x v="200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x v="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x v="8"/>
    <n v="74.53"/>
    <x v="1"/>
    <x v="6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x v="2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x v="21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x v="21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x v="8"/>
    <n v="70.88"/>
    <x v="1"/>
    <x v="6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x v="193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x v="35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x v="32"/>
    <n v="60.69"/>
    <x v="1"/>
    <x v="6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x v="7"/>
    <n v="110.22"/>
    <x v="1"/>
    <x v="6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x v="15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x v="32"/>
    <n v="53.16"/>
    <x v="1"/>
    <x v="38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x v="21"/>
    <n v="86.49"/>
    <x v="1"/>
    <x v="38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x v="92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x v="8"/>
    <n v="115.08"/>
    <x v="1"/>
    <x v="38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x v="108"/>
    <n v="109.59"/>
    <x v="1"/>
    <x v="38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x v="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x v="5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x v="8"/>
    <n v="35.71"/>
    <x v="1"/>
    <x v="38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s v="theater/spaces"/>
    <x v="93"/>
    <n v="97"/>
    <x v="1"/>
    <x v="38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x v="8"/>
    <n v="370.37"/>
    <x v="1"/>
    <x v="38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x v="33"/>
    <n v="94.41"/>
    <x v="1"/>
    <x v="38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x v="2"/>
    <n v="48.98"/>
    <x v="1"/>
    <x v="38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s v="theater/spaces"/>
    <x v="8"/>
    <n v="45.59"/>
    <x v="1"/>
    <x v="38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x v="354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x v="2"/>
    <n v="63.23"/>
    <x v="1"/>
    <x v="38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x v="174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x v="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x v="33"/>
    <n v="118.97"/>
    <x v="1"/>
    <x v="38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x v="17"/>
    <n v="80.25"/>
    <x v="1"/>
    <x v="38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x v="8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x v="355"/>
    <n v="131.38"/>
    <x v="1"/>
    <x v="38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x v="15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x v="7"/>
    <n v="178.53"/>
    <x v="1"/>
    <x v="38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x v="40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x v="28"/>
    <n v="108.24"/>
    <x v="1"/>
    <x v="38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x v="29"/>
    <n v="88.87"/>
    <x v="1"/>
    <x v="38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x v="144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x v="7"/>
    <n v="116.73"/>
    <x v="1"/>
    <x v="38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x v="28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x v="137"/>
    <n v="158"/>
    <x v="1"/>
    <x v="38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x v="39"/>
    <n v="14.84"/>
    <x v="1"/>
    <x v="38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x v="16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x v="96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x v="40"/>
    <n v="50.76"/>
    <x v="1"/>
    <x v="38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x v="3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x v="3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x v="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x v="7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x v="10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x v="7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x v="31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x v="7"/>
    <n v="162.71"/>
    <x v="1"/>
    <x v="38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x v="3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x v="351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x v="120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x v="1"/>
    <n v="51.6"/>
    <x v="1"/>
    <x v="38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x v="26"/>
    <n v="164.3"/>
    <x v="1"/>
    <x v="38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x v="239"/>
    <n v="84.86"/>
    <x v="1"/>
    <x v="38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x v="5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x v="13"/>
    <n v="45.54"/>
    <x v="1"/>
    <x v="38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x v="8"/>
    <n v="51.72"/>
    <x v="1"/>
    <x v="38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x v="37"/>
    <n v="50.88"/>
    <x v="1"/>
    <x v="38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x v="92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x v="40"/>
    <n v="89.31"/>
    <x v="1"/>
    <x v="38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x v="15"/>
    <n v="88.59"/>
    <x v="1"/>
    <x v="38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x v="3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x v="182"/>
    <n v="33.31"/>
    <x v="1"/>
    <x v="38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x v="7"/>
    <n v="37.22"/>
    <x v="1"/>
    <x v="38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x v="15"/>
    <n v="92.13"/>
    <x v="1"/>
    <x v="38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x v="29"/>
    <n v="76.790000000000006"/>
    <x v="1"/>
    <x v="38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x v="5"/>
    <n v="96.53"/>
    <x v="1"/>
    <x v="3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x v="30"/>
    <n v="51.89"/>
    <x v="1"/>
    <x v="38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x v="5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x v="15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x v="18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x v="87"/>
    <n v="259.95"/>
    <x v="1"/>
    <x v="38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x v="328"/>
    <n v="37.25"/>
    <x v="1"/>
    <x v="38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x v="183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x v="13"/>
    <n v="74.069999999999993"/>
    <x v="1"/>
    <x v="38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x v="6"/>
    <n v="70.67"/>
    <x v="1"/>
    <x v="38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x v="148"/>
    <n v="23.63"/>
    <x v="1"/>
    <x v="38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x v="50"/>
    <n v="37.5"/>
    <x v="1"/>
    <x v="38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x v="5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x v="50"/>
    <n v="0"/>
    <x v="1"/>
    <x v="38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x v="50"/>
    <n v="1"/>
    <x v="1"/>
    <x v="38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x v="50"/>
    <n v="0"/>
    <x v="1"/>
    <x v="38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x v="5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x v="5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x v="56"/>
    <n v="41"/>
    <x v="1"/>
    <x v="38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x v="50"/>
    <n v="55.83"/>
    <x v="1"/>
    <x v="38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s v="theater/spaces"/>
    <x v="5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x v="356"/>
    <n v="99.76"/>
    <x v="1"/>
    <x v="38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x v="68"/>
    <n v="25.52"/>
    <x v="1"/>
    <x v="3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x v="57"/>
    <n v="117.65"/>
    <x v="1"/>
    <x v="38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x v="50"/>
    <n v="5"/>
    <x v="1"/>
    <x v="38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x v="81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x v="56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x v="5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x v="51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x v="56"/>
    <n v="20.88"/>
    <x v="1"/>
    <x v="38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x v="64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x v="5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x v="5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x v="50"/>
    <n v="7.33"/>
    <x v="1"/>
    <x v="38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x v="114"/>
    <n v="64.8"/>
    <x v="1"/>
    <x v="38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x v="77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x v="5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x v="5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x v="60"/>
    <n v="415.78"/>
    <x v="1"/>
    <x v="38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x v="5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x v="5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x v="5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x v="5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x v="81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x v="53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x v="5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x v="60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x v="50"/>
    <n v="42"/>
    <x v="1"/>
    <x v="38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x v="61"/>
    <n v="130.09"/>
    <x v="1"/>
    <x v="38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x v="62"/>
    <n v="1270.22"/>
    <x v="1"/>
    <x v="38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x v="63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x v="60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x v="61"/>
    <n v="53.53"/>
    <x v="1"/>
    <x v="38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x v="50"/>
    <n v="25"/>
    <x v="1"/>
    <x v="38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x v="5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x v="65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x v="123"/>
    <n v="40.83"/>
    <x v="1"/>
    <x v="38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x v="65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x v="5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x v="77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x v="81"/>
    <n v="25"/>
    <x v="1"/>
    <x v="38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x v="115"/>
    <n v="69.53"/>
    <x v="1"/>
    <x v="3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x v="50"/>
    <n v="5.5"/>
    <x v="1"/>
    <x v="38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x v="75"/>
    <n v="237"/>
    <x v="1"/>
    <x v="38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x v="7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x v="65"/>
    <n v="10.25"/>
    <x v="1"/>
    <x v="38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x v="68"/>
    <n v="272.58999999999997"/>
    <x v="1"/>
    <x v="38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s v="theater/spaces"/>
    <x v="5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x v="78"/>
    <n v="58.18"/>
    <x v="1"/>
    <x v="38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x v="50"/>
    <n v="10"/>
    <x v="1"/>
    <x v="38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x v="117"/>
    <n v="70.11"/>
    <x v="1"/>
    <x v="38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x v="62"/>
    <n v="57.89"/>
    <x v="1"/>
    <x v="38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x v="65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x v="50"/>
    <n v="0"/>
    <x v="1"/>
    <x v="38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x v="56"/>
    <n v="300"/>
    <x v="1"/>
    <x v="38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x v="219"/>
    <n v="43"/>
    <x v="1"/>
    <x v="38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x v="50"/>
    <n v="1"/>
    <x v="1"/>
    <x v="38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x v="5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x v="50"/>
    <n v="5"/>
    <x v="1"/>
    <x v="38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x v="50"/>
    <n v="12.8"/>
    <x v="1"/>
    <x v="38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x v="60"/>
    <n v="10"/>
    <x v="1"/>
    <x v="38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s v="theater/spaces"/>
    <x v="74"/>
    <n v="58"/>
    <x v="1"/>
    <x v="38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x v="149"/>
    <n v="244.8"/>
    <x v="1"/>
    <x v="3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x v="50"/>
    <n v="6.5"/>
    <x v="1"/>
    <x v="38"/>
  </r>
  <r>
    <n v="3125"/>
    <s v="N/A (Canceled)"/>
    <s v="N/A"/>
    <x v="86"/>
    <n v="0"/>
    <x v="1"/>
    <x v="0"/>
    <s v="USD"/>
    <n v="1452142672"/>
    <n v="1449550672"/>
    <b v="0"/>
    <n v="0"/>
    <b v="0"/>
    <s v="theater/spaces"/>
    <x v="5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x v="65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x v="5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x v="15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x v="60"/>
    <n v="10"/>
    <x v="1"/>
    <x v="6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x v="65"/>
    <n v="93.75"/>
    <x v="1"/>
    <x v="6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x v="63"/>
    <n v="53.75"/>
    <x v="1"/>
    <x v="6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x v="5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x v="29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x v="6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x v="70"/>
    <n v="23.14"/>
    <x v="1"/>
    <x v="6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x v="30"/>
    <n v="29.05"/>
    <x v="1"/>
    <x v="6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x v="56"/>
    <n v="50"/>
    <x v="1"/>
    <x v="6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x v="5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x v="6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x v="60"/>
    <n v="24"/>
    <x v="1"/>
    <x v="6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x v="221"/>
    <n v="32.25"/>
    <x v="1"/>
    <x v="6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x v="53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x v="50"/>
    <n v="0"/>
    <x v="1"/>
    <x v="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x v="150"/>
    <n v="251.33"/>
    <x v="1"/>
    <x v="6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x v="50"/>
    <n v="0"/>
    <x v="1"/>
    <x v="6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x v="57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x v="90"/>
    <n v="110.35"/>
    <x v="1"/>
    <x v="6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x v="26"/>
    <n v="41.42"/>
    <x v="1"/>
    <x v="6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x v="3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x v="7"/>
    <n v="33.99"/>
    <x v="1"/>
    <x v="6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x v="8"/>
    <n v="103.35"/>
    <x v="1"/>
    <x v="6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x v="6"/>
    <n v="34.79"/>
    <x v="1"/>
    <x v="6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x v="357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x v="40"/>
    <n v="64.27"/>
    <x v="1"/>
    <x v="6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x v="192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x v="21"/>
    <n v="62.92"/>
    <x v="1"/>
    <x v="6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x v="7"/>
    <n v="98.54"/>
    <x v="1"/>
    <x v="6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s v="theater/plays"/>
    <x v="35"/>
    <n v="82.61"/>
    <x v="1"/>
    <x v="6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x v="18"/>
    <n v="38.5"/>
    <x v="1"/>
    <x v="6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x v="21"/>
    <n v="80.16"/>
    <x v="1"/>
    <x v="6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x v="2"/>
    <n v="28.41"/>
    <x v="1"/>
    <x v="6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x v="3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x v="38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x v="13"/>
    <n v="37.590000000000003"/>
    <x v="1"/>
    <x v="6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x v="200"/>
    <n v="58.1"/>
    <x v="1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x v="12"/>
    <n v="60.3"/>
    <x v="1"/>
    <x v="6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x v="31"/>
    <n v="63.36"/>
    <x v="1"/>
    <x v="6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x v="39"/>
    <n v="50.9"/>
    <x v="1"/>
    <x v="6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x v="33"/>
    <n v="100.5"/>
    <x v="1"/>
    <x v="6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x v="20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x v="15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x v="41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x v="33"/>
    <n v="139.19"/>
    <x v="1"/>
    <x v="6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x v="7"/>
    <n v="131.91"/>
    <x v="1"/>
    <x v="6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x v="5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x v="41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x v="16"/>
    <n v="57.55"/>
    <x v="1"/>
    <x v="6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x v="174"/>
    <n v="33.03"/>
    <x v="1"/>
    <x v="6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x v="35"/>
    <n v="77.34"/>
    <x v="1"/>
    <x v="6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x v="28"/>
    <n v="31.93"/>
    <x v="1"/>
    <x v="6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x v="15"/>
    <n v="36.33"/>
    <x v="1"/>
    <x v="6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x v="7"/>
    <n v="46.77"/>
    <x v="1"/>
    <x v="6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x v="15"/>
    <n v="40.07"/>
    <x v="1"/>
    <x v="6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x v="13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x v="8"/>
    <n v="41.67"/>
    <x v="1"/>
    <x v="6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x v="2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x v="31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x v="187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x v="81"/>
    <n v="356.84"/>
    <x v="1"/>
    <x v="40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x v="50"/>
    <n v="0"/>
    <x v="1"/>
    <x v="40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x v="65"/>
    <n v="37.75"/>
    <x v="1"/>
    <x v="40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x v="60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x v="81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x v="50"/>
    <n v="0"/>
    <x v="1"/>
    <x v="40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x v="155"/>
    <n v="53.08"/>
    <x v="1"/>
    <x v="40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x v="50"/>
    <n v="300"/>
    <x v="1"/>
    <x v="4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x v="57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x v="50"/>
    <n v="36.67"/>
    <x v="1"/>
    <x v="40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x v="221"/>
    <n v="49.21"/>
    <x v="1"/>
    <x v="4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x v="50"/>
    <n v="1"/>
    <x v="1"/>
    <x v="4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x v="60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x v="358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x v="78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x v="5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x v="56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x v="5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x v="132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x v="3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x v="17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x v="9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x v="28"/>
    <n v="85.53"/>
    <x v="1"/>
    <x v="6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x v="9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x v="8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x v="21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x v="8"/>
    <n v="262.11"/>
    <x v="1"/>
    <x v="6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x v="8"/>
    <n v="57.17"/>
    <x v="1"/>
    <x v="6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x v="31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x v="21"/>
    <n v="66.59"/>
    <x v="1"/>
    <x v="6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x v="8"/>
    <n v="168.25"/>
    <x v="1"/>
    <x v="6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x v="7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x v="33"/>
    <n v="36.61"/>
    <x v="1"/>
    <x v="6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x v="105"/>
    <n v="37.14"/>
    <x v="1"/>
    <x v="6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x v="5"/>
    <n v="45.88"/>
    <x v="1"/>
    <x v="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x v="21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x v="2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x v="3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x v="105"/>
    <n v="50"/>
    <x v="1"/>
    <x v="6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s v="theater/plays"/>
    <x v="21"/>
    <n v="193.62"/>
    <x v="1"/>
    <x v="6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x v="29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x v="5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x v="164"/>
    <n v="57.5"/>
    <x v="1"/>
    <x v="6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x v="26"/>
    <n v="50.46"/>
    <x v="1"/>
    <x v="6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x v="17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x v="8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x v="33"/>
    <n v="85.53"/>
    <x v="1"/>
    <x v="6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x v="7"/>
    <n v="182.91"/>
    <x v="1"/>
    <x v="6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x v="7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x v="20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x v="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x v="7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x v="41"/>
    <n v="58.69"/>
    <x v="1"/>
    <x v="6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x v="3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x v="33"/>
    <n v="115.87"/>
    <x v="1"/>
    <x v="6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x v="33"/>
    <n v="23.87"/>
    <x v="1"/>
    <x v="6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x v="3"/>
    <n v="81.13"/>
    <x v="1"/>
    <x v="6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x v="38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x v="6"/>
    <n v="46.43"/>
    <x v="1"/>
    <x v="6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x v="7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x v="2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x v="21"/>
    <n v="119.19"/>
    <x v="1"/>
    <x v="6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x v="38"/>
    <n v="83.05"/>
    <x v="1"/>
    <x v="6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x v="30"/>
    <n v="57.52"/>
    <x v="1"/>
    <x v="6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x v="21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x v="7"/>
    <n v="70.77"/>
    <x v="1"/>
    <x v="6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x v="215"/>
    <n v="29.17"/>
    <x v="1"/>
    <x v="6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x v="30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x v="6"/>
    <n v="51.85"/>
    <x v="1"/>
    <x v="6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x v="2"/>
    <n v="98.2"/>
    <x v="1"/>
    <x v="6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x v="6"/>
    <n v="251.74"/>
    <x v="1"/>
    <x v="6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x v="15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x v="8"/>
    <n v="67.650000000000006"/>
    <x v="1"/>
    <x v="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x v="33"/>
    <n v="93.81"/>
    <x v="1"/>
    <x v="6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x v="20"/>
    <n v="41.24"/>
    <x v="1"/>
    <x v="6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x v="3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x v="344"/>
    <n v="70.290000000000006"/>
    <x v="1"/>
    <x v="6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x v="26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x v="21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x v="30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x v="21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x v="21"/>
    <n v="61"/>
    <x v="1"/>
    <x v="6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s v="theater/plays"/>
    <x v="22"/>
    <n v="38.24"/>
    <x v="1"/>
    <x v="6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x v="224"/>
    <n v="106.5"/>
    <x v="1"/>
    <x v="6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x v="13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x v="7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x v="8"/>
    <n v="150.41999999999999"/>
    <x v="1"/>
    <x v="6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x v="16"/>
    <n v="52.58"/>
    <x v="1"/>
    <x v="6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x v="15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x v="3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x v="35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x v="3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x v="108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x v="3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x v="2"/>
    <n v="17.829999999999998"/>
    <x v="1"/>
    <x v="6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x v="21"/>
    <n v="203.2"/>
    <x v="1"/>
    <x v="6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s v="theater/plays"/>
    <x v="20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x v="21"/>
    <n v="125.12"/>
    <x v="1"/>
    <x v="6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x v="8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x v="8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x v="18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x v="10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x v="35"/>
    <n v="40.71"/>
    <x v="1"/>
    <x v="6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x v="359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x v="106"/>
    <n v="84.29"/>
    <x v="1"/>
    <x v="6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x v="90"/>
    <n v="29.58"/>
    <x v="1"/>
    <x v="6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x v="33"/>
    <n v="26.67"/>
    <x v="1"/>
    <x v="6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x v="124"/>
    <n v="45.98"/>
    <x v="1"/>
    <x v="6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x v="8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x v="21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x v="31"/>
    <n v="55.33"/>
    <x v="1"/>
    <x v="6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x v="104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x v="18"/>
    <n v="57.2"/>
    <x v="1"/>
    <x v="6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s v="theater/plays"/>
    <x v="33"/>
    <n v="173.7"/>
    <x v="1"/>
    <x v="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x v="31"/>
    <n v="59.6"/>
    <x v="1"/>
    <x v="6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x v="2"/>
    <n v="89.59"/>
    <x v="1"/>
    <x v="6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x v="2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x v="215"/>
    <n v="48.7"/>
    <x v="1"/>
    <x v="6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x v="13"/>
    <n v="53.34"/>
    <x v="1"/>
    <x v="6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x v="108"/>
    <n v="75.09"/>
    <x v="1"/>
    <x v="6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x v="175"/>
    <n v="18"/>
    <x v="1"/>
    <x v="6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x v="8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x v="5"/>
    <n v="61.02"/>
    <x v="1"/>
    <x v="6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x v="8"/>
    <n v="61"/>
    <x v="1"/>
    <x v="6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x v="31"/>
    <n v="80.03"/>
    <x v="1"/>
    <x v="6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x v="185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x v="5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x v="8"/>
    <n v="93.98"/>
    <x v="1"/>
    <x v="6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x v="6"/>
    <n v="61.94"/>
    <x v="1"/>
    <x v="6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x v="9"/>
    <n v="78.5"/>
    <x v="1"/>
    <x v="6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x v="29"/>
    <n v="33.75"/>
    <x v="1"/>
    <x v="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x v="7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x v="13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x v="21"/>
    <n v="145.65"/>
    <x v="1"/>
    <x v="6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x v="9"/>
    <n v="25.69"/>
    <x v="1"/>
    <x v="6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x v="21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x v="40"/>
    <n v="30"/>
    <x v="1"/>
    <x v="6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x v="7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x v="7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x v="91"/>
    <n v="292.77999999999997"/>
    <x v="1"/>
    <x v="6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x v="16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x v="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x v="2"/>
    <n v="80.400000000000006"/>
    <x v="1"/>
    <x v="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x v="8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x v="2"/>
    <n v="32.97"/>
    <x v="1"/>
    <x v="6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x v="86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x v="8"/>
    <n v="79.62"/>
    <x v="1"/>
    <x v="6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x v="8"/>
    <n v="27.78"/>
    <x v="1"/>
    <x v="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x v="5"/>
    <n v="81.03"/>
    <x v="1"/>
    <x v="6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x v="21"/>
    <n v="136.85"/>
    <x v="1"/>
    <x v="6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x v="3"/>
    <n v="177.62"/>
    <x v="1"/>
    <x v="6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x v="178"/>
    <n v="109.08"/>
    <x v="1"/>
    <x v="6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x v="8"/>
    <n v="119.64"/>
    <x v="1"/>
    <x v="6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x v="21"/>
    <n v="78.209999999999994"/>
    <x v="1"/>
    <x v="6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x v="193"/>
    <n v="52.17"/>
    <x v="1"/>
    <x v="6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x v="7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x v="22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x v="5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x v="17"/>
    <n v="108.59"/>
    <x v="1"/>
    <x v="6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x v="8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x v="42"/>
    <n v="109.57"/>
    <x v="1"/>
    <x v="6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x v="3"/>
    <n v="71.67"/>
    <x v="1"/>
    <x v="6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x v="7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x v="29"/>
    <n v="76.8"/>
    <x v="1"/>
    <x v="6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x v="136"/>
    <n v="35.799999999999997"/>
    <x v="1"/>
    <x v="6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x v="21"/>
    <n v="55.6"/>
    <x v="1"/>
    <x v="6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x v="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x v="7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x v="7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x v="33"/>
    <n v="63.57"/>
    <x v="1"/>
    <x v="6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x v="6"/>
    <n v="184.78"/>
    <x v="1"/>
    <x v="6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x v="7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x v="40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x v="147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x v="7"/>
    <n v="302.31"/>
    <x v="1"/>
    <x v="6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x v="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x v="3"/>
    <n v="866.67"/>
    <x v="1"/>
    <x v="6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x v="360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x v="17"/>
    <n v="29.67"/>
    <x v="1"/>
    <x v="6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x v="2"/>
    <n v="45.48"/>
    <x v="1"/>
    <x v="6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x v="3"/>
    <n v="96.2"/>
    <x v="1"/>
    <x v="6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x v="90"/>
    <n v="67.92"/>
    <x v="1"/>
    <x v="6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x v="86"/>
    <n v="30.78"/>
    <x v="1"/>
    <x v="6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x v="3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x v="8"/>
    <n v="66.83"/>
    <x v="1"/>
    <x v="6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x v="13"/>
    <n v="71.73"/>
    <x v="1"/>
    <x v="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x v="8"/>
    <n v="176.47"/>
    <x v="1"/>
    <x v="6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x v="8"/>
    <n v="421.11"/>
    <x v="1"/>
    <x v="6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x v="7"/>
    <n v="104.99"/>
    <x v="1"/>
    <x v="6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x v="29"/>
    <n v="28.19"/>
    <x v="1"/>
    <x v="6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x v="3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x v="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x v="21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x v="7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x v="20"/>
    <n v="65.17"/>
    <x v="1"/>
    <x v="6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x v="8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x v="8"/>
    <n v="133.33000000000001"/>
    <x v="1"/>
    <x v="6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x v="2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x v="16"/>
    <n v="100.17"/>
    <x v="1"/>
    <x v="6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x v="3"/>
    <n v="34.6"/>
    <x v="1"/>
    <x v="6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x v="41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x v="21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x v="316"/>
    <n v="61.94"/>
    <x v="1"/>
    <x v="6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x v="8"/>
    <n v="41.67"/>
    <x v="1"/>
    <x v="6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x v="6"/>
    <n v="36.07"/>
    <x v="1"/>
    <x v="6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x v="24"/>
    <n v="29"/>
    <x v="1"/>
    <x v="6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x v="361"/>
    <n v="24.21"/>
    <x v="1"/>
    <x v="6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x v="3"/>
    <n v="55.89"/>
    <x v="1"/>
    <x v="6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x v="20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x v="38"/>
    <n v="68.349999999999994"/>
    <x v="1"/>
    <x v="6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x v="3"/>
    <n v="27.07"/>
    <x v="1"/>
    <x v="6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x v="8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x v="21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x v="5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x v="8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x v="108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x v="178"/>
    <n v="28.32"/>
    <x v="1"/>
    <x v="6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x v="8"/>
    <n v="110.23"/>
    <x v="1"/>
    <x v="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x v="13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x v="185"/>
    <n v="58.61"/>
    <x v="1"/>
    <x v="6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x v="39"/>
    <n v="29.43"/>
    <x v="1"/>
    <x v="6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x v="1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x v="3"/>
    <n v="199.17"/>
    <x v="1"/>
    <x v="6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x v="8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x v="22"/>
    <n v="46.43"/>
    <x v="1"/>
    <x v="6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x v="3"/>
    <n v="70.569999999999993"/>
    <x v="1"/>
    <x v="6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x v="8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x v="28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x v="8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x v="7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x v="13"/>
    <n v="63.7"/>
    <x v="1"/>
    <x v="6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x v="17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x v="7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x v="15"/>
    <n v="71.150000000000006"/>
    <x v="1"/>
    <x v="6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x v="49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x v="3"/>
    <n v="81.78"/>
    <x v="1"/>
    <x v="6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x v="33"/>
    <n v="297.02999999999997"/>
    <x v="1"/>
    <x v="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x v="29"/>
    <n v="46.61"/>
    <x v="1"/>
    <x v="6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x v="8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x v="3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x v="22"/>
    <n v="16.25"/>
    <x v="1"/>
    <x v="6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x v="15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x v="8"/>
    <n v="95.24"/>
    <x v="1"/>
    <x v="6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x v="5"/>
    <n v="52.21"/>
    <x v="1"/>
    <x v="6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x v="8"/>
    <n v="134.15"/>
    <x v="1"/>
    <x v="6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x v="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x v="20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x v="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x v="7"/>
    <n v="84.17"/>
    <x v="1"/>
    <x v="6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x v="3"/>
    <n v="186.07"/>
    <x v="1"/>
    <x v="6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x v="165"/>
    <n v="89.79"/>
    <x v="1"/>
    <x v="6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x v="2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x v="33"/>
    <n v="59.65"/>
    <x v="1"/>
    <x v="6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x v="8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x v="362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x v="363"/>
    <n v="43.35"/>
    <x v="1"/>
    <x v="6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x v="8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x v="29"/>
    <n v="43.28"/>
    <x v="1"/>
    <x v="6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x v="29"/>
    <n v="77"/>
    <x v="1"/>
    <x v="6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x v="5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x v="193"/>
    <n v="68.25"/>
    <x v="1"/>
    <x v="6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x v="143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x v="7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x v="42"/>
    <n v="41.41"/>
    <x v="1"/>
    <x v="6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x v="30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x v="7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x v="7"/>
    <n v="145.87"/>
    <x v="1"/>
    <x v="6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x v="87"/>
    <n v="358.69"/>
    <x v="1"/>
    <x v="6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x v="4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x v="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x v="9"/>
    <n v="17.53"/>
    <x v="1"/>
    <x v="6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x v="364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x v="86"/>
    <n v="57.92"/>
    <x v="1"/>
    <x v="6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x v="180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x v="33"/>
    <n v="90.68"/>
    <x v="1"/>
    <x v="6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x v="21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x v="33"/>
    <n v="57.22"/>
    <x v="1"/>
    <x v="6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x v="37"/>
    <n v="72.95"/>
    <x v="1"/>
    <x v="6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s v="theater/plays"/>
    <x v="7"/>
    <n v="64.47"/>
    <x v="1"/>
    <x v="6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x v="10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x v="40"/>
    <n v="50.4"/>
    <x v="1"/>
    <x v="6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x v="95"/>
    <n v="41.67"/>
    <x v="1"/>
    <x v="6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x v="20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x v="21"/>
    <n v="88.74"/>
    <x v="1"/>
    <x v="6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x v="8"/>
    <n v="148.47999999999999"/>
    <x v="1"/>
    <x v="6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x v="7"/>
    <n v="51.79"/>
    <x v="1"/>
    <x v="6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x v="40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x v="3"/>
    <n v="52"/>
    <x v="1"/>
    <x v="6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x v="41"/>
    <n v="53.23"/>
    <x v="1"/>
    <x v="6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x v="40"/>
    <n v="39.6"/>
    <x v="1"/>
    <x v="6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x v="30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x v="1"/>
    <n v="164.62"/>
    <x v="1"/>
    <x v="6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x v="17"/>
    <n v="125.05"/>
    <x v="1"/>
    <x v="6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x v="178"/>
    <n v="51.88"/>
    <x v="1"/>
    <x v="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x v="12"/>
    <n v="40.29"/>
    <x v="1"/>
    <x v="6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x v="35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x v="7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x v="19"/>
    <n v="83.14"/>
    <x v="1"/>
    <x v="6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x v="30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x v="10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x v="40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x v="30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x v="137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x v="2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x v="8"/>
    <n v="51.72"/>
    <x v="1"/>
    <x v="6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x v="8"/>
    <n v="30.77"/>
    <x v="1"/>
    <x v="6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x v="13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x v="39"/>
    <n v="47.85"/>
    <x v="1"/>
    <x v="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x v="15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x v="21"/>
    <n v="40.24"/>
    <x v="1"/>
    <x v="6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x v="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x v="6"/>
    <n v="25.31"/>
    <x v="1"/>
    <x v="6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x v="7"/>
    <n v="35.950000000000003"/>
    <x v="1"/>
    <x v="6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x v="2"/>
    <n v="136"/>
    <x v="1"/>
    <x v="6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x v="2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x v="8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x v="3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x v="21"/>
    <n v="105"/>
    <x v="1"/>
    <x v="6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x v="3"/>
    <n v="145"/>
    <x v="1"/>
    <x v="6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x v="144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x v="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x v="7"/>
    <n v="60.33"/>
    <x v="1"/>
    <x v="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x v="7"/>
    <n v="79.89"/>
    <x v="1"/>
    <x v="6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x v="8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x v="90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x v="5"/>
    <n v="55"/>
    <x v="1"/>
    <x v="6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x v="3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x v="8"/>
    <n v="227.27"/>
    <x v="1"/>
    <x v="6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x v="8"/>
    <n v="307.69"/>
    <x v="1"/>
    <x v="6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x v="5"/>
    <n v="50.02"/>
    <x v="1"/>
    <x v="6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x v="7"/>
    <n v="72.39"/>
    <x v="1"/>
    <x v="6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x v="7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x v="312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x v="8"/>
    <n v="41.03"/>
    <x v="1"/>
    <x v="6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x v="35"/>
    <n v="56.83"/>
    <x v="1"/>
    <x v="6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x v="21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x v="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x v="21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x v="16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x v="7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x v="88"/>
    <n v="36.67"/>
    <x v="1"/>
    <x v="6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x v="8"/>
    <n v="125"/>
    <x v="1"/>
    <x v="6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s v="theater/plays"/>
    <x v="30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x v="17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x v="9"/>
    <n v="78.88"/>
    <x v="1"/>
    <x v="6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x v="94"/>
    <n v="38.28"/>
    <x v="1"/>
    <x v="6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x v="3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x v="42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x v="144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x v="30"/>
    <n v="30.95"/>
    <x v="1"/>
    <x v="6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x v="28"/>
    <n v="55.23"/>
    <x v="1"/>
    <x v="6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x v="4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x v="2"/>
    <n v="39.380000000000003"/>
    <x v="1"/>
    <x v="6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x v="21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x v="2"/>
    <n v="54.14"/>
    <x v="1"/>
    <x v="6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x v="8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x v="8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x v="21"/>
    <n v="59.21"/>
    <x v="1"/>
    <x v="6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x v="35"/>
    <n v="119.18"/>
    <x v="1"/>
    <x v="6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x v="21"/>
    <n v="164.62"/>
    <x v="1"/>
    <x v="6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x v="21"/>
    <n v="24.29"/>
    <x v="1"/>
    <x v="6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x v="2"/>
    <n v="40.94"/>
    <x v="1"/>
    <x v="6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x v="21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x v="8"/>
    <n v="38.65"/>
    <x v="1"/>
    <x v="6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x v="6"/>
    <n v="56.2"/>
    <x v="1"/>
    <x v="6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x v="40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x v="8"/>
    <n v="171.43"/>
    <x v="1"/>
    <x v="6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x v="8"/>
    <n v="110.5"/>
    <x v="1"/>
    <x v="6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x v="8"/>
    <n v="179.28"/>
    <x v="1"/>
    <x v="6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x v="12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x v="3"/>
    <n v="43.13"/>
    <x v="1"/>
    <x v="6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x v="29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x v="21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x v="328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x v="2"/>
    <n v="21.1"/>
    <x v="1"/>
    <x v="6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x v="7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x v="2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x v="2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x v="15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x v="38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x v="8"/>
    <n v="122.54"/>
    <x v="1"/>
    <x v="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x v="35"/>
    <n v="87.96"/>
    <x v="1"/>
    <x v="6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x v="108"/>
    <n v="73.239999999999995"/>
    <x v="1"/>
    <x v="6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x v="8"/>
    <n v="55.56"/>
    <x v="1"/>
    <x v="6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x v="3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x v="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x v="7"/>
    <n v="99.34"/>
    <x v="1"/>
    <x v="6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x v="8"/>
    <n v="20"/>
    <x v="1"/>
    <x v="6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x v="22"/>
    <n v="28.89"/>
    <x v="1"/>
    <x v="6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x v="8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x v="8"/>
    <n v="35.71"/>
    <x v="1"/>
    <x v="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x v="35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x v="8"/>
    <n v="33.33"/>
    <x v="1"/>
    <x v="6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x v="315"/>
    <n v="58.57"/>
    <x v="1"/>
    <x v="6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x v="1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x v="31"/>
    <n v="30.94"/>
    <x v="1"/>
    <x v="6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x v="17"/>
    <n v="176.09"/>
    <x v="1"/>
    <x v="6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s v="theater/plays"/>
    <x v="15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x v="37"/>
    <n v="22.61"/>
    <x v="1"/>
    <x v="6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x v="7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x v="30"/>
    <n v="82.26"/>
    <x v="1"/>
    <x v="6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x v="8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x v="215"/>
    <n v="68.06"/>
    <x v="1"/>
    <x v="6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x v="3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x v="38"/>
    <n v="77.19"/>
    <x v="1"/>
    <x v="6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x v="9"/>
    <n v="55.97"/>
    <x v="1"/>
    <x v="6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x v="17"/>
    <n v="49.69"/>
    <x v="1"/>
    <x v="6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x v="29"/>
    <n v="79"/>
    <x v="1"/>
    <x v="6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x v="33"/>
    <n v="77.73"/>
    <x v="1"/>
    <x v="6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x v="5"/>
    <n v="40.78"/>
    <x v="1"/>
    <x v="6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x v="180"/>
    <n v="59.41"/>
    <x v="1"/>
    <x v="6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x v="22"/>
    <n v="3.25"/>
    <x v="1"/>
    <x v="6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x v="3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x v="8"/>
    <n v="81.67"/>
    <x v="1"/>
    <x v="6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x v="193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x v="40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x v="361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x v="22"/>
    <n v="61.06"/>
    <x v="1"/>
    <x v="6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x v="2"/>
    <n v="29"/>
    <x v="1"/>
    <x v="6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x v="8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x v="42"/>
    <n v="143.1"/>
    <x v="1"/>
    <x v="6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x v="184"/>
    <n v="52.35"/>
    <x v="1"/>
    <x v="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x v="104"/>
    <n v="66.67"/>
    <x v="1"/>
    <x v="6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x v="124"/>
    <n v="126.67"/>
    <x v="1"/>
    <x v="6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x v="8"/>
    <n v="62.5"/>
    <x v="1"/>
    <x v="6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x v="7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x v="13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x v="10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x v="17"/>
    <n v="17.25"/>
    <x v="1"/>
    <x v="6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x v="7"/>
    <n v="36.07"/>
    <x v="1"/>
    <x v="6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x v="40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x v="2"/>
    <n v="56.07"/>
    <x v="1"/>
    <x v="6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x v="5"/>
    <n v="47.03"/>
    <x v="1"/>
    <x v="6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x v="8"/>
    <n v="47.67"/>
    <x v="1"/>
    <x v="6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x v="28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x v="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x v="33"/>
    <n v="39.49"/>
    <x v="1"/>
    <x v="6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x v="21"/>
    <n v="84.85"/>
    <x v="1"/>
    <x v="6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x v="8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x v="5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x v="50"/>
    <n v="1"/>
    <x v="1"/>
    <x v="4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x v="50"/>
    <n v="1"/>
    <x v="1"/>
    <x v="4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x v="76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x v="68"/>
    <n v="100"/>
    <x v="1"/>
    <x v="40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x v="131"/>
    <n v="56.84"/>
    <x v="1"/>
    <x v="4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x v="65"/>
    <n v="176.94"/>
    <x v="1"/>
    <x v="4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x v="71"/>
    <n v="127.6"/>
    <x v="1"/>
    <x v="40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x v="50"/>
    <n v="0"/>
    <x v="1"/>
    <x v="40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x v="134"/>
    <n v="66.14"/>
    <x v="1"/>
    <x v="40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x v="113"/>
    <n v="108"/>
    <x v="1"/>
    <x v="40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x v="5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x v="52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x v="50"/>
    <n v="0"/>
    <x v="1"/>
    <x v="4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x v="53"/>
    <n v="7.5"/>
    <x v="1"/>
    <x v="4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x v="50"/>
    <n v="0"/>
    <x v="1"/>
    <x v="40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x v="63"/>
    <n v="68.42"/>
    <x v="1"/>
    <x v="4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x v="50"/>
    <n v="1"/>
    <x v="1"/>
    <x v="40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x v="62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x v="52"/>
    <n v="15"/>
    <x v="1"/>
    <x v="40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x v="8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x v="3"/>
    <n v="97.5"/>
    <x v="1"/>
    <x v="6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x v="8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x v="3"/>
    <n v="57.78"/>
    <x v="1"/>
    <x v="6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x v="365"/>
    <n v="44.24"/>
    <x v="1"/>
    <x v="6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x v="7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x v="107"/>
    <n v="68.84"/>
    <x v="1"/>
    <x v="6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x v="31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x v="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x v="38"/>
    <n v="110.75"/>
    <x v="1"/>
    <x v="6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x v="7"/>
    <n v="75.5"/>
    <x v="1"/>
    <x v="6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x v="21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x v="8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x v="38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x v="7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x v="3"/>
    <n v="26"/>
    <x v="1"/>
    <x v="6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x v="1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x v="41"/>
    <n v="51"/>
    <x v="1"/>
    <x v="6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s v="theater/plays"/>
    <x v="8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x v="3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x v="3"/>
    <n v="36.96"/>
    <x v="1"/>
    <x v="6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x v="17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x v="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x v="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x v="21"/>
    <n v="53.44"/>
    <x v="1"/>
    <x v="6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x v="3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x v="8"/>
    <n v="145.16"/>
    <x v="1"/>
    <x v="6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x v="49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x v="32"/>
    <n v="64.38"/>
    <x v="1"/>
    <x v="6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x v="33"/>
    <n v="62.05"/>
    <x v="1"/>
    <x v="6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x v="3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x v="5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x v="40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x v="20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x v="86"/>
    <n v="62.33"/>
    <x v="1"/>
    <x v="6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x v="38"/>
    <n v="58.79"/>
    <x v="1"/>
    <x v="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x v="86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x v="6"/>
    <n v="41.94"/>
    <x v="1"/>
    <x v="6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x v="7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x v="8"/>
    <n v="200.49"/>
    <x v="1"/>
    <x v="6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x v="15"/>
    <n v="83.97"/>
    <x v="1"/>
    <x v="6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x v="90"/>
    <n v="57.26"/>
    <x v="1"/>
    <x v="6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x v="28"/>
    <n v="58.06"/>
    <x v="1"/>
    <x v="6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s v="theater/plays"/>
    <x v="30"/>
    <n v="186.8"/>
    <x v="1"/>
    <x v="6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x v="9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x v="32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x v="13"/>
    <n v="62.67"/>
    <x v="1"/>
    <x v="6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x v="8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x v="19"/>
    <n v="39.74"/>
    <x v="1"/>
    <x v="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x v="29"/>
    <n v="72"/>
    <x v="1"/>
    <x v="6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x v="38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x v="7"/>
    <n v="63"/>
    <x v="1"/>
    <x v="6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x v="10"/>
    <n v="33.67"/>
    <x v="1"/>
    <x v="6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x v="8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x v="15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x v="4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x v="104"/>
    <n v="15.15"/>
    <x v="1"/>
    <x v="6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x v="33"/>
    <n v="83.57"/>
    <x v="1"/>
    <x v="6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x v="10"/>
    <n v="140"/>
    <x v="1"/>
    <x v="6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x v="362"/>
    <n v="80.87"/>
    <x v="1"/>
    <x v="6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x v="126"/>
    <n v="53.85"/>
    <x v="1"/>
    <x v="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x v="29"/>
    <n v="30.93"/>
    <x v="1"/>
    <x v="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x v="48"/>
    <n v="67.959999999999994"/>
    <x v="1"/>
    <x v="6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x v="35"/>
    <n v="27.14"/>
    <x v="1"/>
    <x v="6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x v="22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x v="21"/>
    <n v="106.84"/>
    <x v="1"/>
    <x v="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x v="21"/>
    <n v="105.52"/>
    <x v="1"/>
    <x v="6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x v="33"/>
    <n v="132.96"/>
    <x v="1"/>
    <x v="6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x v="94"/>
    <n v="51.92"/>
    <x v="1"/>
    <x v="6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x v="7"/>
    <n v="310"/>
    <x v="1"/>
    <x v="6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x v="366"/>
    <n v="26.02"/>
    <x v="1"/>
    <x v="6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x v="367"/>
    <n v="105"/>
    <x v="1"/>
    <x v="6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x v="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x v="7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x v="38"/>
    <n v="47.66"/>
    <x v="1"/>
    <x v="6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s v="theater/plays"/>
    <x v="21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x v="3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x v="37"/>
    <n v="25.4"/>
    <x v="1"/>
    <x v="6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x v="368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x v="7"/>
    <n v="61.06"/>
    <x v="1"/>
    <x v="6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x v="114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x v="113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x v="54"/>
    <n v="100"/>
    <x v="1"/>
    <x v="6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x v="57"/>
    <n v="51.67"/>
    <x v="1"/>
    <x v="6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x v="77"/>
    <n v="32.75"/>
    <x v="1"/>
    <x v="6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x v="50"/>
    <n v="0"/>
    <x v="1"/>
    <x v="6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x v="58"/>
    <n v="61"/>
    <x v="1"/>
    <x v="6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x v="55"/>
    <n v="10"/>
    <x v="1"/>
    <x v="6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x v="60"/>
    <n v="10"/>
    <x v="1"/>
    <x v="6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x v="70"/>
    <n v="37.5"/>
    <x v="1"/>
    <x v="6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x v="82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x v="68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x v="82"/>
    <n v="25.57"/>
    <x v="1"/>
    <x v="6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x v="50"/>
    <n v="0"/>
    <x v="1"/>
    <x v="6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x v="53"/>
    <n v="25"/>
    <x v="1"/>
    <x v="6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x v="50"/>
    <n v="0"/>
    <x v="1"/>
    <x v="6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x v="50"/>
    <n v="0"/>
    <x v="1"/>
    <x v="6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x v="54"/>
    <n v="10"/>
    <x v="1"/>
    <x v="6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s v="theater/plays"/>
    <x v="53"/>
    <n v="202"/>
    <x v="1"/>
    <x v="6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x v="60"/>
    <n v="25"/>
    <x v="1"/>
    <x v="6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x v="3"/>
    <n v="99.54"/>
    <x v="1"/>
    <x v="4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x v="8"/>
    <n v="215.25"/>
    <x v="1"/>
    <x v="4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x v="18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x v="40"/>
    <n v="37.67"/>
    <x v="1"/>
    <x v="4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x v="33"/>
    <n v="172.23"/>
    <x v="1"/>
    <x v="4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x v="28"/>
    <n v="111.11"/>
    <x v="1"/>
    <x v="4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x v="22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x v="7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x v="15"/>
    <n v="75.959999999999994"/>
    <x v="1"/>
    <x v="40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s v="theater/musical"/>
    <x v="21"/>
    <n v="59.04"/>
    <x v="1"/>
    <x v="40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x v="5"/>
    <n v="50.11"/>
    <x v="1"/>
    <x v="40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x v="7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x v="8"/>
    <n v="166.67"/>
    <x v="1"/>
    <x v="4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x v="6"/>
    <n v="47.43"/>
    <x v="1"/>
    <x v="40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x v="8"/>
    <n v="64.94"/>
    <x v="1"/>
    <x v="40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x v="8"/>
    <n v="55.56"/>
    <x v="1"/>
    <x v="4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x v="40"/>
    <n v="74.22"/>
    <x v="1"/>
    <x v="40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x v="33"/>
    <n v="106.93"/>
    <x v="1"/>
    <x v="40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x v="16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x v="29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x v="8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x v="8"/>
    <n v="100"/>
    <x v="1"/>
    <x v="4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x v="91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x v="5"/>
    <n v="166.97"/>
    <x v="1"/>
    <x v="40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x v="29"/>
    <n v="94.91"/>
    <x v="1"/>
    <x v="4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x v="8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x v="8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x v="13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x v="1"/>
    <n v="48.54"/>
    <x v="1"/>
    <x v="40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x v="2"/>
    <n v="70.03"/>
    <x v="1"/>
    <x v="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x v="3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x v="28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x v="5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x v="21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x v="32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x v="41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x v="298"/>
    <n v="100.5"/>
    <x v="1"/>
    <x v="4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x v="38"/>
    <n v="93.77"/>
    <x v="1"/>
    <x v="40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x v="8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x v="60"/>
    <n v="500"/>
    <x v="1"/>
    <x v="4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x v="56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x v="50"/>
    <n v="0"/>
    <x v="1"/>
    <x v="40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x v="50"/>
    <n v="0"/>
    <x v="1"/>
    <x v="40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x v="5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x v="64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x v="60"/>
    <n v="50"/>
    <x v="1"/>
    <x v="40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x v="53"/>
    <n v="5"/>
    <x v="1"/>
    <x v="4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x v="5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x v="369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x v="60"/>
    <n v="205"/>
    <x v="1"/>
    <x v="40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x v="65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x v="65"/>
    <n v="55.06"/>
    <x v="1"/>
    <x v="4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x v="114"/>
    <n v="47.33"/>
    <x v="1"/>
    <x v="40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x v="50"/>
    <n v="0"/>
    <x v="1"/>
    <x v="40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x v="68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x v="50"/>
    <n v="0"/>
    <x v="1"/>
    <x v="4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x v="5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x v="5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x v="75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x v="8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x v="7"/>
    <n v="53.29"/>
    <x v="1"/>
    <x v="6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x v="108"/>
    <n v="70.23"/>
    <x v="1"/>
    <x v="6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x v="37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x v="5"/>
    <n v="199.18"/>
    <x v="1"/>
    <x v="6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x v="7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x v="49"/>
    <n v="61.82"/>
    <x v="1"/>
    <x v="6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x v="8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x v="17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x v="13"/>
    <n v="107.25"/>
    <x v="1"/>
    <x v="6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x v="371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x v="6"/>
    <n v="40.92"/>
    <x v="1"/>
    <x v="6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x v="1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x v="2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x v="5"/>
    <n v="72.38"/>
    <x v="1"/>
    <x v="6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x v="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x v="29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x v="2"/>
    <n v="107.57"/>
    <x v="1"/>
    <x v="6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x v="17"/>
    <n v="27.5"/>
    <x v="1"/>
    <x v="6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x v="42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x v="8"/>
    <n v="178.57"/>
    <x v="1"/>
    <x v="6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x v="8"/>
    <n v="62.63"/>
    <x v="1"/>
    <x v="6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x v="372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x v="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x v="2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x v="16"/>
    <n v="70"/>
    <x v="1"/>
    <x v="6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x v="15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x v="12"/>
    <n v="40"/>
    <x v="1"/>
    <x v="6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x v="40"/>
    <n v="64.290000000000006"/>
    <x v="1"/>
    <x v="6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x v="21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x v="7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x v="7"/>
    <n v="63.28"/>
    <x v="1"/>
    <x v="6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x v="373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x v="114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x v="66"/>
    <n v="47.7"/>
    <x v="1"/>
    <x v="6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x v="70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x v="13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x v="53"/>
    <n v="70.17"/>
    <x v="1"/>
    <x v="6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x v="56"/>
    <n v="23.63"/>
    <x v="1"/>
    <x v="6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x v="63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x v="63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x v="113"/>
    <n v="75.459999999999994"/>
    <x v="1"/>
    <x v="6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x v="65"/>
    <n v="9.5"/>
    <x v="1"/>
    <x v="6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x v="122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x v="50"/>
    <n v="10"/>
    <x v="1"/>
    <x v="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x v="50"/>
    <n v="13"/>
    <x v="1"/>
    <x v="6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x v="63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x v="56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x v="50"/>
    <n v="1"/>
    <x v="1"/>
    <x v="6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x v="6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x v="53"/>
    <n v="10"/>
    <x v="1"/>
    <x v="6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x v="5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x v="82"/>
    <n v="81.540000000000006"/>
    <x v="1"/>
    <x v="6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s v="theater/plays"/>
    <x v="62"/>
    <n v="100"/>
    <x v="1"/>
    <x v="6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x v="50"/>
    <n v="1"/>
    <x v="1"/>
    <x v="6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x v="50"/>
    <n v="0"/>
    <x v="1"/>
    <x v="6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x v="60"/>
    <n v="20"/>
    <x v="1"/>
    <x v="6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x v="117"/>
    <n v="46.43"/>
    <x v="1"/>
    <x v="6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x v="60"/>
    <n v="5.5"/>
    <x v="1"/>
    <x v="6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x v="55"/>
    <n v="50.2"/>
    <x v="1"/>
    <x v="6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s v="theater/musical"/>
    <x v="50"/>
    <n v="10"/>
    <x v="1"/>
    <x v="40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x v="56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x v="77"/>
    <n v="150"/>
    <x v="1"/>
    <x v="40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x v="56"/>
    <n v="13.33"/>
    <x v="1"/>
    <x v="4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x v="5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x v="5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x v="5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x v="5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x v="226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x v="62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x v="50"/>
    <n v="10"/>
    <x v="1"/>
    <x v="4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x v="5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x v="55"/>
    <n v="57.65"/>
    <x v="1"/>
    <x v="4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x v="6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x v="5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x v="50"/>
    <n v="0"/>
    <x v="1"/>
    <x v="40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x v="50"/>
    <n v="0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x v="50"/>
    <n v="0"/>
    <x v="1"/>
    <x v="40"/>
  </r>
  <r>
    <n v="3886"/>
    <s v="a (Canceled)"/>
    <n v="1"/>
    <x v="3"/>
    <n v="0"/>
    <x v="1"/>
    <x v="2"/>
    <s v="AUD"/>
    <n v="1418275702"/>
    <n v="1415683702"/>
    <b v="0"/>
    <n v="0"/>
    <b v="0"/>
    <s v="theater/musical"/>
    <x v="5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x v="53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x v="117"/>
    <n v="38.71"/>
    <x v="1"/>
    <x v="6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x v="60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x v="123"/>
    <n v="315.5"/>
    <x v="1"/>
    <x v="6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x v="69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x v="50"/>
    <n v="0"/>
    <x v="1"/>
    <x v="6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x v="66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x v="56"/>
    <n v="47.27"/>
    <x v="1"/>
    <x v="6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x v="62"/>
    <n v="50"/>
    <x v="1"/>
    <x v="6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x v="57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x v="82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x v="69"/>
    <n v="50.88"/>
    <x v="1"/>
    <x v="6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x v="60"/>
    <n v="62.5"/>
    <x v="1"/>
    <x v="6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x v="6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x v="60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x v="190"/>
    <n v="47.26"/>
    <x v="1"/>
    <x v="6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x v="50"/>
    <n v="0"/>
    <x v="1"/>
    <x v="6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s v="theater/plays"/>
    <x v="5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x v="81"/>
    <n v="24.71"/>
    <x v="1"/>
    <x v="6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x v="356"/>
    <n v="63.13"/>
    <x v="1"/>
    <x v="6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x v="77"/>
    <n v="38.25"/>
    <x v="1"/>
    <x v="6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x v="114"/>
    <n v="16.25"/>
    <x v="1"/>
    <x v="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x v="5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x v="56"/>
    <n v="61.67"/>
    <x v="1"/>
    <x v="6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x v="121"/>
    <n v="83.14"/>
    <x v="1"/>
    <x v="6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x v="5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x v="54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x v="71"/>
    <n v="33.67"/>
    <x v="1"/>
    <x v="6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x v="50"/>
    <n v="5"/>
    <x v="1"/>
    <x v="6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x v="50"/>
    <n v="0"/>
    <x v="1"/>
    <x v="6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x v="50"/>
    <n v="10"/>
    <x v="1"/>
    <x v="6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x v="50"/>
    <n v="40"/>
    <x v="1"/>
    <x v="6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x v="53"/>
    <n v="30"/>
    <x v="1"/>
    <x v="6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x v="6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x v="5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x v="59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x v="81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x v="77"/>
    <n v="57.25"/>
    <x v="1"/>
    <x v="6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x v="54"/>
    <n v="5"/>
    <x v="1"/>
    <x v="6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x v="5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x v="6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x v="55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x v="53"/>
    <n v="32.36"/>
    <x v="1"/>
    <x v="6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x v="50"/>
    <n v="0"/>
    <x v="1"/>
    <x v="6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x v="5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x v="5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x v="63"/>
    <n v="91.83"/>
    <x v="1"/>
    <x v="6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x v="57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x v="156"/>
    <n v="57.17"/>
    <x v="1"/>
    <x v="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x v="50"/>
    <n v="0"/>
    <x v="1"/>
    <x v="6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x v="374"/>
    <n v="248.5"/>
    <x v="1"/>
    <x v="6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x v="81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x v="50"/>
    <n v="5"/>
    <x v="1"/>
    <x v="6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x v="5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x v="60"/>
    <n v="25"/>
    <x v="1"/>
    <x v="6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x v="5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x v="71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x v="5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x v="50"/>
    <n v="5"/>
    <x v="1"/>
    <x v="6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x v="56"/>
    <n v="39"/>
    <x v="1"/>
    <x v="6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x v="56"/>
    <n v="50.5"/>
    <x v="1"/>
    <x v="6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x v="5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x v="63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x v="6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x v="5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x v="50"/>
    <n v="25"/>
    <x v="1"/>
    <x v="6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x v="50"/>
    <n v="0"/>
    <x v="1"/>
    <x v="6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x v="5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x v="148"/>
    <n v="53.13"/>
    <x v="1"/>
    <x v="6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x v="50"/>
    <n v="0"/>
    <x v="1"/>
    <x v="6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x v="5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x v="188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x v="148"/>
    <n v="24.33"/>
    <x v="1"/>
    <x v="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x v="53"/>
    <n v="11.25"/>
    <x v="1"/>
    <x v="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x v="5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x v="56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x v="50"/>
    <n v="0"/>
    <x v="1"/>
    <x v="6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x v="5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x v="51"/>
    <n v="71.25"/>
    <x v="1"/>
    <x v="6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x v="60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x v="148"/>
    <n v="41"/>
    <x v="1"/>
    <x v="6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x v="57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x v="113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x v="5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x v="60"/>
    <n v="22.67"/>
    <x v="1"/>
    <x v="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x v="70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x v="375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x v="188"/>
    <n v="29.09"/>
    <x v="1"/>
    <x v="6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x v="5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x v="216"/>
    <n v="62"/>
    <x v="1"/>
    <x v="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x v="60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x v="5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x v="53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x v="82"/>
    <n v="64.290000000000006"/>
    <x v="1"/>
    <x v="6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x v="6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x v="68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x v="131"/>
    <n v="84.28"/>
    <x v="1"/>
    <x v="6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x v="5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x v="188"/>
    <n v="33.74"/>
    <x v="1"/>
    <x v="6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x v="54"/>
    <n v="37.54"/>
    <x v="1"/>
    <x v="6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x v="151"/>
    <n v="11.62"/>
    <x v="1"/>
    <x v="6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s v="theater/plays"/>
    <x v="53"/>
    <n v="8"/>
    <x v="1"/>
    <x v="6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x v="5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x v="65"/>
    <n v="23"/>
    <x v="1"/>
    <x v="6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x v="68"/>
    <n v="100"/>
    <x v="1"/>
    <x v="6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x v="62"/>
    <n v="60.11"/>
    <x v="1"/>
    <x v="6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x v="50"/>
    <n v="3"/>
    <x v="1"/>
    <x v="6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x v="5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x v="131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x v="123"/>
    <n v="29.24"/>
    <x v="1"/>
    <x v="6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x v="50"/>
    <n v="0"/>
    <x v="1"/>
    <x v="6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x v="219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x v="123"/>
    <n v="82.57"/>
    <x v="1"/>
    <x v="6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s v="theater/plays"/>
    <x v="5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x v="151"/>
    <n v="32.36"/>
    <x v="1"/>
    <x v="6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x v="53"/>
    <n v="5.75"/>
    <x v="1"/>
    <x v="6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x v="54"/>
    <n v="100.5"/>
    <x v="1"/>
    <x v="6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s v="theater/plays"/>
    <x v="50"/>
    <n v="1"/>
    <x v="1"/>
    <x v="6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x v="6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x v="50"/>
    <n v="2"/>
    <x v="1"/>
    <x v="6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x v="5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x v="52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x v="65"/>
    <n v="25"/>
    <x v="1"/>
    <x v="6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x v="148"/>
    <n v="45.84"/>
    <x v="1"/>
    <x v="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x v="59"/>
    <n v="4.75"/>
    <x v="1"/>
    <x v="6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x v="50"/>
    <n v="0"/>
    <x v="1"/>
    <x v="6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x v="60"/>
    <n v="13"/>
    <x v="1"/>
    <x v="6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x v="50"/>
    <n v="0"/>
    <x v="1"/>
    <x v="6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x v="50"/>
    <n v="1"/>
    <x v="1"/>
    <x v="6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x v="5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x v="60"/>
    <n v="52.5"/>
    <x v="1"/>
    <x v="6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x v="114"/>
    <n v="32.5"/>
    <x v="1"/>
    <x v="6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x v="60"/>
    <n v="7.25"/>
    <x v="1"/>
    <x v="6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x v="123"/>
    <n v="33.33"/>
    <x v="1"/>
    <x v="6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x v="60"/>
    <n v="62.5"/>
    <x v="1"/>
    <x v="6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x v="140"/>
    <n v="63.56"/>
    <x v="1"/>
    <x v="6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x v="5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x v="6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x v="62"/>
    <n v="62.5"/>
    <x v="1"/>
    <x v="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x v="5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x v="113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x v="58"/>
    <n v="51"/>
    <x v="1"/>
    <x v="6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x v="50"/>
    <n v="0"/>
    <x v="1"/>
    <x v="6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x v="63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x v="5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x v="11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x v="73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x v="60"/>
    <n v="100"/>
    <x v="1"/>
    <x v="6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x v="12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x v="153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x v="57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x v="81"/>
    <n v="75.25"/>
    <x v="1"/>
    <x v="6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x v="64"/>
    <n v="60"/>
    <x v="1"/>
    <x v="6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x v="134"/>
    <n v="1250"/>
    <x v="1"/>
    <x v="6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x v="50"/>
    <n v="10.5"/>
    <x v="1"/>
    <x v="6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x v="50"/>
    <n v="7"/>
    <x v="1"/>
    <x v="6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x v="50"/>
    <n v="0"/>
    <x v="1"/>
    <x v="6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x v="151"/>
    <n v="56.25"/>
    <x v="1"/>
    <x v="6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x v="5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x v="59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x v="53"/>
    <n v="27.5"/>
    <x v="1"/>
    <x v="6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x v="82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x v="50"/>
    <n v="16"/>
    <x v="1"/>
    <x v="6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x v="50"/>
    <n v="1"/>
    <x v="1"/>
    <x v="6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x v="5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x v="151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x v="66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x v="5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x v="82"/>
    <n v="41.95"/>
    <x v="1"/>
    <x v="6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x v="226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x v="66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x v="56"/>
    <n v="23.75"/>
    <x v="1"/>
    <x v="6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x v="56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x v="56"/>
    <n v="57"/>
    <x v="1"/>
    <x v="6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x v="5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x v="53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x v="60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x v="118"/>
    <n v="64.17"/>
    <x v="1"/>
    <x v="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x v="60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x v="5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x v="220"/>
    <n v="179.12"/>
    <x v="1"/>
    <x v="6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x v="60"/>
    <n v="34.950000000000003"/>
    <x v="1"/>
    <x v="6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x v="122"/>
    <n v="33.08"/>
    <x v="1"/>
    <x v="6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x v="123"/>
    <n v="27.5"/>
    <x v="1"/>
    <x v="6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x v="5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x v="5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x v="60"/>
    <n v="18.5"/>
    <x v="1"/>
    <x v="6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x v="11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x v="129"/>
    <n v="44.31"/>
    <x v="1"/>
    <x v="6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x v="5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x v="114"/>
    <n v="222.5"/>
    <x v="1"/>
    <x v="6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x v="5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x v="50"/>
    <n v="5"/>
    <x v="1"/>
    <x v="6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x v="50"/>
    <n v="0"/>
    <x v="1"/>
    <x v="6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x v="63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x v="53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x v="66"/>
    <n v="126.5"/>
    <x v="1"/>
    <x v="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x v="5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x v="50"/>
    <n v="10"/>
    <x v="1"/>
    <x v="6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x v="62"/>
    <n v="9.4"/>
    <x v="1"/>
    <x v="6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s v="theater/plays"/>
    <x v="50"/>
    <n v="0"/>
    <x v="1"/>
    <x v="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x v="57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x v="62"/>
    <n v="30"/>
    <x v="1"/>
    <x v="6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x v="56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x v="55"/>
    <n v="25.5"/>
    <x v="1"/>
    <x v="6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x v="5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x v="53"/>
    <n v="15"/>
    <x v="1"/>
    <x v="6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x v="121"/>
    <n v="91.25"/>
    <x v="1"/>
    <x v="6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x v="56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x v="57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x v="50"/>
    <n v="0"/>
    <x v="1"/>
    <x v="6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x v="5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x v="60"/>
    <n v="50"/>
    <x v="1"/>
    <x v="6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x v="5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x v="50"/>
    <n v="0"/>
    <x v="1"/>
    <x v="6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x v="117"/>
    <n v="22.83"/>
    <x v="1"/>
    <x v="6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x v="54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x v="70"/>
    <n v="45.79"/>
    <x v="1"/>
    <x v="6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x v="113"/>
    <n v="383.33"/>
    <x v="1"/>
    <x v="6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x v="376"/>
    <n v="106.97"/>
    <x v="1"/>
    <x v="6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x v="5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x v="53"/>
    <n v="59"/>
    <x v="1"/>
    <x v="6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x v="5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x v="129"/>
    <n v="14.33"/>
    <x v="1"/>
    <x v="6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x v="56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x v="5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x v="5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4DCCEA-D05E-467C-B949-58F2AB02C6B5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C885EE-F447-4BDF-9403-6A773566F6C8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1DAA89-63B7-4240-AE1C-F1D8FE459535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6560EC-AC47-402C-BF33-E726B155551D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4:F15" firstHeaderRow="1" firstDataRow="2" firstDataCol="1" rowPageCount="1" colPageCount="1"/>
  <pivotFields count="18">
    <pivotField showAll="0"/>
    <pivotField showAll="0"/>
    <pivotField showAll="0"/>
    <pivotField axis="axisRow"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/>
    <pivotField axis="axisRow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16"/>
    <field x="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46" zoomScaleNormal="46" workbookViewId="0">
      <pane xSplit="2" ySplit="1" topLeftCell="E3632" activePane="bottomRight" state="frozen"/>
      <selection pane="topRight" activeCell="C1" sqref="C1"/>
      <selection pane="bottomLeft" activeCell="A2" sqref="A2"/>
      <selection pane="bottomRight" sqref="A1:T3885"/>
    </sheetView>
  </sheetViews>
  <sheetFormatPr defaultColWidth="8.84375" defaultRowHeight="14.6" x14ac:dyDescent="0.4"/>
  <cols>
    <col min="2" max="2" width="38.4609375" style="9" customWidth="1"/>
    <col min="3" max="3" width="40.3046875" style="3" customWidth="1"/>
    <col min="4" max="4" width="16.15234375" style="5" bestFit="1" customWidth="1"/>
    <col min="5" max="5" width="12.61328125" style="7" bestFit="1" customWidth="1"/>
    <col min="6" max="6" width="10.61328125" bestFit="1" customWidth="1"/>
    <col min="7" max="7" width="7.23046875" bestFit="1" customWidth="1"/>
    <col min="8" max="8" width="8.07421875" bestFit="1" customWidth="1"/>
    <col min="9" max="9" width="11.07421875" style="11" bestFit="1" customWidth="1"/>
    <col min="10" max="10" width="11.15234375" bestFit="1" customWidth="1"/>
    <col min="11" max="11" width="9.3046875" bestFit="1" customWidth="1"/>
    <col min="12" max="12" width="13" bestFit="1" customWidth="1"/>
    <col min="13" max="13" width="8.3046875" bestFit="1" customWidth="1"/>
    <col min="14" max="14" width="28.84375" bestFit="1" customWidth="1"/>
    <col min="15" max="15" width="17" style="11" bestFit="1" customWidth="1"/>
    <col min="16" max="16" width="16.15234375" style="11" bestFit="1" customWidth="1"/>
    <col min="17" max="17" width="14.4609375" bestFit="1" customWidth="1"/>
    <col min="18" max="18" width="17.765625" customWidth="1"/>
    <col min="19" max="19" width="22" bestFit="1" customWidth="1"/>
    <col min="20" max="20" width="20.4609375" customWidth="1"/>
  </cols>
  <sheetData>
    <row r="1" spans="1:20" x14ac:dyDescent="0.4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0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2" t="s">
        <v>8358</v>
      </c>
      <c r="R1" s="10" t="s">
        <v>8359</v>
      </c>
      <c r="S1" s="10" t="s">
        <v>8365</v>
      </c>
      <c r="T1" s="10" t="s">
        <v>8366</v>
      </c>
    </row>
    <row r="2" spans="1:20" ht="43.75" hidden="1" x14ac:dyDescent="0.4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 s="11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 t="shared" ref="O2:O65" si="0">ROUND(E2/D2*100,0)</f>
        <v>137</v>
      </c>
      <c r="P2" s="11">
        <f t="shared" ref="P2:P65" si="1">IFERROR(ROUND(E2/L2,2),0)</f>
        <v>63.92</v>
      </c>
      <c r="Q2" s="13" t="s">
        <v>8308</v>
      </c>
      <c r="R2" t="s">
        <v>8309</v>
      </c>
      <c r="S2" s="16">
        <f t="shared" ref="S2:S65" si="2">(((J2/60)/60)/24+DATE(1970,1,1))</f>
        <v>42177.007071759261</v>
      </c>
      <c r="T2" s="16">
        <f t="shared" ref="T2:T65" si="3">(((I2/60)/60)/24+DATE(1970,1,1))</f>
        <v>42208.125</v>
      </c>
    </row>
    <row r="3" spans="1:20" ht="29.15" hidden="1" x14ac:dyDescent="0.4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 s="11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 t="shared" si="0"/>
        <v>143</v>
      </c>
      <c r="P3" s="11">
        <f t="shared" si="1"/>
        <v>185.48</v>
      </c>
      <c r="Q3" s="13" t="s">
        <v>8308</v>
      </c>
      <c r="R3" t="s">
        <v>8309</v>
      </c>
      <c r="S3" s="16">
        <f t="shared" si="2"/>
        <v>42766.600497685184</v>
      </c>
      <c r="T3" s="16">
        <f t="shared" si="3"/>
        <v>42796.600497685184</v>
      </c>
    </row>
    <row r="4" spans="1:20" ht="43.75" hidden="1" x14ac:dyDescent="0.4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 s="11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si="0"/>
        <v>105</v>
      </c>
      <c r="P4" s="11">
        <f t="shared" si="1"/>
        <v>15</v>
      </c>
      <c r="Q4" s="13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29.15" hidden="1" x14ac:dyDescent="0.4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 s="11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 t="shared" si="0"/>
        <v>104</v>
      </c>
      <c r="P5" s="11">
        <f t="shared" si="1"/>
        <v>69.27</v>
      </c>
      <c r="Q5" s="13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58.3" hidden="1" x14ac:dyDescent="0.4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 s="11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0"/>
        <v>123</v>
      </c>
      <c r="P6" s="11">
        <f t="shared" si="1"/>
        <v>190.55</v>
      </c>
      <c r="Q6" s="13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3.75" hidden="1" x14ac:dyDescent="0.4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 s="11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0"/>
        <v>110</v>
      </c>
      <c r="P7" s="11">
        <f t="shared" si="1"/>
        <v>93.4</v>
      </c>
      <c r="Q7" s="13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3.75" hidden="1" x14ac:dyDescent="0.4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 s="11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0"/>
        <v>106</v>
      </c>
      <c r="P8" s="11">
        <f t="shared" si="1"/>
        <v>146.88</v>
      </c>
      <c r="Q8" s="13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58.3" hidden="1" x14ac:dyDescent="0.4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 s="11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0"/>
        <v>101</v>
      </c>
      <c r="P9" s="11">
        <f t="shared" si="1"/>
        <v>159.82</v>
      </c>
      <c r="Q9" s="13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29.15" hidden="1" x14ac:dyDescent="0.4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 s="11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0"/>
        <v>100</v>
      </c>
      <c r="P10" s="11">
        <f t="shared" si="1"/>
        <v>291.79000000000002</v>
      </c>
      <c r="Q10" s="13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3.75" hidden="1" x14ac:dyDescent="0.4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 s="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0"/>
        <v>126</v>
      </c>
      <c r="P11" s="11">
        <f t="shared" si="1"/>
        <v>31.5</v>
      </c>
      <c r="Q11" s="13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3.75" hidden="1" x14ac:dyDescent="0.4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 s="11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0"/>
        <v>101</v>
      </c>
      <c r="P12" s="11">
        <f t="shared" si="1"/>
        <v>158.68</v>
      </c>
      <c r="Q12" s="13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58.3" hidden="1" x14ac:dyDescent="0.4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 s="11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0"/>
        <v>121</v>
      </c>
      <c r="P13" s="11">
        <f t="shared" si="1"/>
        <v>80.33</v>
      </c>
      <c r="Q13" s="13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58.3" hidden="1" x14ac:dyDescent="0.4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 s="11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0"/>
        <v>165</v>
      </c>
      <c r="P14" s="11">
        <f t="shared" si="1"/>
        <v>59.96</v>
      </c>
      <c r="Q14" s="13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43.75" hidden="1" x14ac:dyDescent="0.4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 s="11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0"/>
        <v>160</v>
      </c>
      <c r="P15" s="11">
        <f t="shared" si="1"/>
        <v>109.78</v>
      </c>
      <c r="Q15" s="13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29.15" hidden="1" x14ac:dyDescent="0.4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 s="11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0"/>
        <v>101</v>
      </c>
      <c r="P16" s="11">
        <f t="shared" si="1"/>
        <v>147.71</v>
      </c>
      <c r="Q16" s="13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3.75" hidden="1" x14ac:dyDescent="0.4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 s="11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0"/>
        <v>107</v>
      </c>
      <c r="P17" s="11">
        <f t="shared" si="1"/>
        <v>21.76</v>
      </c>
      <c r="Q17" s="13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3.75" hidden="1" x14ac:dyDescent="0.4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 s="11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0"/>
        <v>100</v>
      </c>
      <c r="P18" s="11">
        <f t="shared" si="1"/>
        <v>171.84</v>
      </c>
      <c r="Q18" s="13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3.75" hidden="1" x14ac:dyDescent="0.4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 s="11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0"/>
        <v>101</v>
      </c>
      <c r="P19" s="11">
        <f t="shared" si="1"/>
        <v>41.94</v>
      </c>
      <c r="Q19" s="13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3.75" hidden="1" x14ac:dyDescent="0.4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 s="11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0"/>
        <v>106</v>
      </c>
      <c r="P20" s="11">
        <f t="shared" si="1"/>
        <v>93.26</v>
      </c>
      <c r="Q20" s="13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3.75" hidden="1" x14ac:dyDescent="0.4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 s="1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0"/>
        <v>145</v>
      </c>
      <c r="P21" s="11">
        <f t="shared" si="1"/>
        <v>56.14</v>
      </c>
      <c r="Q21" s="13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3.75" hidden="1" x14ac:dyDescent="0.4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 s="11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0"/>
        <v>100</v>
      </c>
      <c r="P22" s="11">
        <f t="shared" si="1"/>
        <v>80.16</v>
      </c>
      <c r="Q22" s="13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3.75" hidden="1" x14ac:dyDescent="0.4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 s="11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0"/>
        <v>109</v>
      </c>
      <c r="P23" s="11">
        <f t="shared" si="1"/>
        <v>199.9</v>
      </c>
      <c r="Q23" s="13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29.15" hidden="1" x14ac:dyDescent="0.4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 s="11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0"/>
        <v>117</v>
      </c>
      <c r="P24" s="11">
        <f t="shared" si="1"/>
        <v>51.25</v>
      </c>
      <c r="Q24" s="13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3.75" hidden="1" x14ac:dyDescent="0.4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 s="11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0"/>
        <v>119</v>
      </c>
      <c r="P25" s="11">
        <f t="shared" si="1"/>
        <v>103.04</v>
      </c>
      <c r="Q25" s="13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29.15" hidden="1" x14ac:dyDescent="0.4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 s="11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0"/>
        <v>109</v>
      </c>
      <c r="P26" s="11">
        <f t="shared" si="1"/>
        <v>66.349999999999994</v>
      </c>
      <c r="Q26" s="13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3.75" hidden="1" x14ac:dyDescent="0.4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 s="11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0"/>
        <v>133</v>
      </c>
      <c r="P27" s="11">
        <f t="shared" si="1"/>
        <v>57.14</v>
      </c>
      <c r="Q27" s="13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3.75" hidden="1" x14ac:dyDescent="0.4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 s="11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0"/>
        <v>155</v>
      </c>
      <c r="P28" s="11">
        <f t="shared" si="1"/>
        <v>102.11</v>
      </c>
      <c r="Q28" s="13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3.75" hidden="1" x14ac:dyDescent="0.4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 s="11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0"/>
        <v>112</v>
      </c>
      <c r="P29" s="11">
        <f t="shared" si="1"/>
        <v>148.97</v>
      </c>
      <c r="Q29" s="13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29.15" hidden="1" x14ac:dyDescent="0.4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 s="11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0"/>
        <v>100</v>
      </c>
      <c r="P30" s="11">
        <f t="shared" si="1"/>
        <v>169.61</v>
      </c>
      <c r="Q30" s="13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3.75" hidden="1" x14ac:dyDescent="0.4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 s="1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0"/>
        <v>123</v>
      </c>
      <c r="P31" s="11">
        <f t="shared" si="1"/>
        <v>31.62</v>
      </c>
      <c r="Q31" s="13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3.75" hidden="1" x14ac:dyDescent="0.4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 s="11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0"/>
        <v>101</v>
      </c>
      <c r="P32" s="11">
        <f t="shared" si="1"/>
        <v>76.45</v>
      </c>
      <c r="Q32" s="13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3.75" hidden="1" x14ac:dyDescent="0.4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 s="11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0"/>
        <v>100</v>
      </c>
      <c r="P33" s="11">
        <f t="shared" si="1"/>
        <v>13</v>
      </c>
      <c r="Q33" s="13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58.3" hidden="1" x14ac:dyDescent="0.4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 s="11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0"/>
        <v>100</v>
      </c>
      <c r="P34" s="11">
        <f t="shared" si="1"/>
        <v>320.45</v>
      </c>
      <c r="Q34" s="13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3.75" hidden="1" x14ac:dyDescent="0.4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 s="11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0"/>
        <v>102</v>
      </c>
      <c r="P35" s="11">
        <f t="shared" si="1"/>
        <v>83.75</v>
      </c>
      <c r="Q35" s="13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3.75" hidden="1" x14ac:dyDescent="0.4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 s="11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0"/>
        <v>130</v>
      </c>
      <c r="P36" s="11">
        <f t="shared" si="1"/>
        <v>49.88</v>
      </c>
      <c r="Q36" s="13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3.75" hidden="1" x14ac:dyDescent="0.4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 s="11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0"/>
        <v>167</v>
      </c>
      <c r="P37" s="11">
        <f t="shared" si="1"/>
        <v>59.46</v>
      </c>
      <c r="Q37" s="13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29.15" hidden="1" x14ac:dyDescent="0.4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 s="11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0"/>
        <v>142</v>
      </c>
      <c r="P38" s="11">
        <f t="shared" si="1"/>
        <v>193.84</v>
      </c>
      <c r="Q38" s="13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3.75" hidden="1" x14ac:dyDescent="0.4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 s="11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0"/>
        <v>183</v>
      </c>
      <c r="P39" s="11">
        <f t="shared" si="1"/>
        <v>159.51</v>
      </c>
      <c r="Q39" s="13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3.75" hidden="1" x14ac:dyDescent="0.4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 s="11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0"/>
        <v>110</v>
      </c>
      <c r="P40" s="11">
        <f t="shared" si="1"/>
        <v>41.68</v>
      </c>
      <c r="Q40" s="13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58.3" hidden="1" x14ac:dyDescent="0.4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 s="1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0"/>
        <v>131</v>
      </c>
      <c r="P41" s="11">
        <f t="shared" si="1"/>
        <v>150.9</v>
      </c>
      <c r="Q41" s="13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43.75" hidden="1" x14ac:dyDescent="0.4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 s="11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0"/>
        <v>101</v>
      </c>
      <c r="P42" s="11">
        <f t="shared" si="1"/>
        <v>126.69</v>
      </c>
      <c r="Q42" s="13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3.75" hidden="1" x14ac:dyDescent="0.4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 s="11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0"/>
        <v>100</v>
      </c>
      <c r="P43" s="11">
        <f t="shared" si="1"/>
        <v>105.26</v>
      </c>
      <c r="Q43" s="13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3.75" hidden="1" x14ac:dyDescent="0.4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 s="11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0"/>
        <v>142</v>
      </c>
      <c r="P44" s="11">
        <f t="shared" si="1"/>
        <v>117.51</v>
      </c>
      <c r="Q44" s="13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3.75" hidden="1" x14ac:dyDescent="0.4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 s="11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0"/>
        <v>309</v>
      </c>
      <c r="P45" s="11">
        <f t="shared" si="1"/>
        <v>117.36</v>
      </c>
      <c r="Q45" s="13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58.3" hidden="1" x14ac:dyDescent="0.4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 s="11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0"/>
        <v>100</v>
      </c>
      <c r="P46" s="11">
        <f t="shared" si="1"/>
        <v>133.33000000000001</v>
      </c>
      <c r="Q46" s="13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3.75" hidden="1" x14ac:dyDescent="0.4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 s="11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0"/>
        <v>120</v>
      </c>
      <c r="P47" s="11">
        <f t="shared" si="1"/>
        <v>98.36</v>
      </c>
      <c r="Q47" s="13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3.75" hidden="1" x14ac:dyDescent="0.4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 s="11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0"/>
        <v>104</v>
      </c>
      <c r="P48" s="11">
        <f t="shared" si="1"/>
        <v>194.44</v>
      </c>
      <c r="Q48" s="13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58.3" hidden="1" x14ac:dyDescent="0.4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 s="11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0"/>
        <v>108</v>
      </c>
      <c r="P49" s="11">
        <f t="shared" si="1"/>
        <v>76.87</v>
      </c>
      <c r="Q49" s="13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3.75" hidden="1" x14ac:dyDescent="0.4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 s="11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0"/>
        <v>108</v>
      </c>
      <c r="P50" s="11">
        <f t="shared" si="1"/>
        <v>56.82</v>
      </c>
      <c r="Q50" s="13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idden="1" x14ac:dyDescent="0.4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 s="1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0"/>
        <v>100</v>
      </c>
      <c r="P51" s="11">
        <f t="shared" si="1"/>
        <v>137.93</v>
      </c>
      <c r="Q51" s="13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3.75" hidden="1" x14ac:dyDescent="0.4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 s="11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0"/>
        <v>100</v>
      </c>
      <c r="P52" s="11">
        <f t="shared" si="1"/>
        <v>27.27</v>
      </c>
      <c r="Q52" s="13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3.75" hidden="1" x14ac:dyDescent="0.4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 s="11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0"/>
        <v>128</v>
      </c>
      <c r="P53" s="11">
        <f t="shared" si="1"/>
        <v>118.34</v>
      </c>
      <c r="Q53" s="13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3.75" hidden="1" x14ac:dyDescent="0.4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 s="11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0"/>
        <v>116</v>
      </c>
      <c r="P54" s="11">
        <f t="shared" si="1"/>
        <v>223.48</v>
      </c>
      <c r="Q54" s="13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29.15" hidden="1" x14ac:dyDescent="0.4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 s="11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0"/>
        <v>110</v>
      </c>
      <c r="P55" s="11">
        <f t="shared" si="1"/>
        <v>28.11</v>
      </c>
      <c r="Q55" s="13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58.3" hidden="1" x14ac:dyDescent="0.4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 s="11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0"/>
        <v>101</v>
      </c>
      <c r="P56" s="11">
        <f t="shared" si="1"/>
        <v>194.23</v>
      </c>
      <c r="Q56" s="13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3.75" hidden="1" x14ac:dyDescent="0.4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 s="11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0"/>
        <v>129</v>
      </c>
      <c r="P57" s="11">
        <f t="shared" si="1"/>
        <v>128.94999999999999</v>
      </c>
      <c r="Q57" s="13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29.15" hidden="1" x14ac:dyDescent="0.4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 s="11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0"/>
        <v>107</v>
      </c>
      <c r="P58" s="11">
        <f t="shared" si="1"/>
        <v>49.32</v>
      </c>
      <c r="Q58" s="13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3.75" hidden="1" x14ac:dyDescent="0.4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 s="11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0"/>
        <v>102</v>
      </c>
      <c r="P59" s="11">
        <f t="shared" si="1"/>
        <v>221.52</v>
      </c>
      <c r="Q59" s="13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3.75" hidden="1" x14ac:dyDescent="0.4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 s="11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0"/>
        <v>103</v>
      </c>
      <c r="P60" s="11">
        <f t="shared" si="1"/>
        <v>137.21</v>
      </c>
      <c r="Q60" s="13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3.75" hidden="1" x14ac:dyDescent="0.4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 s="1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0"/>
        <v>100</v>
      </c>
      <c r="P61" s="11">
        <f t="shared" si="1"/>
        <v>606.82000000000005</v>
      </c>
      <c r="Q61" s="13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3.75" hidden="1" x14ac:dyDescent="0.4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 s="11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0"/>
        <v>103</v>
      </c>
      <c r="P62" s="11">
        <f t="shared" si="1"/>
        <v>43.04</v>
      </c>
      <c r="Q62" s="13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3.75" hidden="1" x14ac:dyDescent="0.4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 s="11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0"/>
        <v>148</v>
      </c>
      <c r="P63" s="11">
        <f t="shared" si="1"/>
        <v>322.39</v>
      </c>
      <c r="Q63" s="13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3.75" hidden="1" x14ac:dyDescent="0.4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 s="11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0"/>
        <v>155</v>
      </c>
      <c r="P64" s="11">
        <f t="shared" si="1"/>
        <v>96.71</v>
      </c>
      <c r="Q64" s="13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3.75" hidden="1" x14ac:dyDescent="0.4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 s="11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0"/>
        <v>114</v>
      </c>
      <c r="P65" s="11">
        <f t="shared" si="1"/>
        <v>35.47</v>
      </c>
      <c r="Q65" s="13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43.75" hidden="1" x14ac:dyDescent="0.4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 s="11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ref="O66:O129" si="4">ROUND(E66/D66*100,0)</f>
        <v>173</v>
      </c>
      <c r="P66" s="11">
        <f t="shared" ref="P66:P129" si="5">IFERROR(ROUND(E66/L66,2),0)</f>
        <v>86.67</v>
      </c>
      <c r="Q66" s="13" t="s">
        <v>8308</v>
      </c>
      <c r="R66" t="s">
        <v>8310</v>
      </c>
      <c r="S66" s="16">
        <f t="shared" ref="S66:S129" si="6">(((J66/60)/60)/24+DATE(1970,1,1))</f>
        <v>41433.01829861111</v>
      </c>
      <c r="T66" s="16">
        <f t="shared" ref="T66:T129" si="7">(((I66/60)/60)/24+DATE(1970,1,1))</f>
        <v>41463.01829861111</v>
      </c>
    </row>
    <row r="67" spans="1:20" ht="43.75" hidden="1" x14ac:dyDescent="0.4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 s="11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si="4"/>
        <v>108</v>
      </c>
      <c r="P67" s="11">
        <f t="shared" si="5"/>
        <v>132.05000000000001</v>
      </c>
      <c r="Q67" s="13" t="s">
        <v>8308</v>
      </c>
      <c r="R67" t="s">
        <v>8310</v>
      </c>
      <c r="S67" s="16">
        <f t="shared" si="6"/>
        <v>41835.821226851855</v>
      </c>
      <c r="T67" s="16">
        <f t="shared" si="7"/>
        <v>41862.249305555553</v>
      </c>
    </row>
    <row r="68" spans="1:20" ht="29.15" hidden="1" x14ac:dyDescent="0.4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 s="11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4"/>
        <v>119</v>
      </c>
      <c r="P68" s="11">
        <f t="shared" si="5"/>
        <v>91.23</v>
      </c>
      <c r="Q68" s="13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3.75" hidden="1" x14ac:dyDescent="0.4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 s="11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4"/>
        <v>116</v>
      </c>
      <c r="P69" s="11">
        <f t="shared" si="5"/>
        <v>116.25</v>
      </c>
      <c r="Q69" s="13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58.3" hidden="1" x14ac:dyDescent="0.4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 s="11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4"/>
        <v>127</v>
      </c>
      <c r="P70" s="11">
        <f t="shared" si="5"/>
        <v>21.19</v>
      </c>
      <c r="Q70" s="13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3.75" hidden="1" x14ac:dyDescent="0.4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 s="1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4"/>
        <v>111</v>
      </c>
      <c r="P71" s="11">
        <f t="shared" si="5"/>
        <v>62.33</v>
      </c>
      <c r="Q71" s="13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3.75" hidden="1" x14ac:dyDescent="0.4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 s="11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4"/>
        <v>127</v>
      </c>
      <c r="P72" s="11">
        <f t="shared" si="5"/>
        <v>37.409999999999997</v>
      </c>
      <c r="Q72" s="13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3.75" hidden="1" x14ac:dyDescent="0.4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 s="11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4"/>
        <v>124</v>
      </c>
      <c r="P73" s="11">
        <f t="shared" si="5"/>
        <v>69.72</v>
      </c>
      <c r="Q73" s="13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3.75" hidden="1" x14ac:dyDescent="0.4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 s="11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4"/>
        <v>108</v>
      </c>
      <c r="P74" s="11">
        <f t="shared" si="5"/>
        <v>58.17</v>
      </c>
      <c r="Q74" s="13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43.75" hidden="1" x14ac:dyDescent="0.4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 s="11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4"/>
        <v>100</v>
      </c>
      <c r="P75" s="11">
        <f t="shared" si="5"/>
        <v>50</v>
      </c>
      <c r="Q75" s="13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3.75" hidden="1" x14ac:dyDescent="0.4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 s="11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4"/>
        <v>113</v>
      </c>
      <c r="P76" s="11">
        <f t="shared" si="5"/>
        <v>19.47</v>
      </c>
      <c r="Q76" s="13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3.75" hidden="1" x14ac:dyDescent="0.4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 s="11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4"/>
        <v>115</v>
      </c>
      <c r="P77" s="11">
        <f t="shared" si="5"/>
        <v>85.96</v>
      </c>
      <c r="Q77" s="13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3.75" hidden="1" x14ac:dyDescent="0.4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 s="11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4"/>
        <v>153</v>
      </c>
      <c r="P78" s="11">
        <f t="shared" si="5"/>
        <v>30.67</v>
      </c>
      <c r="Q78" s="13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3.75" hidden="1" x14ac:dyDescent="0.4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 s="11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4"/>
        <v>393</v>
      </c>
      <c r="P79" s="11">
        <f t="shared" si="5"/>
        <v>60.38</v>
      </c>
      <c r="Q79" s="13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87.45" hidden="1" x14ac:dyDescent="0.4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 s="11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4"/>
        <v>2702</v>
      </c>
      <c r="P80" s="11">
        <f t="shared" si="5"/>
        <v>38.6</v>
      </c>
      <c r="Q80" s="13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3.75" hidden="1" x14ac:dyDescent="0.4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 s="1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4"/>
        <v>127</v>
      </c>
      <c r="P81" s="11">
        <f t="shared" si="5"/>
        <v>40.270000000000003</v>
      </c>
      <c r="Q81" s="13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3.75" hidden="1" x14ac:dyDescent="0.4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 s="11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4"/>
        <v>107</v>
      </c>
      <c r="P82" s="11">
        <f t="shared" si="5"/>
        <v>273.83</v>
      </c>
      <c r="Q82" s="13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3.75" hidden="1" x14ac:dyDescent="0.4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 s="11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4"/>
        <v>198</v>
      </c>
      <c r="P83" s="11">
        <f t="shared" si="5"/>
        <v>53.04</v>
      </c>
      <c r="Q83" s="13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3.75" hidden="1" x14ac:dyDescent="0.4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 s="11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4"/>
        <v>100</v>
      </c>
      <c r="P84" s="11">
        <f t="shared" si="5"/>
        <v>40.01</v>
      </c>
      <c r="Q84" s="13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3.75" hidden="1" x14ac:dyDescent="0.4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 s="11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4"/>
        <v>103</v>
      </c>
      <c r="P85" s="11">
        <f t="shared" si="5"/>
        <v>15.77</v>
      </c>
      <c r="Q85" s="13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3.75" hidden="1" x14ac:dyDescent="0.4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 s="11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4"/>
        <v>100</v>
      </c>
      <c r="P86" s="11">
        <f t="shared" si="5"/>
        <v>71.430000000000007</v>
      </c>
      <c r="Q86" s="13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3.75" hidden="1" x14ac:dyDescent="0.4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 s="11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4"/>
        <v>126</v>
      </c>
      <c r="P87" s="11">
        <f t="shared" si="5"/>
        <v>71.709999999999994</v>
      </c>
      <c r="Q87" s="13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58.3" hidden="1" x14ac:dyDescent="0.4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 s="11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4"/>
        <v>106</v>
      </c>
      <c r="P88" s="11">
        <f t="shared" si="5"/>
        <v>375.76</v>
      </c>
      <c r="Q88" s="13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3.75" hidden="1" x14ac:dyDescent="0.4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 s="11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4"/>
        <v>105</v>
      </c>
      <c r="P89" s="11">
        <f t="shared" si="5"/>
        <v>104.6</v>
      </c>
      <c r="Q89" s="13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43.75" hidden="1" x14ac:dyDescent="0.4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 s="11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4"/>
        <v>103</v>
      </c>
      <c r="P90" s="11">
        <f t="shared" si="5"/>
        <v>60</v>
      </c>
      <c r="Q90" s="13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3.75" hidden="1" x14ac:dyDescent="0.4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 s="1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4"/>
        <v>115</v>
      </c>
      <c r="P91" s="11">
        <f t="shared" si="5"/>
        <v>123.29</v>
      </c>
      <c r="Q91" s="13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29.15" hidden="1" x14ac:dyDescent="0.4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 s="11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4"/>
        <v>100</v>
      </c>
      <c r="P92" s="11">
        <f t="shared" si="5"/>
        <v>31.38</v>
      </c>
      <c r="Q92" s="13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3.75" hidden="1" x14ac:dyDescent="0.4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 s="11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4"/>
        <v>120</v>
      </c>
      <c r="P93" s="11">
        <f t="shared" si="5"/>
        <v>78.260000000000005</v>
      </c>
      <c r="Q93" s="13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3.75" hidden="1" x14ac:dyDescent="0.4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 s="11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4"/>
        <v>105</v>
      </c>
      <c r="P94" s="11">
        <f t="shared" si="5"/>
        <v>122.33</v>
      </c>
      <c r="Q94" s="13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58.3" hidden="1" x14ac:dyDescent="0.4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 s="11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4"/>
        <v>111</v>
      </c>
      <c r="P95" s="11">
        <f t="shared" si="5"/>
        <v>73.73</v>
      </c>
      <c r="Q95" s="13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3.75" hidden="1" x14ac:dyDescent="0.4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 s="11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4"/>
        <v>104</v>
      </c>
      <c r="P96" s="11">
        <f t="shared" si="5"/>
        <v>21.67</v>
      </c>
      <c r="Q96" s="13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3.75" hidden="1" x14ac:dyDescent="0.4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 s="11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4"/>
        <v>131</v>
      </c>
      <c r="P97" s="11">
        <f t="shared" si="5"/>
        <v>21.9</v>
      </c>
      <c r="Q97" s="13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58.3" hidden="1" x14ac:dyDescent="0.4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 s="11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4"/>
        <v>115</v>
      </c>
      <c r="P98" s="11">
        <f t="shared" si="5"/>
        <v>50.59</v>
      </c>
      <c r="Q98" s="13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3.75" hidden="1" x14ac:dyDescent="0.4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 s="11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4"/>
        <v>106</v>
      </c>
      <c r="P99" s="11">
        <f t="shared" si="5"/>
        <v>53.13</v>
      </c>
      <c r="Q99" s="13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3.75" hidden="1" x14ac:dyDescent="0.4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 s="11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4"/>
        <v>106</v>
      </c>
      <c r="P100" s="11">
        <f t="shared" si="5"/>
        <v>56.67</v>
      </c>
      <c r="Q100" s="13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29.15" hidden="1" x14ac:dyDescent="0.4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 s="1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4"/>
        <v>106</v>
      </c>
      <c r="P101" s="11">
        <f t="shared" si="5"/>
        <v>40.78</v>
      </c>
      <c r="Q101" s="13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3.75" hidden="1" x14ac:dyDescent="0.4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 s="11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4"/>
        <v>100</v>
      </c>
      <c r="P102" s="11">
        <f t="shared" si="5"/>
        <v>192.31</v>
      </c>
      <c r="Q102" s="13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3.75" hidden="1" x14ac:dyDescent="0.4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 s="11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4"/>
        <v>100</v>
      </c>
      <c r="P103" s="11">
        <f t="shared" si="5"/>
        <v>100</v>
      </c>
      <c r="Q103" s="13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3.75" hidden="1" x14ac:dyDescent="0.4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 s="11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4"/>
        <v>128</v>
      </c>
      <c r="P104" s="11">
        <f t="shared" si="5"/>
        <v>117.92</v>
      </c>
      <c r="Q104" s="13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3.75" hidden="1" x14ac:dyDescent="0.4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 s="11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4"/>
        <v>105</v>
      </c>
      <c r="P105" s="11">
        <f t="shared" si="5"/>
        <v>27.9</v>
      </c>
      <c r="Q105" s="13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29.15" hidden="1" x14ac:dyDescent="0.4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 s="11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4"/>
        <v>120</v>
      </c>
      <c r="P106" s="11">
        <f t="shared" si="5"/>
        <v>60</v>
      </c>
      <c r="Q106" s="13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3.75" hidden="1" x14ac:dyDescent="0.4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 s="11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4"/>
        <v>107</v>
      </c>
      <c r="P107" s="11">
        <f t="shared" si="5"/>
        <v>39.380000000000003</v>
      </c>
      <c r="Q107" s="13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idden="1" x14ac:dyDescent="0.4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 s="11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4"/>
        <v>101</v>
      </c>
      <c r="P108" s="11">
        <f t="shared" si="5"/>
        <v>186.11</v>
      </c>
      <c r="Q108" s="13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3.75" hidden="1" x14ac:dyDescent="0.4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 s="11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4"/>
        <v>102</v>
      </c>
      <c r="P109" s="11">
        <f t="shared" si="5"/>
        <v>111.38</v>
      </c>
      <c r="Q109" s="13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3.75" hidden="1" x14ac:dyDescent="0.4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 s="11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4"/>
        <v>247</v>
      </c>
      <c r="P110" s="11">
        <f t="shared" si="5"/>
        <v>78.72</v>
      </c>
      <c r="Q110" s="13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3.75" hidden="1" x14ac:dyDescent="0.4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 s="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4"/>
        <v>220</v>
      </c>
      <c r="P111" s="11">
        <f t="shared" si="5"/>
        <v>46.7</v>
      </c>
      <c r="Q111" s="13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3.75" hidden="1" x14ac:dyDescent="0.4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 s="11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4"/>
        <v>131</v>
      </c>
      <c r="P112" s="11">
        <f t="shared" si="5"/>
        <v>65.38</v>
      </c>
      <c r="Q112" s="13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3.75" hidden="1" x14ac:dyDescent="0.4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 s="11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4"/>
        <v>155</v>
      </c>
      <c r="P113" s="11">
        <f t="shared" si="5"/>
        <v>102.08</v>
      </c>
      <c r="Q113" s="13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3.75" hidden="1" x14ac:dyDescent="0.4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 s="11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4"/>
        <v>104</v>
      </c>
      <c r="P114" s="11">
        <f t="shared" si="5"/>
        <v>64.2</v>
      </c>
      <c r="Q114" s="13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29.15" hidden="1" x14ac:dyDescent="0.4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 s="11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4"/>
        <v>141</v>
      </c>
      <c r="P115" s="11">
        <f t="shared" si="5"/>
        <v>90.38</v>
      </c>
      <c r="Q115" s="13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3.75" hidden="1" x14ac:dyDescent="0.4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 s="11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4"/>
        <v>103</v>
      </c>
      <c r="P116" s="11">
        <f t="shared" si="5"/>
        <v>88.57</v>
      </c>
      <c r="Q116" s="13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idden="1" x14ac:dyDescent="0.4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 s="11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4"/>
        <v>140</v>
      </c>
      <c r="P117" s="11">
        <f t="shared" si="5"/>
        <v>28.73</v>
      </c>
      <c r="Q117" s="13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3.75" hidden="1" x14ac:dyDescent="0.4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 s="11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4"/>
        <v>114</v>
      </c>
      <c r="P118" s="11">
        <f t="shared" si="5"/>
        <v>69.790000000000006</v>
      </c>
      <c r="Q118" s="13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58.3" hidden="1" x14ac:dyDescent="0.4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 s="11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4"/>
        <v>100</v>
      </c>
      <c r="P119" s="11">
        <f t="shared" si="5"/>
        <v>167.49</v>
      </c>
      <c r="Q119" s="13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29.15" hidden="1" x14ac:dyDescent="0.4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 s="11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4"/>
        <v>113</v>
      </c>
      <c r="P120" s="11">
        <f t="shared" si="5"/>
        <v>144.91</v>
      </c>
      <c r="Q120" s="13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3.75" hidden="1" x14ac:dyDescent="0.4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 s="1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4"/>
        <v>105</v>
      </c>
      <c r="P121" s="11">
        <f t="shared" si="5"/>
        <v>91.84</v>
      </c>
      <c r="Q121" s="13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58.3" hidden="1" x14ac:dyDescent="0.4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 s="11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4"/>
        <v>0</v>
      </c>
      <c r="P122" s="11">
        <f t="shared" si="5"/>
        <v>10</v>
      </c>
      <c r="Q122" s="13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58.3" hidden="1" x14ac:dyDescent="0.4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 s="11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4"/>
        <v>0</v>
      </c>
      <c r="P123" s="11">
        <f t="shared" si="5"/>
        <v>1</v>
      </c>
      <c r="Q123" s="13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29.15" hidden="1" x14ac:dyDescent="0.4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 s="11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4"/>
        <v>0</v>
      </c>
      <c r="P124" s="11">
        <f t="shared" si="5"/>
        <v>0</v>
      </c>
      <c r="Q124" s="13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58.3" hidden="1" x14ac:dyDescent="0.4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 s="11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4"/>
        <v>0</v>
      </c>
      <c r="P125" s="11">
        <f t="shared" si="5"/>
        <v>25.17</v>
      </c>
      <c r="Q125" s="13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3.75" hidden="1" x14ac:dyDescent="0.4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 s="11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4"/>
        <v>0</v>
      </c>
      <c r="P126" s="11">
        <f t="shared" si="5"/>
        <v>0</v>
      </c>
      <c r="Q126" s="13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3.75" hidden="1" x14ac:dyDescent="0.4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 s="11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4"/>
        <v>14</v>
      </c>
      <c r="P127" s="11">
        <f t="shared" si="5"/>
        <v>11.67</v>
      </c>
      <c r="Q127" s="13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3.75" hidden="1" x14ac:dyDescent="0.4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 s="11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4"/>
        <v>6</v>
      </c>
      <c r="P128" s="11">
        <f t="shared" si="5"/>
        <v>106.69</v>
      </c>
      <c r="Q128" s="13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3.75" hidden="1" x14ac:dyDescent="0.4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 s="11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4"/>
        <v>2</v>
      </c>
      <c r="P129" s="11">
        <f t="shared" si="5"/>
        <v>47.5</v>
      </c>
      <c r="Q129" s="13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29.15" hidden="1" x14ac:dyDescent="0.4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 s="11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ref="O130:O193" si="8">ROUND(E130/D130*100,0)</f>
        <v>2</v>
      </c>
      <c r="P130" s="11">
        <f t="shared" ref="P130:P193" si="9">IFERROR(ROUND(E130/L130,2),0)</f>
        <v>311.17</v>
      </c>
      <c r="Q130" s="13" t="s">
        <v>8308</v>
      </c>
      <c r="R130" t="s">
        <v>8311</v>
      </c>
      <c r="S130" s="16">
        <f t="shared" ref="S130:S193" si="10">(((J130/60)/60)/24+DATE(1970,1,1))</f>
        <v>42628.22792824074</v>
      </c>
      <c r="T130" s="16">
        <f t="shared" ref="T130:T193" si="11">(((I130/60)/60)/24+DATE(1970,1,1))</f>
        <v>42663.22792824074</v>
      </c>
    </row>
    <row r="131" spans="1:20" ht="58.3" hidden="1" x14ac:dyDescent="0.4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 s="1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si="8"/>
        <v>0</v>
      </c>
      <c r="P131" s="11">
        <f t="shared" si="9"/>
        <v>0</v>
      </c>
      <c r="Q131" s="13" t="s">
        <v>8308</v>
      </c>
      <c r="R131" t="s">
        <v>8311</v>
      </c>
      <c r="S131" s="16">
        <f t="shared" si="10"/>
        <v>41882.937303240738</v>
      </c>
      <c r="T131" s="16">
        <f t="shared" si="11"/>
        <v>41942.937303240738</v>
      </c>
    </row>
    <row r="132" spans="1:20" ht="43.75" hidden="1" x14ac:dyDescent="0.4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 s="11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8"/>
        <v>0</v>
      </c>
      <c r="P132" s="11">
        <f t="shared" si="9"/>
        <v>0</v>
      </c>
      <c r="Q132" s="13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idden="1" x14ac:dyDescent="0.4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 s="11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8"/>
        <v>0</v>
      </c>
      <c r="P133" s="11">
        <f t="shared" si="9"/>
        <v>0</v>
      </c>
      <c r="Q133" s="13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43.75" hidden="1" x14ac:dyDescent="0.4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 s="11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8"/>
        <v>10</v>
      </c>
      <c r="P134" s="11">
        <f t="shared" si="9"/>
        <v>94.51</v>
      </c>
      <c r="Q134" s="13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29.15" hidden="1" x14ac:dyDescent="0.4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 s="11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 t="shared" si="8"/>
        <v>0</v>
      </c>
      <c r="P135" s="11">
        <f t="shared" si="9"/>
        <v>0</v>
      </c>
      <c r="Q135" s="13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29.15" hidden="1" x14ac:dyDescent="0.4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 s="11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8"/>
        <v>0</v>
      </c>
      <c r="P136" s="11">
        <f t="shared" si="9"/>
        <v>0</v>
      </c>
      <c r="Q136" s="13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3.75" hidden="1" x14ac:dyDescent="0.4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 s="11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8"/>
        <v>13</v>
      </c>
      <c r="P137" s="11">
        <f t="shared" si="9"/>
        <v>80.599999999999994</v>
      </c>
      <c r="Q137" s="13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58.3" hidden="1" x14ac:dyDescent="0.4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 s="11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8"/>
        <v>0</v>
      </c>
      <c r="P138" s="11">
        <f t="shared" si="9"/>
        <v>0</v>
      </c>
      <c r="Q138" s="13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3.75" hidden="1" x14ac:dyDescent="0.4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 s="11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8"/>
        <v>0</v>
      </c>
      <c r="P139" s="11">
        <f t="shared" si="9"/>
        <v>0</v>
      </c>
      <c r="Q139" s="13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3.75" hidden="1" x14ac:dyDescent="0.4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 s="11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8"/>
        <v>3</v>
      </c>
      <c r="P140" s="11">
        <f t="shared" si="9"/>
        <v>81.239999999999995</v>
      </c>
      <c r="Q140" s="13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3.75" hidden="1" x14ac:dyDescent="0.4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 s="1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8"/>
        <v>100</v>
      </c>
      <c r="P141" s="11">
        <f t="shared" si="9"/>
        <v>500</v>
      </c>
      <c r="Q141" s="13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3.75" hidden="1" x14ac:dyDescent="0.4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 s="11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8"/>
        <v>0</v>
      </c>
      <c r="P142" s="11">
        <f t="shared" si="9"/>
        <v>0</v>
      </c>
      <c r="Q142" s="13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3.75" hidden="1" x14ac:dyDescent="0.4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 s="11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8"/>
        <v>11</v>
      </c>
      <c r="P143" s="11">
        <f t="shared" si="9"/>
        <v>46.18</v>
      </c>
      <c r="Q143" s="13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3.75" hidden="1" x14ac:dyDescent="0.4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 s="11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8"/>
        <v>0</v>
      </c>
      <c r="P144" s="11">
        <f t="shared" si="9"/>
        <v>10</v>
      </c>
      <c r="Q144" s="13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3.75" hidden="1" x14ac:dyDescent="0.4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 s="11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8"/>
        <v>0</v>
      </c>
      <c r="P145" s="11">
        <f t="shared" si="9"/>
        <v>0</v>
      </c>
      <c r="Q145" s="13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3.75" hidden="1" x14ac:dyDescent="0.4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 s="11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8"/>
        <v>28</v>
      </c>
      <c r="P146" s="11">
        <f t="shared" si="9"/>
        <v>55.95</v>
      </c>
      <c r="Q146" s="13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3.75" hidden="1" x14ac:dyDescent="0.4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 s="11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8"/>
        <v>8</v>
      </c>
      <c r="P147" s="11">
        <f t="shared" si="9"/>
        <v>37.56</v>
      </c>
      <c r="Q147" s="13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3.75" hidden="1" x14ac:dyDescent="0.4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 s="11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8"/>
        <v>1</v>
      </c>
      <c r="P148" s="11">
        <f t="shared" si="9"/>
        <v>38.33</v>
      </c>
      <c r="Q148" s="13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29.15" hidden="1" x14ac:dyDescent="0.4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 s="11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8"/>
        <v>0</v>
      </c>
      <c r="P149" s="11">
        <f t="shared" si="9"/>
        <v>0</v>
      </c>
      <c r="Q149" s="13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3.75" hidden="1" x14ac:dyDescent="0.4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 s="11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8"/>
        <v>0</v>
      </c>
      <c r="P150" s="11">
        <f t="shared" si="9"/>
        <v>20</v>
      </c>
      <c r="Q150" s="13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3.75" hidden="1" x14ac:dyDescent="0.4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 s="1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8"/>
        <v>1</v>
      </c>
      <c r="P151" s="11">
        <f t="shared" si="9"/>
        <v>15.33</v>
      </c>
      <c r="Q151" s="13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3.75" hidden="1" x14ac:dyDescent="0.4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 s="11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8"/>
        <v>23</v>
      </c>
      <c r="P152" s="11">
        <f t="shared" si="9"/>
        <v>449.43</v>
      </c>
      <c r="Q152" s="13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3.75" hidden="1" x14ac:dyDescent="0.4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 s="11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8"/>
        <v>0</v>
      </c>
      <c r="P153" s="11">
        <f t="shared" si="9"/>
        <v>28</v>
      </c>
      <c r="Q153" s="13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29.15" hidden="1" x14ac:dyDescent="0.4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 s="11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8"/>
        <v>0</v>
      </c>
      <c r="P154" s="11">
        <f t="shared" si="9"/>
        <v>15</v>
      </c>
      <c r="Q154" s="13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3.75" hidden="1" x14ac:dyDescent="0.4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 s="11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8"/>
        <v>1</v>
      </c>
      <c r="P155" s="11">
        <f t="shared" si="9"/>
        <v>35.9</v>
      </c>
      <c r="Q155" s="13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43.75" hidden="1" x14ac:dyDescent="0.4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 s="11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8"/>
        <v>3</v>
      </c>
      <c r="P156" s="11">
        <f t="shared" si="9"/>
        <v>13.33</v>
      </c>
      <c r="Q156" s="13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58.3" hidden="1" x14ac:dyDescent="0.4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 s="11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8"/>
        <v>0</v>
      </c>
      <c r="P157" s="11">
        <f t="shared" si="9"/>
        <v>20.25</v>
      </c>
      <c r="Q157" s="13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58.3" hidden="1" x14ac:dyDescent="0.4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 s="11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8"/>
        <v>5</v>
      </c>
      <c r="P158" s="11">
        <f t="shared" si="9"/>
        <v>119</v>
      </c>
      <c r="Q158" s="13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3.75" hidden="1" x14ac:dyDescent="0.4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 s="11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8"/>
        <v>0</v>
      </c>
      <c r="P159" s="11">
        <f t="shared" si="9"/>
        <v>4</v>
      </c>
      <c r="Q159" s="13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3.75" hidden="1" x14ac:dyDescent="0.4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 s="11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8"/>
        <v>0</v>
      </c>
      <c r="P160" s="11">
        <f t="shared" si="9"/>
        <v>0</v>
      </c>
      <c r="Q160" s="13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3.75" hidden="1" x14ac:dyDescent="0.4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 s="1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8"/>
        <v>0</v>
      </c>
      <c r="P161" s="11">
        <f t="shared" si="9"/>
        <v>10</v>
      </c>
      <c r="Q161" s="13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3.75" hidden="1" x14ac:dyDescent="0.4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 s="11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si="8"/>
        <v>0</v>
      </c>
      <c r="P162" s="11">
        <f t="shared" si="9"/>
        <v>0</v>
      </c>
      <c r="Q162" s="13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3.75" hidden="1" x14ac:dyDescent="0.4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 s="11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8"/>
        <v>0</v>
      </c>
      <c r="P163" s="11">
        <f t="shared" si="9"/>
        <v>5</v>
      </c>
      <c r="Q163" s="13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3.75" hidden="1" x14ac:dyDescent="0.4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 s="11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8"/>
        <v>16</v>
      </c>
      <c r="P164" s="11">
        <f t="shared" si="9"/>
        <v>43.5</v>
      </c>
      <c r="Q164" s="13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58.3" hidden="1" x14ac:dyDescent="0.4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 s="11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8"/>
        <v>0</v>
      </c>
      <c r="P165" s="11">
        <f t="shared" si="9"/>
        <v>0</v>
      </c>
      <c r="Q165" s="13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43.75" hidden="1" x14ac:dyDescent="0.4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 s="11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8"/>
        <v>1</v>
      </c>
      <c r="P166" s="11">
        <f t="shared" si="9"/>
        <v>91.43</v>
      </c>
      <c r="Q166" s="13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29.15" hidden="1" x14ac:dyDescent="0.4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 s="11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8"/>
        <v>0</v>
      </c>
      <c r="P167" s="11">
        <f t="shared" si="9"/>
        <v>0</v>
      </c>
      <c r="Q167" s="13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3.75" hidden="1" x14ac:dyDescent="0.4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 s="11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8"/>
        <v>60</v>
      </c>
      <c r="P168" s="11">
        <f t="shared" si="9"/>
        <v>3000</v>
      </c>
      <c r="Q168" s="13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3.75" hidden="1" x14ac:dyDescent="0.4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 s="11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8"/>
        <v>0</v>
      </c>
      <c r="P169" s="11">
        <f t="shared" si="9"/>
        <v>5.5</v>
      </c>
      <c r="Q169" s="13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3.75" hidden="1" x14ac:dyDescent="0.4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 s="11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8"/>
        <v>4</v>
      </c>
      <c r="P170" s="11">
        <f t="shared" si="9"/>
        <v>108.33</v>
      </c>
      <c r="Q170" s="13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3.75" hidden="1" x14ac:dyDescent="0.4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 s="1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8"/>
        <v>22</v>
      </c>
      <c r="P171" s="11">
        <f t="shared" si="9"/>
        <v>56</v>
      </c>
      <c r="Q171" s="13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43.75" hidden="1" x14ac:dyDescent="0.4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 s="11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8"/>
        <v>3</v>
      </c>
      <c r="P172" s="11">
        <f t="shared" si="9"/>
        <v>32.5</v>
      </c>
      <c r="Q172" s="13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3.75" hidden="1" x14ac:dyDescent="0.4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 s="11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8"/>
        <v>0</v>
      </c>
      <c r="P173" s="11">
        <f t="shared" si="9"/>
        <v>1</v>
      </c>
      <c r="Q173" s="13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3.75" hidden="1" x14ac:dyDescent="0.4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 s="11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8"/>
        <v>0</v>
      </c>
      <c r="P174" s="11">
        <f t="shared" si="9"/>
        <v>0</v>
      </c>
      <c r="Q174" s="13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3.75" hidden="1" x14ac:dyDescent="0.4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 s="11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8"/>
        <v>0</v>
      </c>
      <c r="P175" s="11">
        <f t="shared" si="9"/>
        <v>0</v>
      </c>
      <c r="Q175" s="13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3.75" hidden="1" x14ac:dyDescent="0.4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 s="11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8"/>
        <v>0</v>
      </c>
      <c r="P176" s="11">
        <f t="shared" si="9"/>
        <v>0</v>
      </c>
      <c r="Q176" s="13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43.75" hidden="1" x14ac:dyDescent="0.4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 s="11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8"/>
        <v>6</v>
      </c>
      <c r="P177" s="11">
        <f t="shared" si="9"/>
        <v>49.88</v>
      </c>
      <c r="Q177" s="13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3.75" hidden="1" x14ac:dyDescent="0.4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 s="11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8"/>
        <v>0</v>
      </c>
      <c r="P178" s="11">
        <f t="shared" si="9"/>
        <v>0</v>
      </c>
      <c r="Q178" s="13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29.15" hidden="1" x14ac:dyDescent="0.4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 s="11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8"/>
        <v>40</v>
      </c>
      <c r="P179" s="11">
        <f t="shared" si="9"/>
        <v>25.71</v>
      </c>
      <c r="Q179" s="13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29.15" hidden="1" x14ac:dyDescent="0.4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 s="11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8"/>
        <v>0</v>
      </c>
      <c r="P180" s="11">
        <f t="shared" si="9"/>
        <v>0</v>
      </c>
      <c r="Q180" s="13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29.15" hidden="1" x14ac:dyDescent="0.4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 s="1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8"/>
        <v>20</v>
      </c>
      <c r="P181" s="11">
        <f t="shared" si="9"/>
        <v>100</v>
      </c>
      <c r="Q181" s="13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3.75" hidden="1" x14ac:dyDescent="0.4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 s="11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8"/>
        <v>33</v>
      </c>
      <c r="P182" s="11">
        <f t="shared" si="9"/>
        <v>30.85</v>
      </c>
      <c r="Q182" s="13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3.75" hidden="1" x14ac:dyDescent="0.4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 s="11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8"/>
        <v>21</v>
      </c>
      <c r="P183" s="11">
        <f t="shared" si="9"/>
        <v>180.5</v>
      </c>
      <c r="Q183" s="13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43.75" hidden="1" x14ac:dyDescent="0.4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 s="11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8"/>
        <v>0</v>
      </c>
      <c r="P184" s="11">
        <f t="shared" si="9"/>
        <v>0</v>
      </c>
      <c r="Q184" s="13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idden="1" x14ac:dyDescent="0.4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 s="11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8"/>
        <v>36</v>
      </c>
      <c r="P185" s="11">
        <f t="shared" si="9"/>
        <v>373.5</v>
      </c>
      <c r="Q185" s="13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43.75" hidden="1" x14ac:dyDescent="0.4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 s="11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8"/>
        <v>3</v>
      </c>
      <c r="P186" s="11">
        <f t="shared" si="9"/>
        <v>25.5</v>
      </c>
      <c r="Q186" s="13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idden="1" x14ac:dyDescent="0.4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 s="11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8"/>
        <v>6</v>
      </c>
      <c r="P187" s="11">
        <f t="shared" si="9"/>
        <v>220</v>
      </c>
      <c r="Q187" s="13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3.75" hidden="1" x14ac:dyDescent="0.4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 s="11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8"/>
        <v>0</v>
      </c>
      <c r="P188" s="11">
        <f t="shared" si="9"/>
        <v>0</v>
      </c>
      <c r="Q188" s="13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43.75" hidden="1" x14ac:dyDescent="0.4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 s="11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8"/>
        <v>16</v>
      </c>
      <c r="P189" s="11">
        <f t="shared" si="9"/>
        <v>160</v>
      </c>
      <c r="Q189" s="13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58.3" hidden="1" x14ac:dyDescent="0.4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 s="11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8"/>
        <v>0</v>
      </c>
      <c r="P190" s="11">
        <f t="shared" si="9"/>
        <v>0</v>
      </c>
      <c r="Q190" s="13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3.75" hidden="1" x14ac:dyDescent="0.4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 s="1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8"/>
        <v>0</v>
      </c>
      <c r="P191" s="11">
        <f t="shared" si="9"/>
        <v>69</v>
      </c>
      <c r="Q191" s="13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idden="1" x14ac:dyDescent="0.4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 s="11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8"/>
        <v>0</v>
      </c>
      <c r="P192" s="11">
        <f t="shared" si="9"/>
        <v>50</v>
      </c>
      <c r="Q192" s="13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3.75" hidden="1" x14ac:dyDescent="0.4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 s="11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8"/>
        <v>5</v>
      </c>
      <c r="P193" s="11">
        <f t="shared" si="9"/>
        <v>83.33</v>
      </c>
      <c r="Q193" s="13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58.3" hidden="1" x14ac:dyDescent="0.4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 s="11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ref="O194:O257" si="12">ROUND(E194/D194*100,0)</f>
        <v>0</v>
      </c>
      <c r="P194" s="11">
        <f t="shared" ref="P194:P257" si="13">IFERROR(ROUND(E194/L194,2),0)</f>
        <v>5.67</v>
      </c>
      <c r="Q194" s="13" t="s">
        <v>8308</v>
      </c>
      <c r="R194" t="s">
        <v>8312</v>
      </c>
      <c r="S194" s="16">
        <f t="shared" ref="S194:S257" si="14">(((J194/60)/60)/24+DATE(1970,1,1))</f>
        <v>41899.792037037041</v>
      </c>
      <c r="T194" s="16">
        <f t="shared" ref="T194:T257" si="15">(((I194/60)/60)/24+DATE(1970,1,1))</f>
        <v>41929.792037037041</v>
      </c>
    </row>
    <row r="195" spans="1:20" ht="58.3" hidden="1" x14ac:dyDescent="0.4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 s="11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si="12"/>
        <v>0</v>
      </c>
      <c r="P195" s="11">
        <f t="shared" si="13"/>
        <v>0</v>
      </c>
      <c r="Q195" s="13" t="s">
        <v>8308</v>
      </c>
      <c r="R195" t="s">
        <v>8312</v>
      </c>
      <c r="S195" s="16">
        <f t="shared" si="14"/>
        <v>41911.934791666667</v>
      </c>
      <c r="T195" s="16">
        <f t="shared" si="15"/>
        <v>41971.976458333331</v>
      </c>
    </row>
    <row r="196" spans="1:20" ht="43.75" hidden="1" x14ac:dyDescent="0.4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 s="11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12"/>
        <v>0</v>
      </c>
      <c r="P196" s="11">
        <f t="shared" si="13"/>
        <v>1</v>
      </c>
      <c r="Q196" s="13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3.75" hidden="1" x14ac:dyDescent="0.4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 s="11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si="12"/>
        <v>0</v>
      </c>
      <c r="P197" s="11">
        <f t="shared" si="13"/>
        <v>0</v>
      </c>
      <c r="Q197" s="13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3.75" hidden="1" x14ac:dyDescent="0.4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 s="11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12"/>
        <v>42</v>
      </c>
      <c r="P198" s="11">
        <f t="shared" si="13"/>
        <v>77.11</v>
      </c>
      <c r="Q198" s="13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3.75" hidden="1" x14ac:dyDescent="0.4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 s="11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12"/>
        <v>10</v>
      </c>
      <c r="P199" s="11">
        <f t="shared" si="13"/>
        <v>32.75</v>
      </c>
      <c r="Q199" s="13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3.75" hidden="1" x14ac:dyDescent="0.4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 s="11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12"/>
        <v>1</v>
      </c>
      <c r="P200" s="11">
        <f t="shared" si="13"/>
        <v>46.5</v>
      </c>
      <c r="Q200" s="13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3.75" hidden="1" x14ac:dyDescent="0.4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 s="1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12"/>
        <v>0</v>
      </c>
      <c r="P201" s="11">
        <f t="shared" si="13"/>
        <v>0</v>
      </c>
      <c r="Q201" s="13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29.15" hidden="1" x14ac:dyDescent="0.4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 s="11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12"/>
        <v>26</v>
      </c>
      <c r="P202" s="11">
        <f t="shared" si="13"/>
        <v>87.31</v>
      </c>
      <c r="Q202" s="13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3.75" hidden="1" x14ac:dyDescent="0.4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 s="11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12"/>
        <v>58</v>
      </c>
      <c r="P203" s="11">
        <f t="shared" si="13"/>
        <v>54.29</v>
      </c>
      <c r="Q203" s="13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idden="1" x14ac:dyDescent="0.4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 s="11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12"/>
        <v>0</v>
      </c>
      <c r="P204" s="11">
        <f t="shared" si="13"/>
        <v>0</v>
      </c>
      <c r="Q204" s="13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3.75" hidden="1" x14ac:dyDescent="0.4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 s="11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12"/>
        <v>30</v>
      </c>
      <c r="P205" s="11">
        <f t="shared" si="13"/>
        <v>93.25</v>
      </c>
      <c r="Q205" s="13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3.75" hidden="1" x14ac:dyDescent="0.4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 s="11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12"/>
        <v>51</v>
      </c>
      <c r="P206" s="11">
        <f t="shared" si="13"/>
        <v>117.68</v>
      </c>
      <c r="Q206" s="13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3.75" hidden="1" x14ac:dyDescent="0.4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 s="11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12"/>
        <v>16</v>
      </c>
      <c r="P207" s="11">
        <f t="shared" si="13"/>
        <v>76.47</v>
      </c>
      <c r="Q207" s="13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3.75" hidden="1" x14ac:dyDescent="0.4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 s="11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12"/>
        <v>0</v>
      </c>
      <c r="P208" s="11">
        <f t="shared" si="13"/>
        <v>0</v>
      </c>
      <c r="Q208" s="13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3.75" hidden="1" x14ac:dyDescent="0.4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 s="11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12"/>
        <v>15</v>
      </c>
      <c r="P209" s="11">
        <f t="shared" si="13"/>
        <v>163.85</v>
      </c>
      <c r="Q209" s="13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58.3" hidden="1" x14ac:dyDescent="0.4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 s="11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12"/>
        <v>0</v>
      </c>
      <c r="P210" s="11">
        <f t="shared" si="13"/>
        <v>0</v>
      </c>
      <c r="Q210" s="13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43.75" hidden="1" x14ac:dyDescent="0.4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 s="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12"/>
        <v>0</v>
      </c>
      <c r="P211" s="11">
        <f t="shared" si="13"/>
        <v>0</v>
      </c>
      <c r="Q211" s="13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3.75" hidden="1" x14ac:dyDescent="0.4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 s="11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12"/>
        <v>25</v>
      </c>
      <c r="P212" s="11">
        <f t="shared" si="13"/>
        <v>91.82</v>
      </c>
      <c r="Q212" s="13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3.75" hidden="1" x14ac:dyDescent="0.4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 s="11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12"/>
        <v>45</v>
      </c>
      <c r="P213" s="11">
        <f t="shared" si="13"/>
        <v>185.83</v>
      </c>
      <c r="Q213" s="13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29.15" hidden="1" x14ac:dyDescent="0.4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 s="11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12"/>
        <v>0</v>
      </c>
      <c r="P214" s="11">
        <f t="shared" si="13"/>
        <v>1</v>
      </c>
      <c r="Q214" s="13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3.75" hidden="1" x14ac:dyDescent="0.4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 s="11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12"/>
        <v>0</v>
      </c>
      <c r="P215" s="11">
        <f t="shared" si="13"/>
        <v>20</v>
      </c>
      <c r="Q215" s="13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58.3" hidden="1" x14ac:dyDescent="0.4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 s="11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12"/>
        <v>0</v>
      </c>
      <c r="P216" s="11">
        <f t="shared" si="13"/>
        <v>1</v>
      </c>
      <c r="Q216" s="13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3.75" hidden="1" x14ac:dyDescent="0.4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 s="11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12"/>
        <v>0</v>
      </c>
      <c r="P217" s="11">
        <f t="shared" si="13"/>
        <v>10</v>
      </c>
      <c r="Q217" s="13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3.75" hidden="1" x14ac:dyDescent="0.4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 s="11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12"/>
        <v>56</v>
      </c>
      <c r="P218" s="11">
        <f t="shared" si="13"/>
        <v>331.54</v>
      </c>
      <c r="Q218" s="13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idden="1" x14ac:dyDescent="0.4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 s="11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12"/>
        <v>12</v>
      </c>
      <c r="P219" s="11">
        <f t="shared" si="13"/>
        <v>314.29000000000002</v>
      </c>
      <c r="Q219" s="13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3.75" hidden="1" x14ac:dyDescent="0.4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 s="11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12"/>
        <v>2</v>
      </c>
      <c r="P220" s="11">
        <f t="shared" si="13"/>
        <v>100</v>
      </c>
      <c r="Q220" s="13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29.15" hidden="1" x14ac:dyDescent="0.4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 s="1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12"/>
        <v>18</v>
      </c>
      <c r="P221" s="11">
        <f t="shared" si="13"/>
        <v>115.99</v>
      </c>
      <c r="Q221" s="13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3.75" hidden="1" x14ac:dyDescent="0.4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 s="11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12"/>
        <v>1</v>
      </c>
      <c r="P222" s="11">
        <f t="shared" si="13"/>
        <v>120</v>
      </c>
      <c r="Q222" s="13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idden="1" x14ac:dyDescent="0.4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 s="11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12"/>
        <v>0</v>
      </c>
      <c r="P223" s="11">
        <f t="shared" si="13"/>
        <v>0</v>
      </c>
      <c r="Q223" s="13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3.75" hidden="1" x14ac:dyDescent="0.4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 s="11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12"/>
        <v>13</v>
      </c>
      <c r="P224" s="11">
        <f t="shared" si="13"/>
        <v>65</v>
      </c>
      <c r="Q224" s="13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43.75" hidden="1" x14ac:dyDescent="0.4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 s="11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12"/>
        <v>0</v>
      </c>
      <c r="P225" s="11">
        <f t="shared" si="13"/>
        <v>0</v>
      </c>
      <c r="Q225" s="13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58.3" hidden="1" x14ac:dyDescent="0.4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 s="11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si="12"/>
        <v>0</v>
      </c>
      <c r="P226" s="11">
        <f t="shared" si="13"/>
        <v>0</v>
      </c>
      <c r="Q226" s="13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3.75" hidden="1" x14ac:dyDescent="0.4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 s="11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12"/>
        <v>0</v>
      </c>
      <c r="P227" s="11">
        <f t="shared" si="13"/>
        <v>0</v>
      </c>
      <c r="Q227" s="13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3.75" hidden="1" x14ac:dyDescent="0.4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 s="11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12"/>
        <v>1</v>
      </c>
      <c r="P228" s="11">
        <f t="shared" si="13"/>
        <v>125</v>
      </c>
      <c r="Q228" s="13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3.75" hidden="1" x14ac:dyDescent="0.4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 s="11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12"/>
        <v>0</v>
      </c>
      <c r="P229" s="11">
        <f t="shared" si="13"/>
        <v>0</v>
      </c>
      <c r="Q229" s="13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29.15" hidden="1" x14ac:dyDescent="0.4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 s="11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12"/>
        <v>0</v>
      </c>
      <c r="P230" s="11">
        <f t="shared" si="13"/>
        <v>0</v>
      </c>
      <c r="Q230" s="13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3.75" hidden="1" x14ac:dyDescent="0.4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 s="1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12"/>
        <v>0</v>
      </c>
      <c r="P231" s="11">
        <f t="shared" si="13"/>
        <v>0</v>
      </c>
      <c r="Q231" s="13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3.75" hidden="1" x14ac:dyDescent="0.4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 s="11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12"/>
        <v>0</v>
      </c>
      <c r="P232" s="11">
        <f t="shared" si="13"/>
        <v>30</v>
      </c>
      <c r="Q232" s="13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3.75" hidden="1" x14ac:dyDescent="0.4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 s="11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12"/>
        <v>0</v>
      </c>
      <c r="P233" s="11">
        <f t="shared" si="13"/>
        <v>0</v>
      </c>
      <c r="Q233" s="13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3.75" hidden="1" x14ac:dyDescent="0.4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 s="11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12"/>
        <v>3</v>
      </c>
      <c r="P234" s="11">
        <f t="shared" si="13"/>
        <v>15.71</v>
      </c>
      <c r="Q234" s="13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3.75" hidden="1" x14ac:dyDescent="0.4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 s="11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12"/>
        <v>0</v>
      </c>
      <c r="P235" s="11">
        <f t="shared" si="13"/>
        <v>0</v>
      </c>
      <c r="Q235" s="13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43.75" hidden="1" x14ac:dyDescent="0.4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 s="11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12"/>
        <v>40</v>
      </c>
      <c r="P236" s="11">
        <f t="shared" si="13"/>
        <v>80.2</v>
      </c>
      <c r="Q236" s="13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3.75" hidden="1" x14ac:dyDescent="0.4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 s="11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12"/>
        <v>0</v>
      </c>
      <c r="P237" s="11">
        <f t="shared" si="13"/>
        <v>0</v>
      </c>
      <c r="Q237" s="13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3.75" hidden="1" x14ac:dyDescent="0.4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 s="11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12"/>
        <v>0</v>
      </c>
      <c r="P238" s="11">
        <f t="shared" si="13"/>
        <v>0</v>
      </c>
      <c r="Q238" s="13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29.15" hidden="1" x14ac:dyDescent="0.4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 s="11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12"/>
        <v>0</v>
      </c>
      <c r="P239" s="11">
        <f t="shared" si="13"/>
        <v>50</v>
      </c>
      <c r="Q239" s="13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3.75" hidden="1" x14ac:dyDescent="0.4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 s="11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12"/>
        <v>0</v>
      </c>
      <c r="P240" s="11">
        <f t="shared" si="13"/>
        <v>0</v>
      </c>
      <c r="Q240" s="13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3.75" hidden="1" x14ac:dyDescent="0.4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 s="1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12"/>
        <v>25</v>
      </c>
      <c r="P241" s="11">
        <f t="shared" si="13"/>
        <v>50</v>
      </c>
      <c r="Q241" s="13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58.3" hidden="1" x14ac:dyDescent="0.4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 s="11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12"/>
        <v>108</v>
      </c>
      <c r="P242" s="11">
        <f t="shared" si="13"/>
        <v>117.85</v>
      </c>
      <c r="Q242" s="13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3.75" hidden="1" x14ac:dyDescent="0.4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 s="11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12"/>
        <v>113</v>
      </c>
      <c r="P243" s="11">
        <f t="shared" si="13"/>
        <v>109.04</v>
      </c>
      <c r="Q243" s="13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3.75" hidden="1" x14ac:dyDescent="0.4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 s="11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12"/>
        <v>113</v>
      </c>
      <c r="P244" s="11">
        <f t="shared" si="13"/>
        <v>73.02</v>
      </c>
      <c r="Q244" s="13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3.75" hidden="1" x14ac:dyDescent="0.4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 s="11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12"/>
        <v>103</v>
      </c>
      <c r="P245" s="11">
        <f t="shared" si="13"/>
        <v>78.2</v>
      </c>
      <c r="Q245" s="13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58.3" hidden="1" x14ac:dyDescent="0.4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 s="11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12"/>
        <v>114</v>
      </c>
      <c r="P246" s="11">
        <f t="shared" si="13"/>
        <v>47.4</v>
      </c>
      <c r="Q246" s="13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3.75" hidden="1" x14ac:dyDescent="0.4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 s="11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12"/>
        <v>104</v>
      </c>
      <c r="P247" s="11">
        <f t="shared" si="13"/>
        <v>54.02</v>
      </c>
      <c r="Q247" s="13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3.75" hidden="1" x14ac:dyDescent="0.4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 s="11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12"/>
        <v>305</v>
      </c>
      <c r="P248" s="11">
        <f t="shared" si="13"/>
        <v>68.489999999999995</v>
      </c>
      <c r="Q248" s="13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58.3" hidden="1" x14ac:dyDescent="0.4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 s="11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12"/>
        <v>134</v>
      </c>
      <c r="P249" s="11">
        <f t="shared" si="13"/>
        <v>108.15</v>
      </c>
      <c r="Q249" s="13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3.75" hidden="1" x14ac:dyDescent="0.4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 s="11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12"/>
        <v>101</v>
      </c>
      <c r="P250" s="11">
        <f t="shared" si="13"/>
        <v>589.95000000000005</v>
      </c>
      <c r="Q250" s="13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58.3" hidden="1" x14ac:dyDescent="0.4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 s="1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12"/>
        <v>113</v>
      </c>
      <c r="P251" s="11">
        <f t="shared" si="13"/>
        <v>48.05</v>
      </c>
      <c r="Q251" s="13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3.75" hidden="1" x14ac:dyDescent="0.4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 s="11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12"/>
        <v>106</v>
      </c>
      <c r="P252" s="11">
        <f t="shared" si="13"/>
        <v>72.48</v>
      </c>
      <c r="Q252" s="13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3.75" hidden="1" x14ac:dyDescent="0.4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 s="11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12"/>
        <v>126</v>
      </c>
      <c r="P253" s="11">
        <f t="shared" si="13"/>
        <v>57.08</v>
      </c>
      <c r="Q253" s="13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3.75" hidden="1" x14ac:dyDescent="0.4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 s="11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12"/>
        <v>185</v>
      </c>
      <c r="P254" s="11">
        <f t="shared" si="13"/>
        <v>85.44</v>
      </c>
      <c r="Q254" s="13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58.3" hidden="1" x14ac:dyDescent="0.4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 s="11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12"/>
        <v>101</v>
      </c>
      <c r="P255" s="11">
        <f t="shared" si="13"/>
        <v>215.86</v>
      </c>
      <c r="Q255" s="13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3.75" hidden="1" x14ac:dyDescent="0.4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 s="11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12"/>
        <v>117</v>
      </c>
      <c r="P256" s="11">
        <f t="shared" si="13"/>
        <v>89.39</v>
      </c>
      <c r="Q256" s="13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29.15" hidden="1" x14ac:dyDescent="0.4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 s="11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12"/>
        <v>107</v>
      </c>
      <c r="P257" s="11">
        <f t="shared" si="13"/>
        <v>45.42</v>
      </c>
      <c r="Q257" s="13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43.75" hidden="1" x14ac:dyDescent="0.4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 s="11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ref="O258:O321" si="16">ROUND(E258/D258*100,0)</f>
        <v>139</v>
      </c>
      <c r="P258" s="11">
        <f t="shared" ref="P258:P321" si="17">IFERROR(ROUND(E258/L258,2),0)</f>
        <v>65.760000000000005</v>
      </c>
      <c r="Q258" s="13" t="s">
        <v>8308</v>
      </c>
      <c r="R258" t="s">
        <v>8313</v>
      </c>
      <c r="S258" s="16">
        <f t="shared" ref="S258:S321" si="18">(((J258/60)/60)/24+DATE(1970,1,1))</f>
        <v>41319.769293981481</v>
      </c>
      <c r="T258" s="16">
        <f t="shared" ref="T258:T321" si="19">(((I258/60)/60)/24+DATE(1970,1,1))</f>
        <v>41349.769293981481</v>
      </c>
    </row>
    <row r="259" spans="1:20" ht="43.75" hidden="1" x14ac:dyDescent="0.4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 s="11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si="16"/>
        <v>107</v>
      </c>
      <c r="P259" s="11">
        <f t="shared" si="17"/>
        <v>66.7</v>
      </c>
      <c r="Q259" s="13" t="s">
        <v>8308</v>
      </c>
      <c r="R259" t="s">
        <v>8313</v>
      </c>
      <c r="S259" s="16">
        <f t="shared" si="18"/>
        <v>42479.626875000002</v>
      </c>
      <c r="T259" s="16">
        <f t="shared" si="19"/>
        <v>42509.626875000002</v>
      </c>
    </row>
    <row r="260" spans="1:20" ht="58.3" hidden="1" x14ac:dyDescent="0.4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 s="11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16"/>
        <v>191</v>
      </c>
      <c r="P260" s="11">
        <f t="shared" si="17"/>
        <v>83.35</v>
      </c>
      <c r="Q260" s="13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58.3" hidden="1" x14ac:dyDescent="0.4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 s="1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16"/>
        <v>132</v>
      </c>
      <c r="P261" s="11">
        <f t="shared" si="17"/>
        <v>105.05</v>
      </c>
      <c r="Q261" s="13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3.75" hidden="1" x14ac:dyDescent="0.4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 s="11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16"/>
        <v>106</v>
      </c>
      <c r="P262" s="11">
        <f t="shared" si="17"/>
        <v>120.91</v>
      </c>
      <c r="Q262" s="13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29.15" hidden="1" x14ac:dyDescent="0.4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 s="11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16"/>
        <v>107</v>
      </c>
      <c r="P263" s="11">
        <f t="shared" si="17"/>
        <v>97.64</v>
      </c>
      <c r="Q263" s="13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29.15" hidden="1" x14ac:dyDescent="0.4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 s="11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16"/>
        <v>240</v>
      </c>
      <c r="P264" s="11">
        <f t="shared" si="17"/>
        <v>41.38</v>
      </c>
      <c r="Q264" s="13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58.3" hidden="1" x14ac:dyDescent="0.4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 s="11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16"/>
        <v>118</v>
      </c>
      <c r="P265" s="11">
        <f t="shared" si="17"/>
        <v>30.65</v>
      </c>
      <c r="Q265" s="13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58.3" hidden="1" x14ac:dyDescent="0.4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 s="11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16"/>
        <v>118</v>
      </c>
      <c r="P266" s="11">
        <f t="shared" si="17"/>
        <v>64.95</v>
      </c>
      <c r="Q266" s="13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58.3" hidden="1" x14ac:dyDescent="0.4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 s="11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16"/>
        <v>111</v>
      </c>
      <c r="P267" s="11">
        <f t="shared" si="17"/>
        <v>95.78</v>
      </c>
      <c r="Q267" s="13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58.3" hidden="1" x14ac:dyDescent="0.4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 s="11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16"/>
        <v>146</v>
      </c>
      <c r="P268" s="11">
        <f t="shared" si="17"/>
        <v>40.42</v>
      </c>
      <c r="Q268" s="13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3.75" hidden="1" x14ac:dyDescent="0.4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 s="11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16"/>
        <v>132</v>
      </c>
      <c r="P269" s="11">
        <f t="shared" si="17"/>
        <v>78.58</v>
      </c>
      <c r="Q269" s="13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3.75" hidden="1" x14ac:dyDescent="0.4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 s="11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16"/>
        <v>111</v>
      </c>
      <c r="P270" s="11">
        <f t="shared" si="17"/>
        <v>50.18</v>
      </c>
      <c r="Q270" s="13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3.75" hidden="1" x14ac:dyDescent="0.4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 s="1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16"/>
        <v>147</v>
      </c>
      <c r="P271" s="11">
        <f t="shared" si="17"/>
        <v>92.25</v>
      </c>
      <c r="Q271" s="13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3.75" hidden="1" x14ac:dyDescent="0.4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 s="11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16"/>
        <v>153</v>
      </c>
      <c r="P272" s="11">
        <f t="shared" si="17"/>
        <v>57.54</v>
      </c>
      <c r="Q272" s="13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3.75" hidden="1" x14ac:dyDescent="0.4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 s="11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16"/>
        <v>105</v>
      </c>
      <c r="P273" s="11">
        <f t="shared" si="17"/>
        <v>109.42</v>
      </c>
      <c r="Q273" s="13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3.75" hidden="1" x14ac:dyDescent="0.4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 s="11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16"/>
        <v>177</v>
      </c>
      <c r="P274" s="11">
        <f t="shared" si="17"/>
        <v>81.89</v>
      </c>
      <c r="Q274" s="13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58.3" hidden="1" x14ac:dyDescent="0.4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 s="11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16"/>
        <v>108</v>
      </c>
      <c r="P275" s="11">
        <f t="shared" si="17"/>
        <v>45.67</v>
      </c>
      <c r="Q275" s="13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3.75" hidden="1" x14ac:dyDescent="0.4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 s="11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16"/>
        <v>156</v>
      </c>
      <c r="P276" s="11">
        <f t="shared" si="17"/>
        <v>55.22</v>
      </c>
      <c r="Q276" s="13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3.75" hidden="1" x14ac:dyDescent="0.4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 s="11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16"/>
        <v>108</v>
      </c>
      <c r="P277" s="11">
        <f t="shared" si="17"/>
        <v>65.3</v>
      </c>
      <c r="Q277" s="13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3.75" hidden="1" x14ac:dyDescent="0.4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 s="11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16"/>
        <v>148</v>
      </c>
      <c r="P278" s="11">
        <f t="shared" si="17"/>
        <v>95.23</v>
      </c>
      <c r="Q278" s="13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58.3" hidden="1" x14ac:dyDescent="0.4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 s="11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16"/>
        <v>110</v>
      </c>
      <c r="P279" s="11">
        <f t="shared" si="17"/>
        <v>75.44</v>
      </c>
      <c r="Q279" s="13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29.15" hidden="1" x14ac:dyDescent="0.4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 s="11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16"/>
        <v>150</v>
      </c>
      <c r="P280" s="11">
        <f t="shared" si="17"/>
        <v>97.82</v>
      </c>
      <c r="Q280" s="13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3.75" hidden="1" x14ac:dyDescent="0.4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 s="1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16"/>
        <v>157</v>
      </c>
      <c r="P281" s="11">
        <f t="shared" si="17"/>
        <v>87.69</v>
      </c>
      <c r="Q281" s="13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3.75" hidden="1" x14ac:dyDescent="0.4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 s="11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16"/>
        <v>156</v>
      </c>
      <c r="P282" s="11">
        <f t="shared" si="17"/>
        <v>54.75</v>
      </c>
      <c r="Q282" s="13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3.75" hidden="1" x14ac:dyDescent="0.4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 s="11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16"/>
        <v>121</v>
      </c>
      <c r="P283" s="11">
        <f t="shared" si="17"/>
        <v>83.95</v>
      </c>
      <c r="Q283" s="13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3.75" hidden="1" x14ac:dyDescent="0.4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 s="11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16"/>
        <v>101</v>
      </c>
      <c r="P284" s="11">
        <f t="shared" si="17"/>
        <v>254.39</v>
      </c>
      <c r="Q284" s="13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29.15" hidden="1" x14ac:dyDescent="0.4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 s="11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16"/>
        <v>114</v>
      </c>
      <c r="P285" s="11">
        <f t="shared" si="17"/>
        <v>101.83</v>
      </c>
      <c r="Q285" s="13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3.75" hidden="1" x14ac:dyDescent="0.4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 s="11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16"/>
        <v>105</v>
      </c>
      <c r="P286" s="11">
        <f t="shared" si="17"/>
        <v>55.07</v>
      </c>
      <c r="Q286" s="13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3.75" hidden="1" x14ac:dyDescent="0.4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 s="11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16"/>
        <v>229</v>
      </c>
      <c r="P287" s="11">
        <f t="shared" si="17"/>
        <v>56.9</v>
      </c>
      <c r="Q287" s="13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3.75" hidden="1" x14ac:dyDescent="0.4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 s="11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16"/>
        <v>109</v>
      </c>
      <c r="P288" s="11">
        <f t="shared" si="17"/>
        <v>121.28</v>
      </c>
      <c r="Q288" s="13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29.15" hidden="1" x14ac:dyDescent="0.4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 s="11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16"/>
        <v>176</v>
      </c>
      <c r="P289" s="11">
        <f t="shared" si="17"/>
        <v>91.19</v>
      </c>
      <c r="Q289" s="13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58.3" hidden="1" x14ac:dyDescent="0.4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 s="11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si="16"/>
        <v>103</v>
      </c>
      <c r="P290" s="11">
        <f t="shared" si="17"/>
        <v>115.45</v>
      </c>
      <c r="Q290" s="13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3.75" hidden="1" x14ac:dyDescent="0.4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 s="1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16"/>
        <v>105</v>
      </c>
      <c r="P291" s="11">
        <f t="shared" si="17"/>
        <v>67.77</v>
      </c>
      <c r="Q291" s="13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29.15" hidden="1" x14ac:dyDescent="0.4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 s="11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16"/>
        <v>107</v>
      </c>
      <c r="P292" s="11">
        <f t="shared" si="17"/>
        <v>28.58</v>
      </c>
      <c r="Q292" s="13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3.75" hidden="1" x14ac:dyDescent="0.4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 s="11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16"/>
        <v>120</v>
      </c>
      <c r="P293" s="11">
        <f t="shared" si="17"/>
        <v>46.88</v>
      </c>
      <c r="Q293" s="13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58.3" hidden="1" x14ac:dyDescent="0.4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 s="11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16"/>
        <v>102</v>
      </c>
      <c r="P294" s="11">
        <f t="shared" si="17"/>
        <v>154.41999999999999</v>
      </c>
      <c r="Q294" s="13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3.75" hidden="1" x14ac:dyDescent="0.4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 s="11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16"/>
        <v>101</v>
      </c>
      <c r="P295" s="11">
        <f t="shared" si="17"/>
        <v>201.22</v>
      </c>
      <c r="Q295" s="13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72.900000000000006" hidden="1" x14ac:dyDescent="0.4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 s="11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16"/>
        <v>100</v>
      </c>
      <c r="P296" s="11">
        <f t="shared" si="17"/>
        <v>100</v>
      </c>
      <c r="Q296" s="13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3.75" hidden="1" x14ac:dyDescent="0.4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 s="11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16"/>
        <v>133</v>
      </c>
      <c r="P297" s="11">
        <f t="shared" si="17"/>
        <v>100.08</v>
      </c>
      <c r="Q297" s="13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3.75" hidden="1" x14ac:dyDescent="0.4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 s="11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16"/>
        <v>119</v>
      </c>
      <c r="P298" s="11">
        <f t="shared" si="17"/>
        <v>230.09</v>
      </c>
      <c r="Q298" s="13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3.75" hidden="1" x14ac:dyDescent="0.4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 s="11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16"/>
        <v>101</v>
      </c>
      <c r="P299" s="11">
        <f t="shared" si="17"/>
        <v>141.75</v>
      </c>
      <c r="Q299" s="13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29.15" hidden="1" x14ac:dyDescent="0.4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 s="11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16"/>
        <v>109</v>
      </c>
      <c r="P300" s="11">
        <f t="shared" si="17"/>
        <v>56.34</v>
      </c>
      <c r="Q300" s="13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58.3" hidden="1" x14ac:dyDescent="0.4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 s="1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16"/>
        <v>179</v>
      </c>
      <c r="P301" s="11">
        <f t="shared" si="17"/>
        <v>73.34</v>
      </c>
      <c r="Q301" s="13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3.75" hidden="1" x14ac:dyDescent="0.4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 s="11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16"/>
        <v>102</v>
      </c>
      <c r="P302" s="11">
        <f t="shared" si="17"/>
        <v>85.34</v>
      </c>
      <c r="Q302" s="13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3.75" hidden="1" x14ac:dyDescent="0.4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 s="11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16"/>
        <v>119</v>
      </c>
      <c r="P303" s="11">
        <f t="shared" si="17"/>
        <v>61.5</v>
      </c>
      <c r="Q303" s="13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58.3" hidden="1" x14ac:dyDescent="0.4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 s="11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16"/>
        <v>100</v>
      </c>
      <c r="P304" s="11">
        <f t="shared" si="17"/>
        <v>93.02</v>
      </c>
      <c r="Q304" s="13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3.75" hidden="1" x14ac:dyDescent="0.4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 s="11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16"/>
        <v>137</v>
      </c>
      <c r="P305" s="11">
        <f t="shared" si="17"/>
        <v>50.29</v>
      </c>
      <c r="Q305" s="13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29.15" hidden="1" x14ac:dyDescent="0.4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 s="11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16"/>
        <v>232</v>
      </c>
      <c r="P306" s="11">
        <f t="shared" si="17"/>
        <v>106.43</v>
      </c>
      <c r="Q306" s="13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43.75" hidden="1" x14ac:dyDescent="0.4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 s="11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16"/>
        <v>130</v>
      </c>
      <c r="P307" s="11">
        <f t="shared" si="17"/>
        <v>51.72</v>
      </c>
      <c r="Q307" s="13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29.15" hidden="1" x14ac:dyDescent="0.4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 s="11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16"/>
        <v>293</v>
      </c>
      <c r="P308" s="11">
        <f t="shared" si="17"/>
        <v>36.61</v>
      </c>
      <c r="Q308" s="13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idden="1" x14ac:dyDescent="0.4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 s="11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16"/>
        <v>111</v>
      </c>
      <c r="P309" s="11">
        <f t="shared" si="17"/>
        <v>42.52</v>
      </c>
      <c r="Q309" s="13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3.75" hidden="1" x14ac:dyDescent="0.4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 s="11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16"/>
        <v>106</v>
      </c>
      <c r="P310" s="11">
        <f t="shared" si="17"/>
        <v>62.71</v>
      </c>
      <c r="Q310" s="13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3.75" hidden="1" x14ac:dyDescent="0.4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 s="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16"/>
        <v>119</v>
      </c>
      <c r="P311" s="11">
        <f t="shared" si="17"/>
        <v>89.96</v>
      </c>
      <c r="Q311" s="13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3.75" hidden="1" x14ac:dyDescent="0.4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 s="11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16"/>
        <v>104</v>
      </c>
      <c r="P312" s="11">
        <f t="shared" si="17"/>
        <v>28.92</v>
      </c>
      <c r="Q312" s="13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3.75" hidden="1" x14ac:dyDescent="0.4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 s="11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16"/>
        <v>104</v>
      </c>
      <c r="P313" s="11">
        <f t="shared" si="17"/>
        <v>138.80000000000001</v>
      </c>
      <c r="Q313" s="13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58.3" hidden="1" x14ac:dyDescent="0.4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 s="11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16"/>
        <v>112</v>
      </c>
      <c r="P314" s="11">
        <f t="shared" si="17"/>
        <v>61.3</v>
      </c>
      <c r="Q314" s="13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58.3" hidden="1" x14ac:dyDescent="0.4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 s="11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16"/>
        <v>105</v>
      </c>
      <c r="P315" s="11">
        <f t="shared" si="17"/>
        <v>80.2</v>
      </c>
      <c r="Q315" s="13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3.75" hidden="1" x14ac:dyDescent="0.4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 s="11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16"/>
        <v>385</v>
      </c>
      <c r="P316" s="11">
        <f t="shared" si="17"/>
        <v>32.1</v>
      </c>
      <c r="Q316" s="13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3.75" hidden="1" x14ac:dyDescent="0.4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 s="11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16"/>
        <v>101</v>
      </c>
      <c r="P317" s="11">
        <f t="shared" si="17"/>
        <v>200.89</v>
      </c>
      <c r="Q317" s="13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29.15" hidden="1" x14ac:dyDescent="0.4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 s="11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16"/>
        <v>114</v>
      </c>
      <c r="P318" s="11">
        <f t="shared" si="17"/>
        <v>108.01</v>
      </c>
      <c r="Q318" s="13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3.75" hidden="1" x14ac:dyDescent="0.4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 s="11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16"/>
        <v>101</v>
      </c>
      <c r="P319" s="11">
        <f t="shared" si="17"/>
        <v>95.7</v>
      </c>
      <c r="Q319" s="13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3.75" hidden="1" x14ac:dyDescent="0.4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 s="11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16"/>
        <v>283</v>
      </c>
      <c r="P320" s="11">
        <f t="shared" si="17"/>
        <v>49.88</v>
      </c>
      <c r="Q320" s="13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58.3" hidden="1" x14ac:dyDescent="0.4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 s="1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16"/>
        <v>113</v>
      </c>
      <c r="P321" s="11">
        <f t="shared" si="17"/>
        <v>110.47</v>
      </c>
      <c r="Q321" s="13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3.75" hidden="1" x14ac:dyDescent="0.4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 s="11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ref="O322:O385" si="20">ROUND(E322/D322*100,0)</f>
        <v>107</v>
      </c>
      <c r="P322" s="11">
        <f t="shared" ref="P322:P385" si="21">IFERROR(ROUND(E322/L322,2),0)</f>
        <v>134.91</v>
      </c>
      <c r="Q322" s="13" t="s">
        <v>8308</v>
      </c>
      <c r="R322" t="s">
        <v>8313</v>
      </c>
      <c r="S322" s="16">
        <f t="shared" ref="S322:S385" si="22">(((J322/60)/60)/24+DATE(1970,1,1))</f>
        <v>42331.551307870366</v>
      </c>
      <c r="T322" s="16">
        <f t="shared" ref="T322:T385" si="23">(((I322/60)/60)/24+DATE(1970,1,1))</f>
        <v>42360.958333333328</v>
      </c>
    </row>
    <row r="323" spans="1:20" ht="43.75" hidden="1" x14ac:dyDescent="0.4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 s="11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si="20"/>
        <v>103</v>
      </c>
      <c r="P323" s="11">
        <f t="shared" si="21"/>
        <v>106.62</v>
      </c>
      <c r="Q323" s="13" t="s">
        <v>8308</v>
      </c>
      <c r="R323" t="s">
        <v>8313</v>
      </c>
      <c r="S323" s="16">
        <f t="shared" si="22"/>
        <v>42647.446597222224</v>
      </c>
      <c r="T323" s="16">
        <f t="shared" si="23"/>
        <v>42682.488263888896</v>
      </c>
    </row>
    <row r="324" spans="1:20" ht="43.75" hidden="1" x14ac:dyDescent="0.4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 s="11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20"/>
        <v>108</v>
      </c>
      <c r="P324" s="11">
        <f t="shared" si="21"/>
        <v>145.04</v>
      </c>
      <c r="Q324" s="13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43.75" hidden="1" x14ac:dyDescent="0.4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 s="11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si="20"/>
        <v>123</v>
      </c>
      <c r="P325" s="11">
        <f t="shared" si="21"/>
        <v>114.59</v>
      </c>
      <c r="Q325" s="13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3.75" hidden="1" x14ac:dyDescent="0.4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 s="11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20"/>
        <v>102</v>
      </c>
      <c r="P326" s="11">
        <f t="shared" si="21"/>
        <v>105.32</v>
      </c>
      <c r="Q326" s="13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3.75" hidden="1" x14ac:dyDescent="0.4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 s="11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20"/>
        <v>104</v>
      </c>
      <c r="P327" s="11">
        <f t="shared" si="21"/>
        <v>70.92</v>
      </c>
      <c r="Q327" s="13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3.75" hidden="1" x14ac:dyDescent="0.4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 s="11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20"/>
        <v>113</v>
      </c>
      <c r="P328" s="11">
        <f t="shared" si="21"/>
        <v>147.16999999999999</v>
      </c>
      <c r="Q328" s="13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3.75" hidden="1" x14ac:dyDescent="0.4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 s="11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20"/>
        <v>136</v>
      </c>
      <c r="P329" s="11">
        <f t="shared" si="21"/>
        <v>160.47</v>
      </c>
      <c r="Q329" s="13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3.75" hidden="1" x14ac:dyDescent="0.4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 s="11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20"/>
        <v>104</v>
      </c>
      <c r="P330" s="11">
        <f t="shared" si="21"/>
        <v>156.05000000000001</v>
      </c>
      <c r="Q330" s="13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3.75" hidden="1" x14ac:dyDescent="0.4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 s="1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20"/>
        <v>106</v>
      </c>
      <c r="P331" s="11">
        <f t="shared" si="21"/>
        <v>63.17</v>
      </c>
      <c r="Q331" s="13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3.75" hidden="1" x14ac:dyDescent="0.4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 s="11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20"/>
        <v>102</v>
      </c>
      <c r="P332" s="11">
        <f t="shared" si="21"/>
        <v>104.82</v>
      </c>
      <c r="Q332" s="13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3.75" hidden="1" x14ac:dyDescent="0.4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 s="11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20"/>
        <v>107</v>
      </c>
      <c r="P333" s="11">
        <f t="shared" si="21"/>
        <v>97.36</v>
      </c>
      <c r="Q333" s="13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3.75" hidden="1" x14ac:dyDescent="0.4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 s="11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20"/>
        <v>113</v>
      </c>
      <c r="P334" s="11">
        <f t="shared" si="21"/>
        <v>203.63</v>
      </c>
      <c r="Q334" s="13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3.75" hidden="1" x14ac:dyDescent="0.4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 s="11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20"/>
        <v>125</v>
      </c>
      <c r="P335" s="11">
        <f t="shared" si="21"/>
        <v>188.31</v>
      </c>
      <c r="Q335" s="13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58.3" hidden="1" x14ac:dyDescent="0.4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 s="11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20"/>
        <v>101</v>
      </c>
      <c r="P336" s="11">
        <f t="shared" si="21"/>
        <v>146.65</v>
      </c>
      <c r="Q336" s="13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3.75" hidden="1" x14ac:dyDescent="0.4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 s="11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20"/>
        <v>103</v>
      </c>
      <c r="P337" s="11">
        <f t="shared" si="21"/>
        <v>109.19</v>
      </c>
      <c r="Q337" s="13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3.75" hidden="1" x14ac:dyDescent="0.4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 s="11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20"/>
        <v>117</v>
      </c>
      <c r="P338" s="11">
        <f t="shared" si="21"/>
        <v>59.25</v>
      </c>
      <c r="Q338" s="13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3.75" hidden="1" x14ac:dyDescent="0.4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 s="11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20"/>
        <v>101</v>
      </c>
      <c r="P339" s="11">
        <f t="shared" si="21"/>
        <v>97.9</v>
      </c>
      <c r="Q339" s="13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3.75" hidden="1" x14ac:dyDescent="0.4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 s="11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20"/>
        <v>110</v>
      </c>
      <c r="P340" s="11">
        <f t="shared" si="21"/>
        <v>70</v>
      </c>
      <c r="Q340" s="13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3.75" hidden="1" x14ac:dyDescent="0.4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 s="1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20"/>
        <v>108</v>
      </c>
      <c r="P341" s="11">
        <f t="shared" si="21"/>
        <v>72.87</v>
      </c>
      <c r="Q341" s="13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3.75" hidden="1" x14ac:dyDescent="0.4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 s="11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20"/>
        <v>125</v>
      </c>
      <c r="P342" s="11">
        <f t="shared" si="21"/>
        <v>146.35</v>
      </c>
      <c r="Q342" s="13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3.75" hidden="1" x14ac:dyDescent="0.4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 s="11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20"/>
        <v>107</v>
      </c>
      <c r="P343" s="11">
        <f t="shared" si="21"/>
        <v>67.91</v>
      </c>
      <c r="Q343" s="13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29.15" hidden="1" x14ac:dyDescent="0.4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 s="11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20"/>
        <v>100</v>
      </c>
      <c r="P344" s="11">
        <f t="shared" si="21"/>
        <v>169.85</v>
      </c>
      <c r="Q344" s="13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3.75" hidden="1" x14ac:dyDescent="0.4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 s="11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20"/>
        <v>102</v>
      </c>
      <c r="P345" s="11">
        <f t="shared" si="21"/>
        <v>58.41</v>
      </c>
      <c r="Q345" s="13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58.3" hidden="1" x14ac:dyDescent="0.4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 s="11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20"/>
        <v>102</v>
      </c>
      <c r="P346" s="11">
        <f t="shared" si="21"/>
        <v>119.99</v>
      </c>
      <c r="Q346" s="13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3.75" hidden="1" x14ac:dyDescent="0.4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 s="11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20"/>
        <v>123</v>
      </c>
      <c r="P347" s="11">
        <f t="shared" si="21"/>
        <v>99.86</v>
      </c>
      <c r="Q347" s="13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3.75" hidden="1" x14ac:dyDescent="0.4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 s="11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20"/>
        <v>170</v>
      </c>
      <c r="P348" s="11">
        <f t="shared" si="21"/>
        <v>90.58</v>
      </c>
      <c r="Q348" s="13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3.75" hidden="1" x14ac:dyDescent="0.4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 s="11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20"/>
        <v>112</v>
      </c>
      <c r="P349" s="11">
        <f t="shared" si="21"/>
        <v>117.77</v>
      </c>
      <c r="Q349" s="13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3.75" hidden="1" x14ac:dyDescent="0.4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 s="11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20"/>
        <v>103</v>
      </c>
      <c r="P350" s="11">
        <f t="shared" si="21"/>
        <v>86.55</v>
      </c>
      <c r="Q350" s="13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3.75" hidden="1" x14ac:dyDescent="0.4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 s="1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20"/>
        <v>107</v>
      </c>
      <c r="P351" s="11">
        <f t="shared" si="21"/>
        <v>71.900000000000006</v>
      </c>
      <c r="Q351" s="13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3.75" hidden="1" x14ac:dyDescent="0.4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 s="11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20"/>
        <v>115</v>
      </c>
      <c r="P352" s="11">
        <f t="shared" si="21"/>
        <v>129.82</v>
      </c>
      <c r="Q352" s="13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43.75" hidden="1" x14ac:dyDescent="0.4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 s="11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20"/>
        <v>127</v>
      </c>
      <c r="P353" s="11">
        <f t="shared" si="21"/>
        <v>44.91</v>
      </c>
      <c r="Q353" s="13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3.75" hidden="1" x14ac:dyDescent="0.4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 s="11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si="20"/>
        <v>117</v>
      </c>
      <c r="P354" s="11">
        <f t="shared" si="21"/>
        <v>40.76</v>
      </c>
      <c r="Q354" s="13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58.3" hidden="1" x14ac:dyDescent="0.4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 s="11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20"/>
        <v>109</v>
      </c>
      <c r="P355" s="11">
        <f t="shared" si="21"/>
        <v>103.52</v>
      </c>
      <c r="Q355" s="13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3.75" hidden="1" x14ac:dyDescent="0.4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 s="11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20"/>
        <v>104</v>
      </c>
      <c r="P356" s="11">
        <f t="shared" si="21"/>
        <v>125.45</v>
      </c>
      <c r="Q356" s="13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43.75" hidden="1" x14ac:dyDescent="0.4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 s="11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20"/>
        <v>116</v>
      </c>
      <c r="P357" s="11">
        <f t="shared" si="21"/>
        <v>246.61</v>
      </c>
      <c r="Q357" s="13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43.75" hidden="1" x14ac:dyDescent="0.4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 s="11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20"/>
        <v>103</v>
      </c>
      <c r="P358" s="11">
        <f t="shared" si="21"/>
        <v>79.400000000000006</v>
      </c>
      <c r="Q358" s="13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58.3" hidden="1" x14ac:dyDescent="0.4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 s="11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20"/>
        <v>174</v>
      </c>
      <c r="P359" s="11">
        <f t="shared" si="21"/>
        <v>86.14</v>
      </c>
      <c r="Q359" s="13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3.75" hidden="1" x14ac:dyDescent="0.4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 s="11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20"/>
        <v>103</v>
      </c>
      <c r="P360" s="11">
        <f t="shared" si="21"/>
        <v>193.05</v>
      </c>
      <c r="Q360" s="13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3.75" hidden="1" x14ac:dyDescent="0.4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 s="1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20"/>
        <v>105</v>
      </c>
      <c r="P361" s="11">
        <f t="shared" si="21"/>
        <v>84.02</v>
      </c>
      <c r="Q361" s="13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3.75" hidden="1" x14ac:dyDescent="0.4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 s="11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20"/>
        <v>101</v>
      </c>
      <c r="P362" s="11">
        <f t="shared" si="21"/>
        <v>139.83000000000001</v>
      </c>
      <c r="Q362" s="13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3.75" hidden="1" x14ac:dyDescent="0.4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 s="11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20"/>
        <v>111</v>
      </c>
      <c r="P363" s="11">
        <f t="shared" si="21"/>
        <v>109.82</v>
      </c>
      <c r="Q363" s="13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58.3" hidden="1" x14ac:dyDescent="0.4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 s="11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20"/>
        <v>124</v>
      </c>
      <c r="P364" s="11">
        <f t="shared" si="21"/>
        <v>139.53</v>
      </c>
      <c r="Q364" s="13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58.3" hidden="1" x14ac:dyDescent="0.4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 s="11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20"/>
        <v>101</v>
      </c>
      <c r="P365" s="11">
        <f t="shared" si="21"/>
        <v>347.85</v>
      </c>
      <c r="Q365" s="13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3.75" hidden="1" x14ac:dyDescent="0.4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 s="11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20"/>
        <v>110</v>
      </c>
      <c r="P366" s="11">
        <f t="shared" si="21"/>
        <v>68.239999999999995</v>
      </c>
      <c r="Q366" s="13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3.75" hidden="1" x14ac:dyDescent="0.4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 s="11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20"/>
        <v>104</v>
      </c>
      <c r="P367" s="11">
        <f t="shared" si="21"/>
        <v>239.94</v>
      </c>
      <c r="Q367" s="13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3.75" hidden="1" x14ac:dyDescent="0.4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 s="11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20"/>
        <v>101</v>
      </c>
      <c r="P368" s="11">
        <f t="shared" si="21"/>
        <v>287.31</v>
      </c>
      <c r="Q368" s="13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3.75" hidden="1" x14ac:dyDescent="0.4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 s="11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20"/>
        <v>103</v>
      </c>
      <c r="P369" s="11">
        <f t="shared" si="21"/>
        <v>86.85</v>
      </c>
      <c r="Q369" s="13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3.75" hidden="1" x14ac:dyDescent="0.4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 s="11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20"/>
        <v>104</v>
      </c>
      <c r="P370" s="11">
        <f t="shared" si="21"/>
        <v>81.849999999999994</v>
      </c>
      <c r="Q370" s="13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3.75" hidden="1" x14ac:dyDescent="0.4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 s="1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20"/>
        <v>110</v>
      </c>
      <c r="P371" s="11">
        <f t="shared" si="21"/>
        <v>42.87</v>
      </c>
      <c r="Q371" s="13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3.75" hidden="1" x14ac:dyDescent="0.4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 s="11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20"/>
        <v>122</v>
      </c>
      <c r="P372" s="11">
        <f t="shared" si="21"/>
        <v>709.42</v>
      </c>
      <c r="Q372" s="13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3.75" hidden="1" x14ac:dyDescent="0.4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 s="11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20"/>
        <v>114</v>
      </c>
      <c r="P373" s="11">
        <f t="shared" si="21"/>
        <v>161.26</v>
      </c>
      <c r="Q373" s="13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29.15" hidden="1" x14ac:dyDescent="0.4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 s="11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20"/>
        <v>125</v>
      </c>
      <c r="P374" s="11">
        <f t="shared" si="21"/>
        <v>41.78</v>
      </c>
      <c r="Q374" s="13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3.75" hidden="1" x14ac:dyDescent="0.4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 s="11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20"/>
        <v>107</v>
      </c>
      <c r="P375" s="11">
        <f t="shared" si="21"/>
        <v>89.89</v>
      </c>
      <c r="Q375" s="13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3.75" hidden="1" x14ac:dyDescent="0.4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 s="11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20"/>
        <v>131</v>
      </c>
      <c r="P376" s="11">
        <f t="shared" si="21"/>
        <v>45.05</v>
      </c>
      <c r="Q376" s="13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3.75" hidden="1" x14ac:dyDescent="0.4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 s="11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20"/>
        <v>120</v>
      </c>
      <c r="P377" s="11">
        <f t="shared" si="21"/>
        <v>42.86</v>
      </c>
      <c r="Q377" s="13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3.75" hidden="1" x14ac:dyDescent="0.4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 s="11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20"/>
        <v>106</v>
      </c>
      <c r="P378" s="11">
        <f t="shared" si="21"/>
        <v>54.08</v>
      </c>
      <c r="Q378" s="13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3.75" hidden="1" x14ac:dyDescent="0.4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 s="11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20"/>
        <v>114</v>
      </c>
      <c r="P379" s="11">
        <f t="shared" si="21"/>
        <v>103.22</v>
      </c>
      <c r="Q379" s="13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58.3" hidden="1" x14ac:dyDescent="0.4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 s="11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20"/>
        <v>112</v>
      </c>
      <c r="P380" s="11">
        <f t="shared" si="21"/>
        <v>40.4</v>
      </c>
      <c r="Q380" s="13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3.75" hidden="1" x14ac:dyDescent="0.4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 s="1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20"/>
        <v>116</v>
      </c>
      <c r="P381" s="11">
        <f t="shared" si="21"/>
        <v>116.86</v>
      </c>
      <c r="Q381" s="13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58.3" hidden="1" x14ac:dyDescent="0.4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 s="11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20"/>
        <v>142</v>
      </c>
      <c r="P382" s="11">
        <f t="shared" si="21"/>
        <v>115.51</v>
      </c>
      <c r="Q382" s="13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3.75" hidden="1" x14ac:dyDescent="0.4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 s="11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20"/>
        <v>105</v>
      </c>
      <c r="P383" s="11">
        <f t="shared" si="21"/>
        <v>104.31</v>
      </c>
      <c r="Q383" s="13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58.3" hidden="1" x14ac:dyDescent="0.4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 s="11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20"/>
        <v>256</v>
      </c>
      <c r="P384" s="11">
        <f t="shared" si="21"/>
        <v>69.77</v>
      </c>
      <c r="Q384" s="13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3.75" hidden="1" x14ac:dyDescent="0.4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 s="11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20"/>
        <v>207</v>
      </c>
      <c r="P385" s="11">
        <f t="shared" si="21"/>
        <v>43.02</v>
      </c>
      <c r="Q385" s="13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3.75" hidden="1" x14ac:dyDescent="0.4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 s="11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ref="O386:O449" si="24">ROUND(E386/D386*100,0)</f>
        <v>112</v>
      </c>
      <c r="P386" s="11">
        <f t="shared" ref="P386:P449" si="25">IFERROR(ROUND(E386/L386,2),0)</f>
        <v>58.54</v>
      </c>
      <c r="Q386" s="13" t="s">
        <v>8308</v>
      </c>
      <c r="R386" t="s">
        <v>8313</v>
      </c>
      <c r="S386" s="16">
        <f t="shared" ref="S386:S449" si="26">(((J386/60)/60)/24+DATE(1970,1,1))</f>
        <v>41980.781793981485</v>
      </c>
      <c r="T386" s="16">
        <f t="shared" ref="T386:T449" si="27">(((I386/60)/60)/24+DATE(1970,1,1))</f>
        <v>42010.781793981485</v>
      </c>
    </row>
    <row r="387" spans="1:20" ht="43.75" hidden="1" x14ac:dyDescent="0.4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 s="11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si="24"/>
        <v>106</v>
      </c>
      <c r="P387" s="11">
        <f t="shared" si="25"/>
        <v>111.8</v>
      </c>
      <c r="Q387" s="13" t="s">
        <v>8308</v>
      </c>
      <c r="R387" t="s">
        <v>8313</v>
      </c>
      <c r="S387" s="16">
        <f t="shared" si="26"/>
        <v>41934.584502314814</v>
      </c>
      <c r="T387" s="16">
        <f t="shared" si="27"/>
        <v>41964.626168981486</v>
      </c>
    </row>
    <row r="388" spans="1:20" ht="43.75" hidden="1" x14ac:dyDescent="0.4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 s="11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24"/>
        <v>100</v>
      </c>
      <c r="P388" s="11">
        <f t="shared" si="25"/>
        <v>46.23</v>
      </c>
      <c r="Q388" s="13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58.3" hidden="1" x14ac:dyDescent="0.4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 s="11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si="24"/>
        <v>214</v>
      </c>
      <c r="P389" s="11">
        <f t="shared" si="25"/>
        <v>144.69</v>
      </c>
      <c r="Q389" s="13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3.75" hidden="1" x14ac:dyDescent="0.4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 s="11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24"/>
        <v>126</v>
      </c>
      <c r="P390" s="11">
        <f t="shared" si="25"/>
        <v>88.85</v>
      </c>
      <c r="Q390" s="13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58.3" hidden="1" x14ac:dyDescent="0.4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 s="1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24"/>
        <v>182</v>
      </c>
      <c r="P391" s="11">
        <f t="shared" si="25"/>
        <v>81.75</v>
      </c>
      <c r="Q391" s="13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3.75" hidden="1" x14ac:dyDescent="0.4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 s="11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24"/>
        <v>100</v>
      </c>
      <c r="P392" s="11">
        <f t="shared" si="25"/>
        <v>71.430000000000007</v>
      </c>
      <c r="Q392" s="13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3.75" hidden="1" x14ac:dyDescent="0.4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 s="11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24"/>
        <v>101</v>
      </c>
      <c r="P393" s="11">
        <f t="shared" si="25"/>
        <v>104.26</v>
      </c>
      <c r="Q393" s="13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3.75" hidden="1" x14ac:dyDescent="0.4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 s="11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24"/>
        <v>101</v>
      </c>
      <c r="P394" s="11">
        <f t="shared" si="25"/>
        <v>90.62</v>
      </c>
      <c r="Q394" s="13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43.75" hidden="1" x14ac:dyDescent="0.4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 s="11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24"/>
        <v>110</v>
      </c>
      <c r="P395" s="11">
        <f t="shared" si="25"/>
        <v>157.33000000000001</v>
      </c>
      <c r="Q395" s="13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3.75" hidden="1" x14ac:dyDescent="0.4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 s="11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24"/>
        <v>112</v>
      </c>
      <c r="P396" s="11">
        <f t="shared" si="25"/>
        <v>105.18</v>
      </c>
      <c r="Q396" s="13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3.75" hidden="1" x14ac:dyDescent="0.4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 s="11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24"/>
        <v>108</v>
      </c>
      <c r="P397" s="11">
        <f t="shared" si="25"/>
        <v>58.72</v>
      </c>
      <c r="Q397" s="13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3.75" hidden="1" x14ac:dyDescent="0.4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 s="11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24"/>
        <v>107</v>
      </c>
      <c r="P398" s="11">
        <f t="shared" si="25"/>
        <v>81.63</v>
      </c>
      <c r="Q398" s="13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58.3" hidden="1" x14ac:dyDescent="0.4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 s="11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24"/>
        <v>104</v>
      </c>
      <c r="P399" s="11">
        <f t="shared" si="25"/>
        <v>56.46</v>
      </c>
      <c r="Q399" s="13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3.75" hidden="1" x14ac:dyDescent="0.4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 s="11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24"/>
        <v>125</v>
      </c>
      <c r="P400" s="11">
        <f t="shared" si="25"/>
        <v>140.1</v>
      </c>
      <c r="Q400" s="13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58.3" hidden="1" x14ac:dyDescent="0.4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 s="1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24"/>
        <v>107</v>
      </c>
      <c r="P401" s="11">
        <f t="shared" si="25"/>
        <v>224.85</v>
      </c>
      <c r="Q401" s="13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3.75" hidden="1" x14ac:dyDescent="0.4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 s="11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24"/>
        <v>112</v>
      </c>
      <c r="P402" s="11">
        <f t="shared" si="25"/>
        <v>181.13</v>
      </c>
      <c r="Q402" s="13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3.75" hidden="1" x14ac:dyDescent="0.4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 s="11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24"/>
        <v>104</v>
      </c>
      <c r="P403" s="11">
        <f t="shared" si="25"/>
        <v>711.04</v>
      </c>
      <c r="Q403" s="13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3.75" hidden="1" x14ac:dyDescent="0.4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 s="11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24"/>
        <v>142</v>
      </c>
      <c r="P404" s="11">
        <f t="shared" si="25"/>
        <v>65.88</v>
      </c>
      <c r="Q404" s="13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3.75" hidden="1" x14ac:dyDescent="0.4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 s="11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24"/>
        <v>105</v>
      </c>
      <c r="P405" s="11">
        <f t="shared" si="25"/>
        <v>75.19</v>
      </c>
      <c r="Q405" s="13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3.75" hidden="1" x14ac:dyDescent="0.4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 s="11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24"/>
        <v>103</v>
      </c>
      <c r="P406" s="11">
        <f t="shared" si="25"/>
        <v>133.13999999999999</v>
      </c>
      <c r="Q406" s="13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29.15" hidden="1" x14ac:dyDescent="0.4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 s="11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24"/>
        <v>108</v>
      </c>
      <c r="P407" s="11">
        <f t="shared" si="25"/>
        <v>55.2</v>
      </c>
      <c r="Q407" s="13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3.75" hidden="1" x14ac:dyDescent="0.4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 s="11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24"/>
        <v>108</v>
      </c>
      <c r="P408" s="11">
        <f t="shared" si="25"/>
        <v>86.16</v>
      </c>
      <c r="Q408" s="13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3.75" hidden="1" x14ac:dyDescent="0.4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 s="11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24"/>
        <v>102</v>
      </c>
      <c r="P409" s="11">
        <f t="shared" si="25"/>
        <v>92.32</v>
      </c>
      <c r="Q409" s="13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3.75" hidden="1" x14ac:dyDescent="0.4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 s="11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24"/>
        <v>101</v>
      </c>
      <c r="P410" s="11">
        <f t="shared" si="25"/>
        <v>160.16</v>
      </c>
      <c r="Q410" s="13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3.75" hidden="1" x14ac:dyDescent="0.4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 s="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24"/>
        <v>137</v>
      </c>
      <c r="P411" s="11">
        <f t="shared" si="25"/>
        <v>45.6</v>
      </c>
      <c r="Q411" s="13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3.75" hidden="1" x14ac:dyDescent="0.4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 s="11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24"/>
        <v>128</v>
      </c>
      <c r="P412" s="11">
        <f t="shared" si="25"/>
        <v>183.29</v>
      </c>
      <c r="Q412" s="13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3.75" hidden="1" x14ac:dyDescent="0.4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 s="11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24"/>
        <v>101</v>
      </c>
      <c r="P413" s="11">
        <f t="shared" si="25"/>
        <v>125.79</v>
      </c>
      <c r="Q413" s="13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3.75" hidden="1" x14ac:dyDescent="0.4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 s="11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24"/>
        <v>127</v>
      </c>
      <c r="P414" s="11">
        <f t="shared" si="25"/>
        <v>57.65</v>
      </c>
      <c r="Q414" s="13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3.75" hidden="1" x14ac:dyDescent="0.4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 s="11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24"/>
        <v>105</v>
      </c>
      <c r="P415" s="11">
        <f t="shared" si="25"/>
        <v>78.66</v>
      </c>
      <c r="Q415" s="13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3.75" hidden="1" x14ac:dyDescent="0.4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 s="11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24"/>
        <v>103</v>
      </c>
      <c r="P416" s="11">
        <f t="shared" si="25"/>
        <v>91.48</v>
      </c>
      <c r="Q416" s="13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58.3" hidden="1" x14ac:dyDescent="0.4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 s="11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24"/>
        <v>102</v>
      </c>
      <c r="P417" s="11">
        <f t="shared" si="25"/>
        <v>68.099999999999994</v>
      </c>
      <c r="Q417" s="13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43.75" hidden="1" x14ac:dyDescent="0.4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 s="11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si="24"/>
        <v>120</v>
      </c>
      <c r="P418" s="11">
        <f t="shared" si="25"/>
        <v>48.09</v>
      </c>
      <c r="Q418" s="13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3.75" hidden="1" x14ac:dyDescent="0.4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 s="11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24"/>
        <v>100</v>
      </c>
      <c r="P419" s="11">
        <f t="shared" si="25"/>
        <v>202.42</v>
      </c>
      <c r="Q419" s="13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3.75" hidden="1" x14ac:dyDescent="0.4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 s="11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24"/>
        <v>101</v>
      </c>
      <c r="P420" s="11">
        <f t="shared" si="25"/>
        <v>216.75</v>
      </c>
      <c r="Q420" s="13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3.75" hidden="1" x14ac:dyDescent="0.4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 s="1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24"/>
        <v>100</v>
      </c>
      <c r="P421" s="11">
        <f t="shared" si="25"/>
        <v>110.07</v>
      </c>
      <c r="Q421" s="13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3.75" hidden="1" x14ac:dyDescent="0.4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 s="11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24"/>
        <v>0</v>
      </c>
      <c r="P422" s="11">
        <f t="shared" si="25"/>
        <v>4.83</v>
      </c>
      <c r="Q422" s="13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43.75" hidden="1" x14ac:dyDescent="0.4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 s="11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24"/>
        <v>2</v>
      </c>
      <c r="P423" s="11">
        <f t="shared" si="25"/>
        <v>50.17</v>
      </c>
      <c r="Q423" s="13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3.75" hidden="1" x14ac:dyDescent="0.4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 s="11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24"/>
        <v>1</v>
      </c>
      <c r="P424" s="11">
        <f t="shared" si="25"/>
        <v>35.83</v>
      </c>
      <c r="Q424" s="13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3.75" hidden="1" x14ac:dyDescent="0.4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 s="11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24"/>
        <v>1</v>
      </c>
      <c r="P425" s="11">
        <f t="shared" si="25"/>
        <v>11.77</v>
      </c>
      <c r="Q425" s="13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3.75" hidden="1" x14ac:dyDescent="0.4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 s="11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24"/>
        <v>7</v>
      </c>
      <c r="P426" s="11">
        <f t="shared" si="25"/>
        <v>40.78</v>
      </c>
      <c r="Q426" s="13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3.75" hidden="1" x14ac:dyDescent="0.4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 s="11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24"/>
        <v>0</v>
      </c>
      <c r="P427" s="11">
        <f t="shared" si="25"/>
        <v>3</v>
      </c>
      <c r="Q427" s="13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3.75" hidden="1" x14ac:dyDescent="0.4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 s="11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24"/>
        <v>1</v>
      </c>
      <c r="P428" s="11">
        <f t="shared" si="25"/>
        <v>16.63</v>
      </c>
      <c r="Q428" s="13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58.3" hidden="1" x14ac:dyDescent="0.4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 s="11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24"/>
        <v>0</v>
      </c>
      <c r="P429" s="11">
        <f t="shared" si="25"/>
        <v>0</v>
      </c>
      <c r="Q429" s="13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29.15" hidden="1" x14ac:dyDescent="0.4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 s="11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24"/>
        <v>6</v>
      </c>
      <c r="P430" s="11">
        <f t="shared" si="25"/>
        <v>52</v>
      </c>
      <c r="Q430" s="13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58.3" hidden="1" x14ac:dyDescent="0.4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 s="1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24"/>
        <v>0</v>
      </c>
      <c r="P431" s="11">
        <f t="shared" si="25"/>
        <v>0</v>
      </c>
      <c r="Q431" s="13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3.75" hidden="1" x14ac:dyDescent="0.4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 s="11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24"/>
        <v>2</v>
      </c>
      <c r="P432" s="11">
        <f t="shared" si="25"/>
        <v>4.8</v>
      </c>
      <c r="Q432" s="13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3.75" hidden="1" x14ac:dyDescent="0.4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 s="11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24"/>
        <v>14</v>
      </c>
      <c r="P433" s="11">
        <f t="shared" si="25"/>
        <v>51.88</v>
      </c>
      <c r="Q433" s="13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58.3" hidden="1" x14ac:dyDescent="0.4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 s="11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24"/>
        <v>10</v>
      </c>
      <c r="P434" s="11">
        <f t="shared" si="25"/>
        <v>71.25</v>
      </c>
      <c r="Q434" s="13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58.3" hidden="1" x14ac:dyDescent="0.4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 s="11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24"/>
        <v>0</v>
      </c>
      <c r="P435" s="11">
        <f t="shared" si="25"/>
        <v>0</v>
      </c>
      <c r="Q435" s="13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58.3" hidden="1" x14ac:dyDescent="0.4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 s="11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24"/>
        <v>5</v>
      </c>
      <c r="P436" s="11">
        <f t="shared" si="25"/>
        <v>62.5</v>
      </c>
      <c r="Q436" s="13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58.3" hidden="1" x14ac:dyDescent="0.4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 s="11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24"/>
        <v>0</v>
      </c>
      <c r="P437" s="11">
        <f t="shared" si="25"/>
        <v>1</v>
      </c>
      <c r="Q437" s="13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3.75" hidden="1" x14ac:dyDescent="0.4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 s="11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24"/>
        <v>0</v>
      </c>
      <c r="P438" s="11">
        <f t="shared" si="25"/>
        <v>0</v>
      </c>
      <c r="Q438" s="13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3.75" hidden="1" x14ac:dyDescent="0.4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 s="11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24"/>
        <v>0</v>
      </c>
      <c r="P439" s="11">
        <f t="shared" si="25"/>
        <v>0</v>
      </c>
      <c r="Q439" s="13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3.75" hidden="1" x14ac:dyDescent="0.4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 s="11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24"/>
        <v>9</v>
      </c>
      <c r="P440" s="11">
        <f t="shared" si="25"/>
        <v>170.55</v>
      </c>
      <c r="Q440" s="13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3.75" hidden="1" x14ac:dyDescent="0.4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 s="1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24"/>
        <v>0</v>
      </c>
      <c r="P441" s="11">
        <f t="shared" si="25"/>
        <v>0</v>
      </c>
      <c r="Q441" s="13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3.75" hidden="1" x14ac:dyDescent="0.4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 s="11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24"/>
        <v>0</v>
      </c>
      <c r="P442" s="11">
        <f t="shared" si="25"/>
        <v>5</v>
      </c>
      <c r="Q442" s="13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3.75" hidden="1" x14ac:dyDescent="0.4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 s="11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24"/>
        <v>0</v>
      </c>
      <c r="P443" s="11">
        <f t="shared" si="25"/>
        <v>0</v>
      </c>
      <c r="Q443" s="13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idden="1" x14ac:dyDescent="0.4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 s="11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24"/>
        <v>39</v>
      </c>
      <c r="P444" s="11">
        <f t="shared" si="25"/>
        <v>393.59</v>
      </c>
      <c r="Q444" s="13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3.75" hidden="1" x14ac:dyDescent="0.4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 s="11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24"/>
        <v>0</v>
      </c>
      <c r="P445" s="11">
        <f t="shared" si="25"/>
        <v>5</v>
      </c>
      <c r="Q445" s="13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3.75" hidden="1" x14ac:dyDescent="0.4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 s="11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24"/>
        <v>5</v>
      </c>
      <c r="P446" s="11">
        <f t="shared" si="25"/>
        <v>50</v>
      </c>
      <c r="Q446" s="13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3.75" hidden="1" x14ac:dyDescent="0.4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 s="11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24"/>
        <v>0</v>
      </c>
      <c r="P447" s="11">
        <f t="shared" si="25"/>
        <v>1</v>
      </c>
      <c r="Q447" s="13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3.75" hidden="1" x14ac:dyDescent="0.4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 s="11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24"/>
        <v>7</v>
      </c>
      <c r="P448" s="11">
        <f t="shared" si="25"/>
        <v>47.88</v>
      </c>
      <c r="Q448" s="13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43.75" hidden="1" x14ac:dyDescent="0.4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 s="11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24"/>
        <v>0</v>
      </c>
      <c r="P449" s="11">
        <f t="shared" si="25"/>
        <v>5</v>
      </c>
      <c r="Q449" s="13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3.75" hidden="1" x14ac:dyDescent="0.4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 s="11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ref="O450:O513" si="28">ROUND(E450/D450*100,0)</f>
        <v>3</v>
      </c>
      <c r="P450" s="11">
        <f t="shared" ref="P450:P513" si="29">IFERROR(ROUND(E450/L450,2),0)</f>
        <v>20.5</v>
      </c>
      <c r="Q450" s="13" t="s">
        <v>8308</v>
      </c>
      <c r="R450" t="s">
        <v>8314</v>
      </c>
      <c r="S450" s="16">
        <f t="shared" ref="S450:S513" si="30">(((J450/60)/60)/24+DATE(1970,1,1))</f>
        <v>41753.758043981477</v>
      </c>
      <c r="T450" s="16">
        <f t="shared" ref="T450:T513" si="31">(((I450/60)/60)/24+DATE(1970,1,1))</f>
        <v>41773.758043981477</v>
      </c>
    </row>
    <row r="451" spans="1:20" ht="43.75" hidden="1" x14ac:dyDescent="0.4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 s="1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si="28"/>
        <v>2</v>
      </c>
      <c r="P451" s="11">
        <f t="shared" si="29"/>
        <v>9</v>
      </c>
      <c r="Q451" s="13" t="s">
        <v>8308</v>
      </c>
      <c r="R451" t="s">
        <v>8314</v>
      </c>
      <c r="S451" s="16">
        <f t="shared" si="30"/>
        <v>41534.568113425928</v>
      </c>
      <c r="T451" s="16">
        <f t="shared" si="31"/>
        <v>41564.568113425928</v>
      </c>
    </row>
    <row r="452" spans="1:20" ht="43.75" hidden="1" x14ac:dyDescent="0.4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 s="11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28"/>
        <v>1</v>
      </c>
      <c r="P452" s="11">
        <f t="shared" si="29"/>
        <v>56.57</v>
      </c>
      <c r="Q452" s="13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3.75" hidden="1" x14ac:dyDescent="0.4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 s="11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si="28"/>
        <v>0</v>
      </c>
      <c r="P453" s="11">
        <f t="shared" si="29"/>
        <v>0</v>
      </c>
      <c r="Q453" s="13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29.15" hidden="1" x14ac:dyDescent="0.4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 s="11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28"/>
        <v>64</v>
      </c>
      <c r="P454" s="11">
        <f t="shared" si="29"/>
        <v>40</v>
      </c>
      <c r="Q454" s="13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3.75" hidden="1" x14ac:dyDescent="0.4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 s="11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28"/>
        <v>0</v>
      </c>
      <c r="P455" s="11">
        <f t="shared" si="29"/>
        <v>13</v>
      </c>
      <c r="Q455" s="13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3.75" hidden="1" x14ac:dyDescent="0.4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 s="11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28"/>
        <v>1</v>
      </c>
      <c r="P456" s="11">
        <f t="shared" si="29"/>
        <v>16.399999999999999</v>
      </c>
      <c r="Q456" s="13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3.75" hidden="1" x14ac:dyDescent="0.4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 s="11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28"/>
        <v>0</v>
      </c>
      <c r="P457" s="11">
        <f t="shared" si="29"/>
        <v>22.5</v>
      </c>
      <c r="Q457" s="13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58.3" hidden="1" x14ac:dyDescent="0.4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 s="11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28"/>
        <v>1</v>
      </c>
      <c r="P458" s="11">
        <f t="shared" si="29"/>
        <v>20.329999999999998</v>
      </c>
      <c r="Q458" s="13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3.75" hidden="1" x14ac:dyDescent="0.4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 s="11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28"/>
        <v>0</v>
      </c>
      <c r="P459" s="11">
        <f t="shared" si="29"/>
        <v>0</v>
      </c>
      <c r="Q459" s="13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3.75" hidden="1" x14ac:dyDescent="0.4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 s="11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28"/>
        <v>8</v>
      </c>
      <c r="P460" s="11">
        <f t="shared" si="29"/>
        <v>16.760000000000002</v>
      </c>
      <c r="Q460" s="13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3.75" hidden="1" x14ac:dyDescent="0.4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 s="1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28"/>
        <v>0</v>
      </c>
      <c r="P461" s="11">
        <f t="shared" si="29"/>
        <v>25</v>
      </c>
      <c r="Q461" s="13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29.15" hidden="1" x14ac:dyDescent="0.4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 s="11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28"/>
        <v>0</v>
      </c>
      <c r="P462" s="11">
        <f t="shared" si="29"/>
        <v>12.5</v>
      </c>
      <c r="Q462" s="13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3.75" hidden="1" x14ac:dyDescent="0.4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 s="11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28"/>
        <v>0</v>
      </c>
      <c r="P463" s="11">
        <f t="shared" si="29"/>
        <v>0</v>
      </c>
      <c r="Q463" s="13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58.3" hidden="1" x14ac:dyDescent="0.4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 s="11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28"/>
        <v>0</v>
      </c>
      <c r="P464" s="11">
        <f t="shared" si="29"/>
        <v>0</v>
      </c>
      <c r="Q464" s="13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3.75" hidden="1" x14ac:dyDescent="0.4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 s="11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28"/>
        <v>2</v>
      </c>
      <c r="P465" s="11">
        <f t="shared" si="29"/>
        <v>113.64</v>
      </c>
      <c r="Q465" s="13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29.15" hidden="1" x14ac:dyDescent="0.4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 s="11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28"/>
        <v>0</v>
      </c>
      <c r="P466" s="11">
        <f t="shared" si="29"/>
        <v>1</v>
      </c>
      <c r="Q466" s="13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idden="1" x14ac:dyDescent="0.4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 s="11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28"/>
        <v>27</v>
      </c>
      <c r="P467" s="11">
        <f t="shared" si="29"/>
        <v>17.25</v>
      </c>
      <c r="Q467" s="13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3.75" hidden="1" x14ac:dyDescent="0.4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 s="11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28"/>
        <v>1</v>
      </c>
      <c r="P468" s="11">
        <f t="shared" si="29"/>
        <v>15.2</v>
      </c>
      <c r="Q468" s="13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43.75" hidden="1" x14ac:dyDescent="0.4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 s="11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28"/>
        <v>22</v>
      </c>
      <c r="P469" s="11">
        <f t="shared" si="29"/>
        <v>110.64</v>
      </c>
      <c r="Q469" s="13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3.75" hidden="1" x14ac:dyDescent="0.4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 s="11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28"/>
        <v>0</v>
      </c>
      <c r="P470" s="11">
        <f t="shared" si="29"/>
        <v>0</v>
      </c>
      <c r="Q470" s="13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29.15" hidden="1" x14ac:dyDescent="0.4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 s="1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28"/>
        <v>0</v>
      </c>
      <c r="P471" s="11">
        <f t="shared" si="29"/>
        <v>0</v>
      </c>
      <c r="Q471" s="13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3.75" hidden="1" x14ac:dyDescent="0.4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 s="11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28"/>
        <v>1</v>
      </c>
      <c r="P472" s="11">
        <f t="shared" si="29"/>
        <v>25.5</v>
      </c>
      <c r="Q472" s="13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58.3" hidden="1" x14ac:dyDescent="0.4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 s="11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28"/>
        <v>12</v>
      </c>
      <c r="P473" s="11">
        <f t="shared" si="29"/>
        <v>38.479999999999997</v>
      </c>
      <c r="Q473" s="13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3.75" hidden="1" x14ac:dyDescent="0.4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 s="11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28"/>
        <v>18</v>
      </c>
      <c r="P474" s="11">
        <f t="shared" si="29"/>
        <v>28.2</v>
      </c>
      <c r="Q474" s="13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3.75" hidden="1" x14ac:dyDescent="0.4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 s="11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28"/>
        <v>3</v>
      </c>
      <c r="P475" s="11">
        <f t="shared" si="29"/>
        <v>61.5</v>
      </c>
      <c r="Q475" s="13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3.75" hidden="1" x14ac:dyDescent="0.4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 s="11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28"/>
        <v>0</v>
      </c>
      <c r="P476" s="11">
        <f t="shared" si="29"/>
        <v>1</v>
      </c>
      <c r="Q476" s="13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58.3" hidden="1" x14ac:dyDescent="0.4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 s="11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28"/>
        <v>0</v>
      </c>
      <c r="P477" s="11">
        <f t="shared" si="29"/>
        <v>0</v>
      </c>
      <c r="Q477" s="13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29.15" hidden="1" x14ac:dyDescent="0.4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 s="11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28"/>
        <v>2</v>
      </c>
      <c r="P478" s="11">
        <f t="shared" si="29"/>
        <v>39.57</v>
      </c>
      <c r="Q478" s="13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58.3" hidden="1" x14ac:dyDescent="0.4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 s="11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28"/>
        <v>0</v>
      </c>
      <c r="P479" s="11">
        <f t="shared" si="29"/>
        <v>0</v>
      </c>
      <c r="Q479" s="13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3.75" hidden="1" x14ac:dyDescent="0.4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 s="11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28"/>
        <v>0</v>
      </c>
      <c r="P480" s="11">
        <f t="shared" si="29"/>
        <v>0</v>
      </c>
      <c r="Q480" s="13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3.75" hidden="1" x14ac:dyDescent="0.4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 s="1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28"/>
        <v>33</v>
      </c>
      <c r="P481" s="11">
        <f t="shared" si="29"/>
        <v>88.8</v>
      </c>
      <c r="Q481" s="13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3.75" hidden="1" x14ac:dyDescent="0.4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 s="11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si="28"/>
        <v>19</v>
      </c>
      <c r="P482" s="11">
        <f t="shared" si="29"/>
        <v>55.46</v>
      </c>
      <c r="Q482" s="13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3.75" hidden="1" x14ac:dyDescent="0.4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 s="11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28"/>
        <v>6</v>
      </c>
      <c r="P483" s="11">
        <f t="shared" si="29"/>
        <v>87.14</v>
      </c>
      <c r="Q483" s="13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3.75" hidden="1" x14ac:dyDescent="0.4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 s="11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28"/>
        <v>0</v>
      </c>
      <c r="P484" s="11">
        <f t="shared" si="29"/>
        <v>10</v>
      </c>
      <c r="Q484" s="13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58.3" hidden="1" x14ac:dyDescent="0.4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 s="11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28"/>
        <v>50</v>
      </c>
      <c r="P485" s="11">
        <f t="shared" si="29"/>
        <v>51.22</v>
      </c>
      <c r="Q485" s="13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58.3" hidden="1" x14ac:dyDescent="0.4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 s="11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28"/>
        <v>0</v>
      </c>
      <c r="P486" s="11">
        <f t="shared" si="29"/>
        <v>13.55</v>
      </c>
      <c r="Q486" s="13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43.75" hidden="1" x14ac:dyDescent="0.4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 s="11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28"/>
        <v>22</v>
      </c>
      <c r="P487" s="11">
        <f t="shared" si="29"/>
        <v>66.52</v>
      </c>
      <c r="Q487" s="13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3.75" hidden="1" x14ac:dyDescent="0.4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 s="11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28"/>
        <v>0</v>
      </c>
      <c r="P488" s="11">
        <f t="shared" si="29"/>
        <v>50</v>
      </c>
      <c r="Q488" s="13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3.75" hidden="1" x14ac:dyDescent="0.4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 s="11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28"/>
        <v>0</v>
      </c>
      <c r="P489" s="11">
        <f t="shared" si="29"/>
        <v>0</v>
      </c>
      <c r="Q489" s="13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3.75" hidden="1" x14ac:dyDescent="0.4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 s="11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28"/>
        <v>0</v>
      </c>
      <c r="P490" s="11">
        <f t="shared" si="29"/>
        <v>0</v>
      </c>
      <c r="Q490" s="13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3.75" hidden="1" x14ac:dyDescent="0.4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 s="1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28"/>
        <v>0</v>
      </c>
      <c r="P491" s="11">
        <f t="shared" si="29"/>
        <v>71.67</v>
      </c>
      <c r="Q491" s="13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idden="1" x14ac:dyDescent="0.4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 s="11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28"/>
        <v>0</v>
      </c>
      <c r="P492" s="11">
        <f t="shared" si="29"/>
        <v>0</v>
      </c>
      <c r="Q492" s="13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3.75" hidden="1" x14ac:dyDescent="0.4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 s="11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28"/>
        <v>0</v>
      </c>
      <c r="P493" s="11">
        <f t="shared" si="29"/>
        <v>0</v>
      </c>
      <c r="Q493" s="13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3.75" hidden="1" x14ac:dyDescent="0.4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 s="11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28"/>
        <v>0</v>
      </c>
      <c r="P494" s="11">
        <f t="shared" si="29"/>
        <v>0</v>
      </c>
      <c r="Q494" s="13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3.75" hidden="1" x14ac:dyDescent="0.4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 s="11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28"/>
        <v>0</v>
      </c>
      <c r="P495" s="11">
        <f t="shared" si="29"/>
        <v>0</v>
      </c>
      <c r="Q495" s="13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43.75" hidden="1" x14ac:dyDescent="0.4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 s="11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28"/>
        <v>0</v>
      </c>
      <c r="P496" s="11">
        <f t="shared" si="29"/>
        <v>10.33</v>
      </c>
      <c r="Q496" s="13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3.75" hidden="1" x14ac:dyDescent="0.4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 s="11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28"/>
        <v>0</v>
      </c>
      <c r="P497" s="11">
        <f t="shared" si="29"/>
        <v>0</v>
      </c>
      <c r="Q497" s="13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29.15" hidden="1" x14ac:dyDescent="0.4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 s="11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28"/>
        <v>0</v>
      </c>
      <c r="P498" s="11">
        <f t="shared" si="29"/>
        <v>1</v>
      </c>
      <c r="Q498" s="13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idden="1" x14ac:dyDescent="0.4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 s="11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28"/>
        <v>1</v>
      </c>
      <c r="P499" s="11">
        <f t="shared" si="29"/>
        <v>10</v>
      </c>
      <c r="Q499" s="13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3.75" hidden="1" x14ac:dyDescent="0.4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 s="11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28"/>
        <v>5</v>
      </c>
      <c r="P500" s="11">
        <f t="shared" si="29"/>
        <v>136.09</v>
      </c>
      <c r="Q500" s="13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58.3" hidden="1" x14ac:dyDescent="0.4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 s="1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28"/>
        <v>10</v>
      </c>
      <c r="P501" s="11">
        <f t="shared" si="29"/>
        <v>73.459999999999994</v>
      </c>
      <c r="Q501" s="13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58.3" hidden="1" x14ac:dyDescent="0.4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 s="11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28"/>
        <v>3</v>
      </c>
      <c r="P502" s="11">
        <f t="shared" si="29"/>
        <v>53.75</v>
      </c>
      <c r="Q502" s="13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3.75" hidden="1" x14ac:dyDescent="0.4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 s="11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28"/>
        <v>0</v>
      </c>
      <c r="P503" s="11">
        <f t="shared" si="29"/>
        <v>0</v>
      </c>
      <c r="Q503" s="13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58.3" hidden="1" x14ac:dyDescent="0.4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 s="11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28"/>
        <v>1</v>
      </c>
      <c r="P504" s="11">
        <f t="shared" si="29"/>
        <v>57.5</v>
      </c>
      <c r="Q504" s="13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3.75" hidden="1" x14ac:dyDescent="0.4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 s="11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28"/>
        <v>2</v>
      </c>
      <c r="P505" s="11">
        <f t="shared" si="29"/>
        <v>12.67</v>
      </c>
      <c r="Q505" s="13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3.75" hidden="1" x14ac:dyDescent="0.4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 s="11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28"/>
        <v>1</v>
      </c>
      <c r="P506" s="11">
        <f t="shared" si="29"/>
        <v>67</v>
      </c>
      <c r="Q506" s="13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3.75" hidden="1" x14ac:dyDescent="0.4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 s="11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28"/>
        <v>0</v>
      </c>
      <c r="P507" s="11">
        <f t="shared" si="29"/>
        <v>3.71</v>
      </c>
      <c r="Q507" s="13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3.75" hidden="1" x14ac:dyDescent="0.4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 s="11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28"/>
        <v>0</v>
      </c>
      <c r="P508" s="11">
        <f t="shared" si="29"/>
        <v>250</v>
      </c>
      <c r="Q508" s="13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3.75" hidden="1" x14ac:dyDescent="0.4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 s="11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28"/>
        <v>3</v>
      </c>
      <c r="P509" s="11">
        <f t="shared" si="29"/>
        <v>64</v>
      </c>
      <c r="Q509" s="13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58.3" hidden="1" x14ac:dyDescent="0.4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 s="11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28"/>
        <v>1</v>
      </c>
      <c r="P510" s="11">
        <f t="shared" si="29"/>
        <v>133.33000000000001</v>
      </c>
      <c r="Q510" s="13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3.75" hidden="1" x14ac:dyDescent="0.4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 s="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28"/>
        <v>0</v>
      </c>
      <c r="P511" s="11">
        <f t="shared" si="29"/>
        <v>10</v>
      </c>
      <c r="Q511" s="13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3.75" hidden="1" x14ac:dyDescent="0.4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 s="11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28"/>
        <v>0</v>
      </c>
      <c r="P512" s="11">
        <f t="shared" si="29"/>
        <v>0</v>
      </c>
      <c r="Q512" s="13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3.75" hidden="1" x14ac:dyDescent="0.4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 s="11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28"/>
        <v>3</v>
      </c>
      <c r="P513" s="11">
        <f t="shared" si="29"/>
        <v>30</v>
      </c>
      <c r="Q513" s="13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43.75" hidden="1" x14ac:dyDescent="0.4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 s="11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ref="O514:O577" si="32">ROUND(E514/D514*100,0)</f>
        <v>0</v>
      </c>
      <c r="P514" s="11">
        <f t="shared" ref="P514:P577" si="33">IFERROR(ROUND(E514/L514,2),0)</f>
        <v>5.5</v>
      </c>
      <c r="Q514" s="13" t="s">
        <v>8308</v>
      </c>
      <c r="R514" t="s">
        <v>8314</v>
      </c>
      <c r="S514" s="16">
        <f t="shared" ref="S514:S577" si="34">(((J514/60)/60)/24+DATE(1970,1,1))</f>
        <v>42649.742210648154</v>
      </c>
      <c r="T514" s="16">
        <f t="shared" ref="T514:T577" si="35">(((I514/60)/60)/24+DATE(1970,1,1))</f>
        <v>42694.783877314811</v>
      </c>
    </row>
    <row r="515" spans="1:20" ht="29.15" hidden="1" x14ac:dyDescent="0.4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 s="11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si="32"/>
        <v>14</v>
      </c>
      <c r="P515" s="11">
        <f t="shared" si="33"/>
        <v>102.38</v>
      </c>
      <c r="Q515" s="13" t="s">
        <v>8308</v>
      </c>
      <c r="R515" t="s">
        <v>8314</v>
      </c>
      <c r="S515" s="16">
        <f t="shared" si="34"/>
        <v>42552.653993055559</v>
      </c>
      <c r="T515" s="16">
        <f t="shared" si="35"/>
        <v>42597.291666666672</v>
      </c>
    </row>
    <row r="516" spans="1:20" ht="43.75" hidden="1" x14ac:dyDescent="0.4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 s="11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32"/>
        <v>3</v>
      </c>
      <c r="P516" s="11">
        <f t="shared" si="33"/>
        <v>16.670000000000002</v>
      </c>
      <c r="Q516" s="13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3.75" hidden="1" x14ac:dyDescent="0.4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 s="11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si="32"/>
        <v>25</v>
      </c>
      <c r="P517" s="11">
        <f t="shared" si="33"/>
        <v>725.03</v>
      </c>
      <c r="Q517" s="13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29.15" hidden="1" x14ac:dyDescent="0.4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 s="11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32"/>
        <v>0</v>
      </c>
      <c r="P518" s="11">
        <f t="shared" si="33"/>
        <v>0</v>
      </c>
      <c r="Q518" s="13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43.75" hidden="1" x14ac:dyDescent="0.4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 s="11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32"/>
        <v>1</v>
      </c>
      <c r="P519" s="11">
        <f t="shared" si="33"/>
        <v>68.33</v>
      </c>
      <c r="Q519" s="13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58.3" hidden="1" x14ac:dyDescent="0.4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 s="11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 t="shared" si="32"/>
        <v>0</v>
      </c>
      <c r="P520" s="11">
        <f t="shared" si="33"/>
        <v>0</v>
      </c>
      <c r="Q520" s="13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3.75" hidden="1" x14ac:dyDescent="0.4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 s="1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32"/>
        <v>23</v>
      </c>
      <c r="P521" s="11">
        <f t="shared" si="33"/>
        <v>39.229999999999997</v>
      </c>
      <c r="Q521" s="13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43.75" hidden="1" x14ac:dyDescent="0.4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 s="11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 t="shared" si="32"/>
        <v>102</v>
      </c>
      <c r="P522" s="11">
        <f t="shared" si="33"/>
        <v>150.15</v>
      </c>
      <c r="Q522" s="13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43.75" hidden="1" x14ac:dyDescent="0.4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 s="11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 t="shared" si="32"/>
        <v>105</v>
      </c>
      <c r="P523" s="11">
        <f t="shared" si="33"/>
        <v>93.43</v>
      </c>
      <c r="Q523" s="13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3.75" hidden="1" x14ac:dyDescent="0.4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 s="11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 t="shared" si="32"/>
        <v>115</v>
      </c>
      <c r="P524" s="11">
        <f t="shared" si="33"/>
        <v>110.97</v>
      </c>
      <c r="Q524" s="13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43.75" hidden="1" x14ac:dyDescent="0.4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 s="11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 t="shared" si="32"/>
        <v>121</v>
      </c>
      <c r="P525" s="11">
        <f t="shared" si="33"/>
        <v>71.790000000000006</v>
      </c>
      <c r="Q525" s="13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43.75" hidden="1" x14ac:dyDescent="0.4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 s="11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 t="shared" si="32"/>
        <v>109</v>
      </c>
      <c r="P526" s="11">
        <f t="shared" si="33"/>
        <v>29.26</v>
      </c>
      <c r="Q526" s="13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58.3" hidden="1" x14ac:dyDescent="0.4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 s="11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 t="shared" si="32"/>
        <v>100</v>
      </c>
      <c r="P527" s="11">
        <f t="shared" si="33"/>
        <v>1000</v>
      </c>
      <c r="Q527" s="13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3.75" hidden="1" x14ac:dyDescent="0.4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 s="11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 t="shared" si="32"/>
        <v>114</v>
      </c>
      <c r="P528" s="11">
        <f t="shared" si="33"/>
        <v>74.349999999999994</v>
      </c>
      <c r="Q528" s="13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58.3" hidden="1" x14ac:dyDescent="0.4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 s="11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 t="shared" si="32"/>
        <v>101</v>
      </c>
      <c r="P529" s="11">
        <f t="shared" si="33"/>
        <v>63.83</v>
      </c>
      <c r="Q529" s="13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29.15" hidden="1" x14ac:dyDescent="0.4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 s="11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 t="shared" si="32"/>
        <v>116</v>
      </c>
      <c r="P530" s="11">
        <f t="shared" si="33"/>
        <v>44.33</v>
      </c>
      <c r="Q530" s="13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43.75" hidden="1" x14ac:dyDescent="0.4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 s="1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 t="shared" si="32"/>
        <v>130</v>
      </c>
      <c r="P531" s="11">
        <f t="shared" si="33"/>
        <v>86.94</v>
      </c>
      <c r="Q531" s="13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43.75" hidden="1" x14ac:dyDescent="0.4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 s="11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 t="shared" si="32"/>
        <v>108</v>
      </c>
      <c r="P532" s="11">
        <f t="shared" si="33"/>
        <v>126.55</v>
      </c>
      <c r="Q532" s="13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43.75" hidden="1" x14ac:dyDescent="0.4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 s="11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 t="shared" si="32"/>
        <v>100</v>
      </c>
      <c r="P533" s="11">
        <f t="shared" si="33"/>
        <v>129.03</v>
      </c>
      <c r="Q533" s="13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43.75" hidden="1" x14ac:dyDescent="0.4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 s="11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 t="shared" si="32"/>
        <v>123</v>
      </c>
      <c r="P534" s="11">
        <f t="shared" si="33"/>
        <v>71.239999999999995</v>
      </c>
      <c r="Q534" s="13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43.75" hidden="1" x14ac:dyDescent="0.4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 s="11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 t="shared" si="32"/>
        <v>100</v>
      </c>
      <c r="P535" s="11">
        <f t="shared" si="33"/>
        <v>117.88</v>
      </c>
      <c r="Q535" s="13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43.75" hidden="1" x14ac:dyDescent="0.4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 s="11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 t="shared" si="32"/>
        <v>105</v>
      </c>
      <c r="P536" s="11">
        <f t="shared" si="33"/>
        <v>327.08</v>
      </c>
      <c r="Q536" s="13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43.75" hidden="1" x14ac:dyDescent="0.4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 s="11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 t="shared" si="32"/>
        <v>103</v>
      </c>
      <c r="P537" s="11">
        <f t="shared" si="33"/>
        <v>34.75</v>
      </c>
      <c r="Q537" s="13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58.3" hidden="1" x14ac:dyDescent="0.4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 s="11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 t="shared" si="32"/>
        <v>118</v>
      </c>
      <c r="P538" s="11">
        <f t="shared" si="33"/>
        <v>100.06</v>
      </c>
      <c r="Q538" s="13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43.75" hidden="1" x14ac:dyDescent="0.4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 s="11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 t="shared" si="32"/>
        <v>121</v>
      </c>
      <c r="P539" s="11">
        <f t="shared" si="33"/>
        <v>40.85</v>
      </c>
      <c r="Q539" s="13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43.75" hidden="1" x14ac:dyDescent="0.4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 s="11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 t="shared" si="32"/>
        <v>302</v>
      </c>
      <c r="P540" s="11">
        <f t="shared" si="33"/>
        <v>252.02</v>
      </c>
      <c r="Q540" s="13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3.75" hidden="1" x14ac:dyDescent="0.4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 s="1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 t="shared" si="32"/>
        <v>101</v>
      </c>
      <c r="P541" s="11">
        <f t="shared" si="33"/>
        <v>25.16</v>
      </c>
      <c r="Q541" s="13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58.3" hidden="1" x14ac:dyDescent="0.4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 s="11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 t="shared" si="32"/>
        <v>0</v>
      </c>
      <c r="P542" s="11">
        <f t="shared" si="33"/>
        <v>1</v>
      </c>
      <c r="Q542" s="13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3.75" hidden="1" x14ac:dyDescent="0.4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 s="11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 t="shared" si="32"/>
        <v>1</v>
      </c>
      <c r="P543" s="11">
        <f t="shared" si="33"/>
        <v>25</v>
      </c>
      <c r="Q543" s="13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3.75" hidden="1" x14ac:dyDescent="0.4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 s="11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 t="shared" si="32"/>
        <v>0</v>
      </c>
      <c r="P544" s="11">
        <f t="shared" si="33"/>
        <v>1</v>
      </c>
      <c r="Q544" s="13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3.75" hidden="1" x14ac:dyDescent="0.4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 s="11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 t="shared" si="32"/>
        <v>0</v>
      </c>
      <c r="P545" s="11">
        <f t="shared" si="33"/>
        <v>35</v>
      </c>
      <c r="Q545" s="13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43.75" hidden="1" x14ac:dyDescent="0.4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 s="11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 t="shared" si="32"/>
        <v>1</v>
      </c>
      <c r="P546" s="11">
        <f t="shared" si="33"/>
        <v>3</v>
      </c>
      <c r="Q546" s="13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43.75" hidden="1" x14ac:dyDescent="0.4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 s="11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 t="shared" si="32"/>
        <v>27</v>
      </c>
      <c r="P547" s="11">
        <f t="shared" si="33"/>
        <v>402.71</v>
      </c>
      <c r="Q547" s="13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3.75" hidden="1" x14ac:dyDescent="0.4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 s="11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 t="shared" si="32"/>
        <v>0</v>
      </c>
      <c r="P548" s="11">
        <f t="shared" si="33"/>
        <v>26</v>
      </c>
      <c r="Q548" s="13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58.3" hidden="1" x14ac:dyDescent="0.4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 s="11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 t="shared" si="32"/>
        <v>0</v>
      </c>
      <c r="P549" s="11">
        <f t="shared" si="33"/>
        <v>0</v>
      </c>
      <c r="Q549" s="13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3.75" hidden="1" x14ac:dyDescent="0.4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 s="11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 t="shared" si="32"/>
        <v>0</v>
      </c>
      <c r="P550" s="11">
        <f t="shared" si="33"/>
        <v>9</v>
      </c>
      <c r="Q550" s="13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58.3" hidden="1" x14ac:dyDescent="0.4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 s="1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 t="shared" si="32"/>
        <v>3</v>
      </c>
      <c r="P551" s="11">
        <f t="shared" si="33"/>
        <v>8.5</v>
      </c>
      <c r="Q551" s="13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3.75" hidden="1" x14ac:dyDescent="0.4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 s="11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 t="shared" si="32"/>
        <v>1</v>
      </c>
      <c r="P552" s="11">
        <f t="shared" si="33"/>
        <v>8.75</v>
      </c>
      <c r="Q552" s="13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3.75" hidden="1" x14ac:dyDescent="0.4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 s="11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 t="shared" si="32"/>
        <v>5</v>
      </c>
      <c r="P553" s="11">
        <f t="shared" si="33"/>
        <v>135.04</v>
      </c>
      <c r="Q553" s="13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3.75" hidden="1" x14ac:dyDescent="0.4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 s="11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 t="shared" si="32"/>
        <v>0</v>
      </c>
      <c r="P554" s="11">
        <f t="shared" si="33"/>
        <v>0</v>
      </c>
      <c r="Q554" s="13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3.75" hidden="1" x14ac:dyDescent="0.4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 s="11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 t="shared" si="32"/>
        <v>0</v>
      </c>
      <c r="P555" s="11">
        <f t="shared" si="33"/>
        <v>20.5</v>
      </c>
      <c r="Q555" s="13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3.75" hidden="1" x14ac:dyDescent="0.4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 s="11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 t="shared" si="32"/>
        <v>37</v>
      </c>
      <c r="P556" s="11">
        <f t="shared" si="33"/>
        <v>64.36</v>
      </c>
      <c r="Q556" s="13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3.75" hidden="1" x14ac:dyDescent="0.4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 s="11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 t="shared" si="32"/>
        <v>0</v>
      </c>
      <c r="P557" s="11">
        <f t="shared" si="33"/>
        <v>0</v>
      </c>
      <c r="Q557" s="13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29.15" hidden="1" x14ac:dyDescent="0.4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 s="11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 t="shared" si="32"/>
        <v>3</v>
      </c>
      <c r="P558" s="11">
        <f t="shared" si="33"/>
        <v>200</v>
      </c>
      <c r="Q558" s="13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3.75" hidden="1" x14ac:dyDescent="0.4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 s="11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 t="shared" si="32"/>
        <v>1</v>
      </c>
      <c r="P559" s="11">
        <f t="shared" si="33"/>
        <v>68.3</v>
      </c>
      <c r="Q559" s="13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3.75" hidden="1" x14ac:dyDescent="0.4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 s="11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 t="shared" si="32"/>
        <v>0</v>
      </c>
      <c r="P560" s="11">
        <f t="shared" si="33"/>
        <v>0</v>
      </c>
      <c r="Q560" s="13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58.3" hidden="1" x14ac:dyDescent="0.4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 s="1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 t="shared" si="32"/>
        <v>0</v>
      </c>
      <c r="P561" s="11">
        <f t="shared" si="33"/>
        <v>50</v>
      </c>
      <c r="Q561" s="13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3.75" hidden="1" x14ac:dyDescent="0.4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 s="11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 t="shared" si="32"/>
        <v>0</v>
      </c>
      <c r="P562" s="11">
        <f t="shared" si="33"/>
        <v>4</v>
      </c>
      <c r="Q562" s="13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3.75" hidden="1" x14ac:dyDescent="0.4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 s="11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 t="shared" si="32"/>
        <v>0</v>
      </c>
      <c r="P563" s="11">
        <f t="shared" si="33"/>
        <v>27.5</v>
      </c>
      <c r="Q563" s="13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3.75" hidden="1" x14ac:dyDescent="0.4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 s="11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 t="shared" si="32"/>
        <v>0</v>
      </c>
      <c r="P564" s="11">
        <f t="shared" si="33"/>
        <v>0</v>
      </c>
      <c r="Q564" s="13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43.75" hidden="1" x14ac:dyDescent="0.4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 s="11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 t="shared" si="32"/>
        <v>0</v>
      </c>
      <c r="P565" s="11">
        <f t="shared" si="33"/>
        <v>34</v>
      </c>
      <c r="Q565" s="13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58.3" hidden="1" x14ac:dyDescent="0.4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 s="11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 t="shared" si="32"/>
        <v>0</v>
      </c>
      <c r="P566" s="11">
        <f t="shared" si="33"/>
        <v>1</v>
      </c>
      <c r="Q566" s="13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3.75" hidden="1" x14ac:dyDescent="0.4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 s="11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 t="shared" si="32"/>
        <v>0</v>
      </c>
      <c r="P567" s="11">
        <f t="shared" si="33"/>
        <v>0</v>
      </c>
      <c r="Q567" s="13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43.75" hidden="1" x14ac:dyDescent="0.4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 s="11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 t="shared" si="32"/>
        <v>0</v>
      </c>
      <c r="P568" s="11">
        <f t="shared" si="33"/>
        <v>1</v>
      </c>
      <c r="Q568" s="13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3.75" hidden="1" x14ac:dyDescent="0.4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 s="11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 t="shared" si="32"/>
        <v>0</v>
      </c>
      <c r="P569" s="11">
        <f t="shared" si="33"/>
        <v>0</v>
      </c>
      <c r="Q569" s="13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58.3" hidden="1" x14ac:dyDescent="0.4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 s="11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 t="shared" si="32"/>
        <v>1</v>
      </c>
      <c r="P570" s="11">
        <f t="shared" si="33"/>
        <v>49</v>
      </c>
      <c r="Q570" s="13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3.75" hidden="1" x14ac:dyDescent="0.4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 s="1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 t="shared" si="32"/>
        <v>1</v>
      </c>
      <c r="P571" s="11">
        <f t="shared" si="33"/>
        <v>20</v>
      </c>
      <c r="Q571" s="13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29.15" hidden="1" x14ac:dyDescent="0.4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 s="11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 t="shared" si="32"/>
        <v>0</v>
      </c>
      <c r="P572" s="11">
        <f t="shared" si="33"/>
        <v>142</v>
      </c>
      <c r="Q572" s="13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43.75" hidden="1" x14ac:dyDescent="0.4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 s="11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 t="shared" si="32"/>
        <v>0</v>
      </c>
      <c r="P573" s="11">
        <f t="shared" si="33"/>
        <v>53</v>
      </c>
      <c r="Q573" s="13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3.75" hidden="1" x14ac:dyDescent="0.4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 s="11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 t="shared" si="32"/>
        <v>0</v>
      </c>
      <c r="P574" s="11">
        <f t="shared" si="33"/>
        <v>0</v>
      </c>
      <c r="Q574" s="13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58.3" hidden="1" x14ac:dyDescent="0.4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 s="11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 t="shared" si="32"/>
        <v>0</v>
      </c>
      <c r="P575" s="11">
        <f t="shared" si="33"/>
        <v>38.44</v>
      </c>
      <c r="Q575" s="13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43.75" hidden="1" x14ac:dyDescent="0.4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 s="11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 t="shared" si="32"/>
        <v>1</v>
      </c>
      <c r="P576" s="11">
        <f t="shared" si="33"/>
        <v>20</v>
      </c>
      <c r="Q576" s="13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58.3" hidden="1" x14ac:dyDescent="0.4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 s="11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 t="shared" si="32"/>
        <v>0</v>
      </c>
      <c r="P577" s="11">
        <f t="shared" si="33"/>
        <v>64.75</v>
      </c>
      <c r="Q577" s="13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3.75" hidden="1" x14ac:dyDescent="0.4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 s="11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 t="shared" ref="O578:O641" si="36">ROUND(E578/D578*100,0)</f>
        <v>0</v>
      </c>
      <c r="P578" s="11">
        <f t="shared" ref="P578:P641" si="37">IFERROR(ROUND(E578/L578,2),0)</f>
        <v>1</v>
      </c>
      <c r="Q578" s="13" t="s">
        <v>8317</v>
      </c>
      <c r="R578" t="s">
        <v>8318</v>
      </c>
      <c r="S578" s="16">
        <f t="shared" ref="S578:S641" si="38">(((J578/60)/60)/24+DATE(1970,1,1))</f>
        <v>42031.471666666665</v>
      </c>
      <c r="T578" s="16">
        <f t="shared" ref="T578:T641" si="39">(((I578/60)/60)/24+DATE(1970,1,1))</f>
        <v>42091.43</v>
      </c>
    </row>
    <row r="579" spans="1:20" ht="43.75" hidden="1" x14ac:dyDescent="0.4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 s="11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 t="shared" si="36"/>
        <v>0</v>
      </c>
      <c r="P579" s="11">
        <f t="shared" si="37"/>
        <v>10</v>
      </c>
      <c r="Q579" s="13" t="s">
        <v>8317</v>
      </c>
      <c r="R579" t="s">
        <v>8318</v>
      </c>
      <c r="S579" s="16">
        <f t="shared" si="38"/>
        <v>42450.589143518519</v>
      </c>
      <c r="T579" s="16">
        <f t="shared" si="39"/>
        <v>42510.589143518519</v>
      </c>
    </row>
    <row r="580" spans="1:20" ht="29.15" hidden="1" x14ac:dyDescent="0.4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 s="11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 t="shared" si="36"/>
        <v>0</v>
      </c>
      <c r="P580" s="11">
        <f t="shared" si="37"/>
        <v>2</v>
      </c>
      <c r="Q580" s="13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29.15" hidden="1" x14ac:dyDescent="0.4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 s="1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 t="shared" si="36"/>
        <v>1</v>
      </c>
      <c r="P581" s="11">
        <f t="shared" si="37"/>
        <v>35</v>
      </c>
      <c r="Q581" s="13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43.75" hidden="1" x14ac:dyDescent="0.4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 s="11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 t="shared" si="36"/>
        <v>0</v>
      </c>
      <c r="P582" s="11">
        <f t="shared" si="37"/>
        <v>1</v>
      </c>
      <c r="Q582" s="13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43.75" hidden="1" x14ac:dyDescent="0.4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 s="11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 t="shared" si="36"/>
        <v>0</v>
      </c>
      <c r="P583" s="11">
        <f t="shared" si="37"/>
        <v>0</v>
      </c>
      <c r="Q583" s="13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43.75" hidden="1" x14ac:dyDescent="0.4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 s="11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 t="shared" si="36"/>
        <v>0</v>
      </c>
      <c r="P584" s="11">
        <f t="shared" si="37"/>
        <v>0</v>
      </c>
      <c r="Q584" s="13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43.75" hidden="1" x14ac:dyDescent="0.4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 s="11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 t="shared" si="36"/>
        <v>0</v>
      </c>
      <c r="P585" s="11">
        <f t="shared" si="37"/>
        <v>1</v>
      </c>
      <c r="Q585" s="13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43.75" hidden="1" x14ac:dyDescent="0.4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 s="11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 t="shared" si="36"/>
        <v>1</v>
      </c>
      <c r="P586" s="11">
        <f t="shared" si="37"/>
        <v>5</v>
      </c>
      <c r="Q586" s="13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3.75" hidden="1" x14ac:dyDescent="0.4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 s="11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 t="shared" si="36"/>
        <v>0</v>
      </c>
      <c r="P587" s="11">
        <f t="shared" si="37"/>
        <v>0</v>
      </c>
      <c r="Q587" s="13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3.75" hidden="1" x14ac:dyDescent="0.4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 s="11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 t="shared" si="36"/>
        <v>1</v>
      </c>
      <c r="P588" s="11">
        <f t="shared" si="37"/>
        <v>14</v>
      </c>
      <c r="Q588" s="13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72.900000000000006" hidden="1" x14ac:dyDescent="0.4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 s="11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 t="shared" si="36"/>
        <v>9</v>
      </c>
      <c r="P589" s="11">
        <f t="shared" si="37"/>
        <v>389.29</v>
      </c>
      <c r="Q589" s="13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43.75" hidden="1" x14ac:dyDescent="0.4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 s="11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 t="shared" si="36"/>
        <v>3</v>
      </c>
      <c r="P590" s="11">
        <f t="shared" si="37"/>
        <v>150.5</v>
      </c>
      <c r="Q590" s="13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idden="1" x14ac:dyDescent="0.4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 s="1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 t="shared" si="36"/>
        <v>0</v>
      </c>
      <c r="P591" s="11">
        <f t="shared" si="37"/>
        <v>1</v>
      </c>
      <c r="Q591" s="13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58.3" hidden="1" x14ac:dyDescent="0.4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 s="11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 t="shared" si="36"/>
        <v>4</v>
      </c>
      <c r="P592" s="11">
        <f t="shared" si="37"/>
        <v>24.78</v>
      </c>
      <c r="Q592" s="13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3.75" hidden="1" x14ac:dyDescent="0.4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 s="11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 t="shared" si="36"/>
        <v>0</v>
      </c>
      <c r="P593" s="11">
        <f t="shared" si="37"/>
        <v>30.5</v>
      </c>
      <c r="Q593" s="13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43.75" hidden="1" x14ac:dyDescent="0.4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 s="11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 t="shared" si="36"/>
        <v>3</v>
      </c>
      <c r="P594" s="11">
        <f t="shared" si="37"/>
        <v>250</v>
      </c>
      <c r="Q594" s="13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58.3" hidden="1" x14ac:dyDescent="0.4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 s="11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 t="shared" si="36"/>
        <v>23</v>
      </c>
      <c r="P595" s="11">
        <f t="shared" si="37"/>
        <v>16.43</v>
      </c>
      <c r="Q595" s="13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29.15" hidden="1" x14ac:dyDescent="0.4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 s="11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 t="shared" si="36"/>
        <v>0</v>
      </c>
      <c r="P596" s="11">
        <f t="shared" si="37"/>
        <v>13</v>
      </c>
      <c r="Q596" s="13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43.75" hidden="1" x14ac:dyDescent="0.4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 s="11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 t="shared" si="36"/>
        <v>0</v>
      </c>
      <c r="P597" s="11">
        <f t="shared" si="37"/>
        <v>53.25</v>
      </c>
      <c r="Q597" s="13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43.75" hidden="1" x14ac:dyDescent="0.4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 s="11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 t="shared" si="36"/>
        <v>0</v>
      </c>
      <c r="P598" s="11">
        <f t="shared" si="37"/>
        <v>3</v>
      </c>
      <c r="Q598" s="13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3.75" hidden="1" x14ac:dyDescent="0.4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 s="11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 t="shared" si="36"/>
        <v>0</v>
      </c>
      <c r="P599" s="11">
        <f t="shared" si="37"/>
        <v>10</v>
      </c>
      <c r="Q599" s="13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29.15" hidden="1" x14ac:dyDescent="0.4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 s="11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 t="shared" si="36"/>
        <v>34</v>
      </c>
      <c r="P600" s="11">
        <f t="shared" si="37"/>
        <v>121.43</v>
      </c>
      <c r="Q600" s="13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58.3" hidden="1" x14ac:dyDescent="0.4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 s="1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 t="shared" si="36"/>
        <v>0</v>
      </c>
      <c r="P601" s="11">
        <f t="shared" si="37"/>
        <v>15.5</v>
      </c>
      <c r="Q601" s="13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29.15" hidden="1" x14ac:dyDescent="0.4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 s="11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 t="shared" si="36"/>
        <v>2</v>
      </c>
      <c r="P602" s="11">
        <f t="shared" si="37"/>
        <v>100</v>
      </c>
      <c r="Q602" s="13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43.75" hidden="1" x14ac:dyDescent="0.4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 s="11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 t="shared" si="36"/>
        <v>1</v>
      </c>
      <c r="P603" s="11">
        <f t="shared" si="37"/>
        <v>23.33</v>
      </c>
      <c r="Q603" s="13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3.75" hidden="1" x14ac:dyDescent="0.4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 s="11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 t="shared" si="36"/>
        <v>0</v>
      </c>
      <c r="P604" s="11">
        <f t="shared" si="37"/>
        <v>0</v>
      </c>
      <c r="Q604" s="13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3.75" hidden="1" x14ac:dyDescent="0.4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 s="11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 t="shared" si="36"/>
        <v>4</v>
      </c>
      <c r="P605" s="11">
        <f t="shared" si="37"/>
        <v>45.39</v>
      </c>
      <c r="Q605" s="13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43.75" hidden="1" x14ac:dyDescent="0.4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 s="11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 t="shared" si="36"/>
        <v>0</v>
      </c>
      <c r="P606" s="11">
        <f t="shared" si="37"/>
        <v>0</v>
      </c>
      <c r="Q606" s="13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29.15" hidden="1" x14ac:dyDescent="0.4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 s="11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 t="shared" si="36"/>
        <v>3</v>
      </c>
      <c r="P607" s="11">
        <f t="shared" si="37"/>
        <v>16.38</v>
      </c>
      <c r="Q607" s="13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58.3" hidden="1" x14ac:dyDescent="0.4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 s="11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 t="shared" si="36"/>
        <v>0</v>
      </c>
      <c r="P608" s="11">
        <f t="shared" si="37"/>
        <v>10</v>
      </c>
      <c r="Q608" s="13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43.75" hidden="1" x14ac:dyDescent="0.4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 s="11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 t="shared" si="36"/>
        <v>0</v>
      </c>
      <c r="P609" s="11">
        <f t="shared" si="37"/>
        <v>0</v>
      </c>
      <c r="Q609" s="13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43.75" hidden="1" x14ac:dyDescent="0.4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 s="11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 t="shared" si="36"/>
        <v>1</v>
      </c>
      <c r="P610" s="11">
        <f t="shared" si="37"/>
        <v>292.2</v>
      </c>
      <c r="Q610" s="13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43.75" hidden="1" x14ac:dyDescent="0.4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 s="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 t="shared" si="36"/>
        <v>1</v>
      </c>
      <c r="P611" s="11">
        <f t="shared" si="37"/>
        <v>5</v>
      </c>
      <c r="Q611" s="13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3.75" hidden="1" x14ac:dyDescent="0.4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 s="11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 t="shared" si="36"/>
        <v>0</v>
      </c>
      <c r="P612" s="11">
        <f t="shared" si="37"/>
        <v>0</v>
      </c>
      <c r="Q612" s="13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43.75" hidden="1" x14ac:dyDescent="0.4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 s="11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 t="shared" si="36"/>
        <v>0</v>
      </c>
      <c r="P613" s="11">
        <f t="shared" si="37"/>
        <v>0</v>
      </c>
      <c r="Q613" s="13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29.15" hidden="1" x14ac:dyDescent="0.4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 s="11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 t="shared" si="36"/>
        <v>0</v>
      </c>
      <c r="P614" s="11">
        <f t="shared" si="37"/>
        <v>0</v>
      </c>
      <c r="Q614" s="13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43.75" hidden="1" x14ac:dyDescent="0.4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 s="11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 t="shared" si="36"/>
        <v>21</v>
      </c>
      <c r="P615" s="11">
        <f t="shared" si="37"/>
        <v>105.93</v>
      </c>
      <c r="Q615" s="13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3.75" hidden="1" x14ac:dyDescent="0.4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 s="11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 t="shared" si="36"/>
        <v>0</v>
      </c>
      <c r="P616" s="11">
        <f t="shared" si="37"/>
        <v>0</v>
      </c>
      <c r="Q616" s="13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3.75" hidden="1" x14ac:dyDescent="0.4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 s="11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 t="shared" si="36"/>
        <v>0</v>
      </c>
      <c r="P617" s="11">
        <f t="shared" si="37"/>
        <v>0</v>
      </c>
      <c r="Q617" s="13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43.75" hidden="1" x14ac:dyDescent="0.4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 s="11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 t="shared" si="36"/>
        <v>0</v>
      </c>
      <c r="P618" s="11">
        <f t="shared" si="37"/>
        <v>0</v>
      </c>
      <c r="Q618" s="13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58.3" hidden="1" x14ac:dyDescent="0.4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 s="11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 t="shared" si="36"/>
        <v>3</v>
      </c>
      <c r="P619" s="11">
        <f t="shared" si="37"/>
        <v>20</v>
      </c>
      <c r="Q619" s="13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43.75" hidden="1" x14ac:dyDescent="0.4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 s="11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 t="shared" si="36"/>
        <v>0</v>
      </c>
      <c r="P620" s="11">
        <f t="shared" si="37"/>
        <v>0</v>
      </c>
      <c r="Q620" s="13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29.15" hidden="1" x14ac:dyDescent="0.4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 s="1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 t="shared" si="36"/>
        <v>0</v>
      </c>
      <c r="P621" s="11">
        <f t="shared" si="37"/>
        <v>1</v>
      </c>
      <c r="Q621" s="13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3.75" hidden="1" x14ac:dyDescent="0.4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 s="11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 t="shared" si="36"/>
        <v>1</v>
      </c>
      <c r="P622" s="11">
        <f t="shared" si="37"/>
        <v>300</v>
      </c>
      <c r="Q622" s="13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43.75" hidden="1" x14ac:dyDescent="0.4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 s="11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 t="shared" si="36"/>
        <v>1</v>
      </c>
      <c r="P623" s="11">
        <f t="shared" si="37"/>
        <v>87</v>
      </c>
      <c r="Q623" s="13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43.75" hidden="1" x14ac:dyDescent="0.4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 s="11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 t="shared" si="36"/>
        <v>6</v>
      </c>
      <c r="P624" s="11">
        <f t="shared" si="37"/>
        <v>37.89</v>
      </c>
      <c r="Q624" s="13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58.3" hidden="1" x14ac:dyDescent="0.4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 s="11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 t="shared" si="36"/>
        <v>0</v>
      </c>
      <c r="P625" s="11">
        <f t="shared" si="37"/>
        <v>0</v>
      </c>
      <c r="Q625" s="13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3.75" hidden="1" x14ac:dyDescent="0.4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 s="11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 t="shared" si="36"/>
        <v>0</v>
      </c>
      <c r="P626" s="11">
        <f t="shared" si="37"/>
        <v>0</v>
      </c>
      <c r="Q626" s="13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43.75" hidden="1" x14ac:dyDescent="0.4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 s="11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 t="shared" si="36"/>
        <v>0</v>
      </c>
      <c r="P627" s="11">
        <f t="shared" si="37"/>
        <v>0</v>
      </c>
      <c r="Q627" s="13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43.75" hidden="1" x14ac:dyDescent="0.4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 s="11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 t="shared" si="36"/>
        <v>17</v>
      </c>
      <c r="P628" s="11">
        <f t="shared" si="37"/>
        <v>111.41</v>
      </c>
      <c r="Q628" s="13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43.75" hidden="1" x14ac:dyDescent="0.4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 s="11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 t="shared" si="36"/>
        <v>0</v>
      </c>
      <c r="P629" s="11">
        <f t="shared" si="37"/>
        <v>90</v>
      </c>
      <c r="Q629" s="13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3.75" hidden="1" x14ac:dyDescent="0.4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 s="11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 t="shared" si="36"/>
        <v>0</v>
      </c>
      <c r="P630" s="11">
        <f t="shared" si="37"/>
        <v>0</v>
      </c>
      <c r="Q630" s="13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43.75" hidden="1" x14ac:dyDescent="0.4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 s="1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 t="shared" si="36"/>
        <v>0</v>
      </c>
      <c r="P631" s="11">
        <f t="shared" si="37"/>
        <v>116.67</v>
      </c>
      <c r="Q631" s="13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58.3" hidden="1" x14ac:dyDescent="0.4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 s="11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 t="shared" si="36"/>
        <v>0</v>
      </c>
      <c r="P632" s="11">
        <f t="shared" si="37"/>
        <v>10</v>
      </c>
      <c r="Q632" s="13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29.15" hidden="1" x14ac:dyDescent="0.4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 s="11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 t="shared" si="36"/>
        <v>1</v>
      </c>
      <c r="P633" s="11">
        <f t="shared" si="37"/>
        <v>76.67</v>
      </c>
      <c r="Q633" s="13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43.75" hidden="1" x14ac:dyDescent="0.4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 s="11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 t="shared" si="36"/>
        <v>0</v>
      </c>
      <c r="P634" s="11">
        <f t="shared" si="37"/>
        <v>0</v>
      </c>
      <c r="Q634" s="13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3.75" hidden="1" x14ac:dyDescent="0.4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 s="11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 t="shared" si="36"/>
        <v>12</v>
      </c>
      <c r="P635" s="11">
        <f t="shared" si="37"/>
        <v>49.8</v>
      </c>
      <c r="Q635" s="13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29.15" hidden="1" x14ac:dyDescent="0.4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 s="11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 t="shared" si="36"/>
        <v>0</v>
      </c>
      <c r="P636" s="11">
        <f t="shared" si="37"/>
        <v>1</v>
      </c>
      <c r="Q636" s="13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29.15" hidden="1" x14ac:dyDescent="0.4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 s="11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 t="shared" si="36"/>
        <v>0</v>
      </c>
      <c r="P637" s="11">
        <f t="shared" si="37"/>
        <v>2</v>
      </c>
      <c r="Q637" s="13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43.75" hidden="1" x14ac:dyDescent="0.4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 s="11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 t="shared" si="36"/>
        <v>0</v>
      </c>
      <c r="P638" s="11">
        <f t="shared" si="37"/>
        <v>4</v>
      </c>
      <c r="Q638" s="13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43.75" hidden="1" x14ac:dyDescent="0.4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 s="11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 t="shared" si="36"/>
        <v>0</v>
      </c>
      <c r="P639" s="11">
        <f t="shared" si="37"/>
        <v>0</v>
      </c>
      <c r="Q639" s="13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idden="1" x14ac:dyDescent="0.4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 s="11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 t="shared" si="36"/>
        <v>0</v>
      </c>
      <c r="P640" s="11">
        <f t="shared" si="37"/>
        <v>3</v>
      </c>
      <c r="Q640" s="13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29.15" hidden="1" x14ac:dyDescent="0.4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 s="1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 t="shared" si="36"/>
        <v>0</v>
      </c>
      <c r="P641" s="11">
        <f t="shared" si="37"/>
        <v>1</v>
      </c>
      <c r="Q641" s="13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43.75" hidden="1" x14ac:dyDescent="0.4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 s="11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 t="shared" ref="O642:O705" si="40">ROUND(E642/D642*100,0)</f>
        <v>144</v>
      </c>
      <c r="P642" s="11">
        <f t="shared" ref="P642:P705" si="41">IFERROR(ROUND(E642/L642,2),0)</f>
        <v>50.5</v>
      </c>
      <c r="Q642" s="13" t="s">
        <v>8317</v>
      </c>
      <c r="R642" t="s">
        <v>8319</v>
      </c>
      <c r="S642" s="16">
        <f t="shared" ref="S642:S705" si="42">(((J642/60)/60)/24+DATE(1970,1,1))</f>
        <v>42683.420312500006</v>
      </c>
      <c r="T642" s="16">
        <f t="shared" ref="T642:T705" si="43">(((I642/60)/60)/24+DATE(1970,1,1))</f>
        <v>42698.958333333328</v>
      </c>
    </row>
    <row r="643" spans="1:20" ht="43.75" hidden="1" x14ac:dyDescent="0.4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 s="11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 t="shared" si="40"/>
        <v>119</v>
      </c>
      <c r="P643" s="11">
        <f t="shared" si="41"/>
        <v>151.32</v>
      </c>
      <c r="Q643" s="13" t="s">
        <v>8317</v>
      </c>
      <c r="R643" t="s">
        <v>8319</v>
      </c>
      <c r="S643" s="16">
        <f t="shared" si="42"/>
        <v>42199.57</v>
      </c>
      <c r="T643" s="16">
        <f t="shared" si="43"/>
        <v>42229.57</v>
      </c>
    </row>
    <row r="644" spans="1:20" ht="43.75" hidden="1" x14ac:dyDescent="0.4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 s="11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 t="shared" si="40"/>
        <v>1460</v>
      </c>
      <c r="P644" s="11">
        <f t="shared" si="41"/>
        <v>134.36000000000001</v>
      </c>
      <c r="Q644" s="13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43.75" hidden="1" x14ac:dyDescent="0.4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 s="11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 t="shared" si="40"/>
        <v>106</v>
      </c>
      <c r="P645" s="11">
        <f t="shared" si="41"/>
        <v>174.03</v>
      </c>
      <c r="Q645" s="13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43.75" hidden="1" x14ac:dyDescent="0.4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 s="11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 t="shared" si="40"/>
        <v>300</v>
      </c>
      <c r="P646" s="11">
        <f t="shared" si="41"/>
        <v>73.489999999999995</v>
      </c>
      <c r="Q646" s="13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29.15" hidden="1" x14ac:dyDescent="0.4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 s="11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 t="shared" si="40"/>
        <v>279</v>
      </c>
      <c r="P647" s="11">
        <f t="shared" si="41"/>
        <v>23.52</v>
      </c>
      <c r="Q647" s="13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43.75" hidden="1" x14ac:dyDescent="0.4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 s="11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 t="shared" si="40"/>
        <v>132</v>
      </c>
      <c r="P648" s="11">
        <f t="shared" si="41"/>
        <v>39.07</v>
      </c>
      <c r="Q648" s="13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43.75" hidden="1" x14ac:dyDescent="0.4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 s="11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 t="shared" si="40"/>
        <v>107</v>
      </c>
      <c r="P649" s="11">
        <f t="shared" si="41"/>
        <v>125.94</v>
      </c>
      <c r="Q649" s="13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29.15" hidden="1" x14ac:dyDescent="0.4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 s="11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 t="shared" si="40"/>
        <v>127</v>
      </c>
      <c r="P650" s="11">
        <f t="shared" si="41"/>
        <v>1644</v>
      </c>
      <c r="Q650" s="13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43.75" hidden="1" x14ac:dyDescent="0.4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 s="1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 t="shared" si="40"/>
        <v>140</v>
      </c>
      <c r="P651" s="11">
        <f t="shared" si="41"/>
        <v>42.67</v>
      </c>
      <c r="Q651" s="13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43.75" hidden="1" x14ac:dyDescent="0.4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 s="11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 t="shared" si="40"/>
        <v>112</v>
      </c>
      <c r="P652" s="11">
        <f t="shared" si="41"/>
        <v>35.130000000000003</v>
      </c>
      <c r="Q652" s="13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43.75" hidden="1" x14ac:dyDescent="0.4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 s="11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 t="shared" si="40"/>
        <v>101</v>
      </c>
      <c r="P653" s="11">
        <f t="shared" si="41"/>
        <v>239.35</v>
      </c>
      <c r="Q653" s="13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58.3" hidden="1" x14ac:dyDescent="0.4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 s="11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 t="shared" si="40"/>
        <v>100</v>
      </c>
      <c r="P654" s="11">
        <f t="shared" si="41"/>
        <v>107.64</v>
      </c>
      <c r="Q654" s="13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58.3" hidden="1" x14ac:dyDescent="0.4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 s="11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 t="shared" si="40"/>
        <v>141</v>
      </c>
      <c r="P655" s="11">
        <f t="shared" si="41"/>
        <v>95.83</v>
      </c>
      <c r="Q655" s="13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43.75" hidden="1" x14ac:dyDescent="0.4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 s="11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 t="shared" si="40"/>
        <v>267</v>
      </c>
      <c r="P656" s="11">
        <f t="shared" si="41"/>
        <v>31.66</v>
      </c>
      <c r="Q656" s="13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3.75" hidden="1" x14ac:dyDescent="0.4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 s="11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 t="shared" si="40"/>
        <v>147</v>
      </c>
      <c r="P657" s="11">
        <f t="shared" si="41"/>
        <v>42.89</v>
      </c>
      <c r="Q657" s="13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43.75" hidden="1" x14ac:dyDescent="0.4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 s="11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 t="shared" si="40"/>
        <v>214</v>
      </c>
      <c r="P658" s="11">
        <f t="shared" si="41"/>
        <v>122.74</v>
      </c>
      <c r="Q658" s="13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43.75" hidden="1" x14ac:dyDescent="0.4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 s="11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 t="shared" si="40"/>
        <v>126</v>
      </c>
      <c r="P659" s="11">
        <f t="shared" si="41"/>
        <v>190.45</v>
      </c>
      <c r="Q659" s="13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43.75" hidden="1" x14ac:dyDescent="0.4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 s="11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 t="shared" si="40"/>
        <v>104</v>
      </c>
      <c r="P660" s="11">
        <f t="shared" si="41"/>
        <v>109.34</v>
      </c>
      <c r="Q660" s="13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idden="1" x14ac:dyDescent="0.4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 s="1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 t="shared" si="40"/>
        <v>101</v>
      </c>
      <c r="P661" s="11">
        <f t="shared" si="41"/>
        <v>143.66999999999999</v>
      </c>
      <c r="Q661" s="13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43.75" hidden="1" x14ac:dyDescent="0.4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 s="11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 t="shared" si="40"/>
        <v>3</v>
      </c>
      <c r="P662" s="11">
        <f t="shared" si="41"/>
        <v>84.94</v>
      </c>
      <c r="Q662" s="13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3.75" hidden="1" x14ac:dyDescent="0.4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 s="11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 t="shared" si="40"/>
        <v>1</v>
      </c>
      <c r="P663" s="11">
        <f t="shared" si="41"/>
        <v>10.56</v>
      </c>
      <c r="Q663" s="13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43.75" hidden="1" x14ac:dyDescent="0.4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 s="11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 t="shared" si="40"/>
        <v>0</v>
      </c>
      <c r="P664" s="11">
        <f t="shared" si="41"/>
        <v>39</v>
      </c>
      <c r="Q664" s="13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43.75" hidden="1" x14ac:dyDescent="0.4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 s="11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 t="shared" si="40"/>
        <v>0</v>
      </c>
      <c r="P665" s="11">
        <f t="shared" si="41"/>
        <v>100</v>
      </c>
      <c r="Q665" s="13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43.75" hidden="1" x14ac:dyDescent="0.4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 s="11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 t="shared" si="40"/>
        <v>8</v>
      </c>
      <c r="P666" s="11">
        <f t="shared" si="41"/>
        <v>31.17</v>
      </c>
      <c r="Q666" s="13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58.3" hidden="1" x14ac:dyDescent="0.4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 s="11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 t="shared" si="40"/>
        <v>19</v>
      </c>
      <c r="P667" s="11">
        <f t="shared" si="41"/>
        <v>155.33000000000001</v>
      </c>
      <c r="Q667" s="13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43.75" hidden="1" x14ac:dyDescent="0.4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 s="11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 t="shared" si="40"/>
        <v>0</v>
      </c>
      <c r="P668" s="11">
        <f t="shared" si="41"/>
        <v>2</v>
      </c>
      <c r="Q668" s="13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58.3" hidden="1" x14ac:dyDescent="0.4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 s="11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 t="shared" si="40"/>
        <v>10</v>
      </c>
      <c r="P669" s="11">
        <f t="shared" si="41"/>
        <v>178.93</v>
      </c>
      <c r="Q669" s="13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3.75" hidden="1" x14ac:dyDescent="0.4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 s="11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 t="shared" si="40"/>
        <v>5</v>
      </c>
      <c r="P670" s="11">
        <f t="shared" si="41"/>
        <v>27.36</v>
      </c>
      <c r="Q670" s="13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58.3" hidden="1" x14ac:dyDescent="0.4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 s="1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 t="shared" si="40"/>
        <v>22</v>
      </c>
      <c r="P671" s="11">
        <f t="shared" si="41"/>
        <v>1536.25</v>
      </c>
      <c r="Q671" s="13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58.3" hidden="1" x14ac:dyDescent="0.4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 s="11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 t="shared" si="40"/>
        <v>29</v>
      </c>
      <c r="P672" s="11">
        <f t="shared" si="41"/>
        <v>85</v>
      </c>
      <c r="Q672" s="13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58.3" hidden="1" x14ac:dyDescent="0.4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 s="11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 t="shared" si="40"/>
        <v>39</v>
      </c>
      <c r="P673" s="11">
        <f t="shared" si="41"/>
        <v>788.53</v>
      </c>
      <c r="Q673" s="13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43.75" hidden="1" x14ac:dyDescent="0.4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 s="11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 t="shared" si="40"/>
        <v>22</v>
      </c>
      <c r="P674" s="11">
        <f t="shared" si="41"/>
        <v>50.3</v>
      </c>
      <c r="Q674" s="13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58.3" hidden="1" x14ac:dyDescent="0.4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 s="11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 t="shared" si="40"/>
        <v>0</v>
      </c>
      <c r="P675" s="11">
        <f t="shared" si="41"/>
        <v>68.33</v>
      </c>
      <c r="Q675" s="13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29.15" hidden="1" x14ac:dyDescent="0.4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 s="11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 t="shared" si="40"/>
        <v>0</v>
      </c>
      <c r="P676" s="11">
        <f t="shared" si="41"/>
        <v>7.5</v>
      </c>
      <c r="Q676" s="13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43.75" hidden="1" x14ac:dyDescent="0.4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 s="11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 t="shared" si="40"/>
        <v>15</v>
      </c>
      <c r="P677" s="11">
        <f t="shared" si="41"/>
        <v>34.270000000000003</v>
      </c>
      <c r="Q677" s="13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58.3" hidden="1" x14ac:dyDescent="0.4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 s="11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 t="shared" si="40"/>
        <v>1</v>
      </c>
      <c r="P678" s="11">
        <f t="shared" si="41"/>
        <v>61.29</v>
      </c>
      <c r="Q678" s="13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58.3" hidden="1" x14ac:dyDescent="0.4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 s="11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 t="shared" si="40"/>
        <v>26</v>
      </c>
      <c r="P679" s="11">
        <f t="shared" si="41"/>
        <v>133.25</v>
      </c>
      <c r="Q679" s="13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43.75" hidden="1" x14ac:dyDescent="0.4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 s="11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 t="shared" si="40"/>
        <v>4</v>
      </c>
      <c r="P680" s="11">
        <f t="shared" si="41"/>
        <v>65.180000000000007</v>
      </c>
      <c r="Q680" s="13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43.75" hidden="1" x14ac:dyDescent="0.4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 s="1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 t="shared" si="40"/>
        <v>15</v>
      </c>
      <c r="P681" s="11">
        <f t="shared" si="41"/>
        <v>93.9</v>
      </c>
      <c r="Q681" s="13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58.3" hidden="1" x14ac:dyDescent="0.4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 s="11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 t="shared" si="40"/>
        <v>26</v>
      </c>
      <c r="P682" s="11">
        <f t="shared" si="41"/>
        <v>150.65</v>
      </c>
      <c r="Q682" s="13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43.75" hidden="1" x14ac:dyDescent="0.4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 s="11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 t="shared" si="40"/>
        <v>0</v>
      </c>
      <c r="P683" s="11">
        <f t="shared" si="41"/>
        <v>1</v>
      </c>
      <c r="Q683" s="13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3.75" hidden="1" x14ac:dyDescent="0.4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 s="11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 t="shared" si="40"/>
        <v>0</v>
      </c>
      <c r="P684" s="11">
        <f t="shared" si="41"/>
        <v>13.25</v>
      </c>
      <c r="Q684" s="13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43.75" hidden="1" x14ac:dyDescent="0.4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 s="11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 t="shared" si="40"/>
        <v>1</v>
      </c>
      <c r="P685" s="11">
        <f t="shared" si="41"/>
        <v>99.33</v>
      </c>
      <c r="Q685" s="13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29.15" hidden="1" x14ac:dyDescent="0.4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 s="11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 t="shared" si="40"/>
        <v>7</v>
      </c>
      <c r="P686" s="11">
        <f t="shared" si="41"/>
        <v>177.39</v>
      </c>
      <c r="Q686" s="13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43.75" hidden="1" x14ac:dyDescent="0.4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 s="11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 t="shared" si="40"/>
        <v>28</v>
      </c>
      <c r="P687" s="11">
        <f t="shared" si="41"/>
        <v>55.3</v>
      </c>
      <c r="Q687" s="13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58.3" hidden="1" x14ac:dyDescent="0.4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 s="11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 t="shared" si="40"/>
        <v>0</v>
      </c>
      <c r="P688" s="11">
        <f t="shared" si="41"/>
        <v>0</v>
      </c>
      <c r="Q688" s="13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43.75" hidden="1" x14ac:dyDescent="0.4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 s="11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 t="shared" si="40"/>
        <v>4</v>
      </c>
      <c r="P689" s="11">
        <f t="shared" si="41"/>
        <v>591.66999999999996</v>
      </c>
      <c r="Q689" s="13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43.75" hidden="1" x14ac:dyDescent="0.4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 s="11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 t="shared" si="40"/>
        <v>73</v>
      </c>
      <c r="P690" s="11">
        <f t="shared" si="41"/>
        <v>405.5</v>
      </c>
      <c r="Q690" s="13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43.75" hidden="1" x14ac:dyDescent="0.4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 s="1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 t="shared" si="40"/>
        <v>58</v>
      </c>
      <c r="P691" s="11">
        <f t="shared" si="41"/>
        <v>343.15</v>
      </c>
      <c r="Q691" s="13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29.15" hidden="1" x14ac:dyDescent="0.4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 s="11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 t="shared" si="40"/>
        <v>12</v>
      </c>
      <c r="P692" s="11">
        <f t="shared" si="41"/>
        <v>72.59</v>
      </c>
      <c r="Q692" s="13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3.75" hidden="1" x14ac:dyDescent="0.4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 s="11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 t="shared" si="40"/>
        <v>1</v>
      </c>
      <c r="P693" s="11">
        <f t="shared" si="41"/>
        <v>26</v>
      </c>
      <c r="Q693" s="13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43.75" hidden="1" x14ac:dyDescent="0.4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 s="11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 t="shared" si="40"/>
        <v>7</v>
      </c>
      <c r="P694" s="11">
        <f t="shared" si="41"/>
        <v>6.5</v>
      </c>
      <c r="Q694" s="13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43.75" hidden="1" x14ac:dyDescent="0.4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 s="11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 t="shared" si="40"/>
        <v>35</v>
      </c>
      <c r="P695" s="11">
        <f t="shared" si="41"/>
        <v>119.39</v>
      </c>
      <c r="Q695" s="13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43.75" hidden="1" x14ac:dyDescent="0.4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 s="11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 t="shared" si="40"/>
        <v>0</v>
      </c>
      <c r="P696" s="11">
        <f t="shared" si="41"/>
        <v>84.29</v>
      </c>
      <c r="Q696" s="13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58.3" hidden="1" x14ac:dyDescent="0.4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 s="11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 t="shared" si="40"/>
        <v>1</v>
      </c>
      <c r="P697" s="11">
        <f t="shared" si="41"/>
        <v>90.86</v>
      </c>
      <c r="Q697" s="13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29.15" hidden="1" x14ac:dyDescent="0.4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 s="11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 t="shared" si="40"/>
        <v>0</v>
      </c>
      <c r="P698" s="11">
        <f t="shared" si="41"/>
        <v>1</v>
      </c>
      <c r="Q698" s="13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43.75" hidden="1" x14ac:dyDescent="0.4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 s="11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 t="shared" si="40"/>
        <v>46</v>
      </c>
      <c r="P699" s="11">
        <f t="shared" si="41"/>
        <v>20.34</v>
      </c>
      <c r="Q699" s="13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43.75" hidden="1" x14ac:dyDescent="0.4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 s="11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 t="shared" si="40"/>
        <v>15</v>
      </c>
      <c r="P700" s="11">
        <f t="shared" si="41"/>
        <v>530.69000000000005</v>
      </c>
      <c r="Q700" s="13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43.75" hidden="1" x14ac:dyDescent="0.4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 s="1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 t="shared" si="40"/>
        <v>82</v>
      </c>
      <c r="P701" s="11">
        <f t="shared" si="41"/>
        <v>120.39</v>
      </c>
      <c r="Q701" s="13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43.75" hidden="1" x14ac:dyDescent="0.4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 s="11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 t="shared" si="40"/>
        <v>3</v>
      </c>
      <c r="P702" s="11">
        <f t="shared" si="41"/>
        <v>13</v>
      </c>
      <c r="Q702" s="13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43.75" hidden="1" x14ac:dyDescent="0.4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 s="11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 t="shared" si="40"/>
        <v>27</v>
      </c>
      <c r="P703" s="11">
        <f t="shared" si="41"/>
        <v>291.33</v>
      </c>
      <c r="Q703" s="13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43.75" hidden="1" x14ac:dyDescent="0.4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 s="11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 t="shared" si="40"/>
        <v>31</v>
      </c>
      <c r="P704" s="11">
        <f t="shared" si="41"/>
        <v>124.92</v>
      </c>
      <c r="Q704" s="13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3.75" hidden="1" x14ac:dyDescent="0.4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 s="11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 t="shared" si="40"/>
        <v>6</v>
      </c>
      <c r="P705" s="11">
        <f t="shared" si="41"/>
        <v>119.57</v>
      </c>
      <c r="Q705" s="13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3.75" hidden="1" x14ac:dyDescent="0.4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 s="11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 t="shared" ref="O706:O769" si="44">ROUND(E706/D706*100,0)</f>
        <v>1</v>
      </c>
      <c r="P706" s="11">
        <f t="shared" ref="P706:P769" si="45">IFERROR(ROUND(E706/L706,2),0)</f>
        <v>120.25</v>
      </c>
      <c r="Q706" s="13" t="s">
        <v>8317</v>
      </c>
      <c r="R706" t="s">
        <v>8319</v>
      </c>
      <c r="S706" s="16">
        <f t="shared" ref="S706:S769" si="46">(((J706/60)/60)/24+DATE(1970,1,1))</f>
        <v>42726.192916666667</v>
      </c>
      <c r="T706" s="16">
        <f t="shared" ref="T706:T769" si="47">(((I706/60)/60)/24+DATE(1970,1,1))</f>
        <v>42786.192916666667</v>
      </c>
    </row>
    <row r="707" spans="1:20" ht="29.15" hidden="1" x14ac:dyDescent="0.4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 s="11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 t="shared" si="44"/>
        <v>1</v>
      </c>
      <c r="P707" s="11">
        <f t="shared" si="45"/>
        <v>195.4</v>
      </c>
      <c r="Q707" s="13" t="s">
        <v>8317</v>
      </c>
      <c r="R707" t="s">
        <v>8319</v>
      </c>
      <c r="S707" s="16">
        <f t="shared" si="46"/>
        <v>42726.491643518515</v>
      </c>
      <c r="T707" s="16">
        <f t="shared" si="47"/>
        <v>42756.491643518515</v>
      </c>
    </row>
    <row r="708" spans="1:20" ht="43.75" hidden="1" x14ac:dyDescent="0.4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 s="11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 t="shared" si="44"/>
        <v>0</v>
      </c>
      <c r="P708" s="11">
        <f t="shared" si="45"/>
        <v>0</v>
      </c>
      <c r="Q708" s="13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43.75" hidden="1" x14ac:dyDescent="0.4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 s="11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 t="shared" si="44"/>
        <v>79</v>
      </c>
      <c r="P709" s="11">
        <f t="shared" si="45"/>
        <v>117.7</v>
      </c>
      <c r="Q709" s="13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43.75" hidden="1" x14ac:dyDescent="0.4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 s="11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 t="shared" si="44"/>
        <v>22</v>
      </c>
      <c r="P710" s="11">
        <f t="shared" si="45"/>
        <v>23.95</v>
      </c>
      <c r="Q710" s="13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29.15" hidden="1" x14ac:dyDescent="0.4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 s="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 t="shared" si="44"/>
        <v>0</v>
      </c>
      <c r="P711" s="11">
        <f t="shared" si="45"/>
        <v>30.5</v>
      </c>
      <c r="Q711" s="13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29.15" hidden="1" x14ac:dyDescent="0.4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 s="11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 t="shared" si="44"/>
        <v>0</v>
      </c>
      <c r="P712" s="11">
        <f t="shared" si="45"/>
        <v>0</v>
      </c>
      <c r="Q712" s="13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58.3" hidden="1" x14ac:dyDescent="0.4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 s="11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 t="shared" si="44"/>
        <v>34</v>
      </c>
      <c r="P713" s="11">
        <f t="shared" si="45"/>
        <v>99.97</v>
      </c>
      <c r="Q713" s="13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58.3" hidden="1" x14ac:dyDescent="0.4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 s="11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 t="shared" si="44"/>
        <v>0</v>
      </c>
      <c r="P714" s="11">
        <f t="shared" si="45"/>
        <v>26.25</v>
      </c>
      <c r="Q714" s="13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43.75" hidden="1" x14ac:dyDescent="0.4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 s="11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 t="shared" si="44"/>
        <v>1</v>
      </c>
      <c r="P715" s="11">
        <f t="shared" si="45"/>
        <v>199</v>
      </c>
      <c r="Q715" s="13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3.75" hidden="1" x14ac:dyDescent="0.4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 s="11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 t="shared" si="44"/>
        <v>15</v>
      </c>
      <c r="P716" s="11">
        <f t="shared" si="45"/>
        <v>80.319999999999993</v>
      </c>
      <c r="Q716" s="13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58.3" hidden="1" x14ac:dyDescent="0.4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 s="11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 t="shared" si="44"/>
        <v>5</v>
      </c>
      <c r="P717" s="11">
        <f t="shared" si="45"/>
        <v>115.75</v>
      </c>
      <c r="Q717" s="13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3.75" hidden="1" x14ac:dyDescent="0.4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 s="11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 t="shared" si="44"/>
        <v>10</v>
      </c>
      <c r="P718" s="11">
        <f t="shared" si="45"/>
        <v>44.69</v>
      </c>
      <c r="Q718" s="13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idden="1" x14ac:dyDescent="0.4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 s="11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 t="shared" si="44"/>
        <v>0</v>
      </c>
      <c r="P719" s="11">
        <f t="shared" si="45"/>
        <v>76.25</v>
      </c>
      <c r="Q719" s="13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43.75" hidden="1" x14ac:dyDescent="0.4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 s="11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 t="shared" si="44"/>
        <v>1</v>
      </c>
      <c r="P720" s="11">
        <f t="shared" si="45"/>
        <v>22.5</v>
      </c>
      <c r="Q720" s="13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43.75" hidden="1" x14ac:dyDescent="0.4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 s="1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 t="shared" si="44"/>
        <v>1</v>
      </c>
      <c r="P721" s="11">
        <f t="shared" si="45"/>
        <v>19.399999999999999</v>
      </c>
      <c r="Q721" s="13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3.75" hidden="1" x14ac:dyDescent="0.4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 s="11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 t="shared" si="44"/>
        <v>144</v>
      </c>
      <c r="P722" s="11">
        <f t="shared" si="45"/>
        <v>66.709999999999994</v>
      </c>
      <c r="Q722" s="13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58.3" hidden="1" x14ac:dyDescent="0.4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 s="11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 t="shared" si="44"/>
        <v>122</v>
      </c>
      <c r="P723" s="11">
        <f t="shared" si="45"/>
        <v>84.14</v>
      </c>
      <c r="Q723" s="13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43.75" hidden="1" x14ac:dyDescent="0.4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 s="11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 t="shared" si="44"/>
        <v>132</v>
      </c>
      <c r="P724" s="11">
        <f t="shared" si="45"/>
        <v>215.73</v>
      </c>
      <c r="Q724" s="13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29.15" hidden="1" x14ac:dyDescent="0.4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 s="11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 t="shared" si="44"/>
        <v>109</v>
      </c>
      <c r="P725" s="11">
        <f t="shared" si="45"/>
        <v>54.69</v>
      </c>
      <c r="Q725" s="13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43.75" hidden="1" x14ac:dyDescent="0.4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 s="11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 t="shared" si="44"/>
        <v>105</v>
      </c>
      <c r="P726" s="11">
        <f t="shared" si="45"/>
        <v>51.63</v>
      </c>
      <c r="Q726" s="13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3.75" hidden="1" x14ac:dyDescent="0.4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 s="11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 t="shared" si="44"/>
        <v>100</v>
      </c>
      <c r="P727" s="11">
        <f t="shared" si="45"/>
        <v>143.36000000000001</v>
      </c>
      <c r="Q727" s="13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43.75" hidden="1" x14ac:dyDescent="0.4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 s="11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 t="shared" si="44"/>
        <v>101</v>
      </c>
      <c r="P728" s="11">
        <f t="shared" si="45"/>
        <v>72.430000000000007</v>
      </c>
      <c r="Q728" s="13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58.3" hidden="1" x14ac:dyDescent="0.4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 s="11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 t="shared" si="44"/>
        <v>156</v>
      </c>
      <c r="P729" s="11">
        <f t="shared" si="45"/>
        <v>36.53</v>
      </c>
      <c r="Q729" s="13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3.75" hidden="1" x14ac:dyDescent="0.4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 s="11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 t="shared" si="44"/>
        <v>106</v>
      </c>
      <c r="P730" s="11">
        <f t="shared" si="45"/>
        <v>60.9</v>
      </c>
      <c r="Q730" s="13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43.75" hidden="1" x14ac:dyDescent="0.4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 s="1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 t="shared" si="44"/>
        <v>131</v>
      </c>
      <c r="P731" s="11">
        <f t="shared" si="45"/>
        <v>43.55</v>
      </c>
      <c r="Q731" s="13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29.15" hidden="1" x14ac:dyDescent="0.4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 s="11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 t="shared" si="44"/>
        <v>132</v>
      </c>
      <c r="P732" s="11">
        <f t="shared" si="45"/>
        <v>99.77</v>
      </c>
      <c r="Q732" s="13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3.75" hidden="1" x14ac:dyDescent="0.4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 s="11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 t="shared" si="44"/>
        <v>126</v>
      </c>
      <c r="P733" s="11">
        <f t="shared" si="45"/>
        <v>88.73</v>
      </c>
      <c r="Q733" s="13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43.75" hidden="1" x14ac:dyDescent="0.4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 s="11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 t="shared" si="44"/>
        <v>160</v>
      </c>
      <c r="P734" s="11">
        <f t="shared" si="45"/>
        <v>4.92</v>
      </c>
      <c r="Q734" s="13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58.3" hidden="1" x14ac:dyDescent="0.4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 s="11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 t="shared" si="44"/>
        <v>120</v>
      </c>
      <c r="P735" s="11">
        <f t="shared" si="45"/>
        <v>17.82</v>
      </c>
      <c r="Q735" s="13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43.75" hidden="1" x14ac:dyDescent="0.4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 s="11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 t="shared" si="44"/>
        <v>126</v>
      </c>
      <c r="P736" s="11">
        <f t="shared" si="45"/>
        <v>187.19</v>
      </c>
      <c r="Q736" s="13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3.75" hidden="1" x14ac:dyDescent="0.4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 s="11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 t="shared" si="44"/>
        <v>114</v>
      </c>
      <c r="P737" s="11">
        <f t="shared" si="45"/>
        <v>234.81</v>
      </c>
      <c r="Q737" s="13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43.75" hidden="1" x14ac:dyDescent="0.4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 s="11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 t="shared" si="44"/>
        <v>315</v>
      </c>
      <c r="P738" s="11">
        <f t="shared" si="45"/>
        <v>105.05</v>
      </c>
      <c r="Q738" s="13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43.75" hidden="1" x14ac:dyDescent="0.4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 s="11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 t="shared" si="44"/>
        <v>122</v>
      </c>
      <c r="P739" s="11">
        <f t="shared" si="45"/>
        <v>56.67</v>
      </c>
      <c r="Q739" s="13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29.15" hidden="1" x14ac:dyDescent="0.4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 s="11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 t="shared" si="44"/>
        <v>107</v>
      </c>
      <c r="P740" s="11">
        <f t="shared" si="45"/>
        <v>39.049999999999997</v>
      </c>
      <c r="Q740" s="13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43.75" hidden="1" x14ac:dyDescent="0.4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 s="1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 t="shared" si="44"/>
        <v>158</v>
      </c>
      <c r="P741" s="11">
        <f t="shared" si="45"/>
        <v>68.349999999999994</v>
      </c>
      <c r="Q741" s="13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58.3" hidden="1" x14ac:dyDescent="0.4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 s="11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 t="shared" si="44"/>
        <v>107</v>
      </c>
      <c r="P742" s="11">
        <f t="shared" si="45"/>
        <v>169.58</v>
      </c>
      <c r="Q742" s="13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29.15" hidden="1" x14ac:dyDescent="0.4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 s="11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 t="shared" si="44"/>
        <v>102</v>
      </c>
      <c r="P743" s="11">
        <f t="shared" si="45"/>
        <v>141.41999999999999</v>
      </c>
      <c r="Q743" s="13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58.3" hidden="1" x14ac:dyDescent="0.4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 s="11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 t="shared" si="44"/>
        <v>111</v>
      </c>
      <c r="P744" s="11">
        <f t="shared" si="45"/>
        <v>67.39</v>
      </c>
      <c r="Q744" s="13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43.75" hidden="1" x14ac:dyDescent="0.4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 s="11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 t="shared" si="44"/>
        <v>148</v>
      </c>
      <c r="P745" s="11">
        <f t="shared" si="45"/>
        <v>54.27</v>
      </c>
      <c r="Q745" s="13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43.75" hidden="1" x14ac:dyDescent="0.4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 s="11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 t="shared" si="44"/>
        <v>102</v>
      </c>
      <c r="P746" s="11">
        <f t="shared" si="45"/>
        <v>82.52</v>
      </c>
      <c r="Q746" s="13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43.75" hidden="1" x14ac:dyDescent="0.4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 s="11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 t="shared" si="44"/>
        <v>179</v>
      </c>
      <c r="P747" s="11">
        <f t="shared" si="45"/>
        <v>53.73</v>
      </c>
      <c r="Q747" s="13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29.15" hidden="1" x14ac:dyDescent="0.4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 s="11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 t="shared" si="44"/>
        <v>111</v>
      </c>
      <c r="P748" s="11">
        <f t="shared" si="45"/>
        <v>34.21</v>
      </c>
      <c r="Q748" s="13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43.75" hidden="1" x14ac:dyDescent="0.4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 s="11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 t="shared" si="44"/>
        <v>100</v>
      </c>
      <c r="P749" s="11">
        <f t="shared" si="45"/>
        <v>127.33</v>
      </c>
      <c r="Q749" s="13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3.75" hidden="1" x14ac:dyDescent="0.4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 s="11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 t="shared" si="44"/>
        <v>100</v>
      </c>
      <c r="P750" s="11">
        <f t="shared" si="45"/>
        <v>45.57</v>
      </c>
      <c r="Q750" s="13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43.75" hidden="1" x14ac:dyDescent="0.4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 s="1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 t="shared" si="44"/>
        <v>106</v>
      </c>
      <c r="P751" s="11">
        <f t="shared" si="45"/>
        <v>95.96</v>
      </c>
      <c r="Q751" s="13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43.75" hidden="1" x14ac:dyDescent="0.4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 s="11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 t="shared" si="44"/>
        <v>103</v>
      </c>
      <c r="P752" s="11">
        <f t="shared" si="45"/>
        <v>77.27</v>
      </c>
      <c r="Q752" s="13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3.75" hidden="1" x14ac:dyDescent="0.4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 s="11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 t="shared" si="44"/>
        <v>119</v>
      </c>
      <c r="P753" s="11">
        <f t="shared" si="45"/>
        <v>57.34</v>
      </c>
      <c r="Q753" s="13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58.3" hidden="1" x14ac:dyDescent="0.4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 s="11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 t="shared" si="44"/>
        <v>112</v>
      </c>
      <c r="P754" s="11">
        <f t="shared" si="45"/>
        <v>53.19</v>
      </c>
      <c r="Q754" s="13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43.75" hidden="1" x14ac:dyDescent="0.4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 s="11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 t="shared" si="44"/>
        <v>128</v>
      </c>
      <c r="P755" s="11">
        <f t="shared" si="45"/>
        <v>492.31</v>
      </c>
      <c r="Q755" s="13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43.75" hidden="1" x14ac:dyDescent="0.4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 s="11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 t="shared" si="44"/>
        <v>104</v>
      </c>
      <c r="P756" s="11">
        <f t="shared" si="45"/>
        <v>42.35</v>
      </c>
      <c r="Q756" s="13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3.75" hidden="1" x14ac:dyDescent="0.4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 s="11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 t="shared" si="44"/>
        <v>102</v>
      </c>
      <c r="P757" s="11">
        <f t="shared" si="45"/>
        <v>37.47</v>
      </c>
      <c r="Q757" s="13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3.75" hidden="1" x14ac:dyDescent="0.4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 s="11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 t="shared" si="44"/>
        <v>118</v>
      </c>
      <c r="P758" s="11">
        <f t="shared" si="45"/>
        <v>37.450000000000003</v>
      </c>
      <c r="Q758" s="13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43.75" hidden="1" x14ac:dyDescent="0.4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 s="11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 t="shared" si="44"/>
        <v>238</v>
      </c>
      <c r="P759" s="11">
        <f t="shared" si="45"/>
        <v>33.06</v>
      </c>
      <c r="Q759" s="13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29.15" hidden="1" x14ac:dyDescent="0.4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 s="11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 t="shared" si="44"/>
        <v>102</v>
      </c>
      <c r="P760" s="11">
        <f t="shared" si="45"/>
        <v>134.21</v>
      </c>
      <c r="Q760" s="13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3.75" hidden="1" x14ac:dyDescent="0.4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 s="1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 t="shared" si="44"/>
        <v>102</v>
      </c>
      <c r="P761" s="11">
        <f t="shared" si="45"/>
        <v>51.47</v>
      </c>
      <c r="Q761" s="13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43.75" hidden="1" x14ac:dyDescent="0.4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 s="11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 t="shared" si="44"/>
        <v>0</v>
      </c>
      <c r="P762" s="11">
        <f t="shared" si="45"/>
        <v>0</v>
      </c>
      <c r="Q762" s="13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3.75" hidden="1" x14ac:dyDescent="0.4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 s="11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 t="shared" si="44"/>
        <v>5</v>
      </c>
      <c r="P763" s="11">
        <f t="shared" si="45"/>
        <v>39.17</v>
      </c>
      <c r="Q763" s="13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3.75" hidden="1" x14ac:dyDescent="0.4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 s="11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 t="shared" si="44"/>
        <v>0</v>
      </c>
      <c r="P764" s="11">
        <f t="shared" si="45"/>
        <v>0</v>
      </c>
      <c r="Q764" s="13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3.75" hidden="1" x14ac:dyDescent="0.4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 s="11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 t="shared" si="44"/>
        <v>0</v>
      </c>
      <c r="P765" s="11">
        <f t="shared" si="45"/>
        <v>5</v>
      </c>
      <c r="Q765" s="13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3.75" hidden="1" x14ac:dyDescent="0.4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 s="11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 t="shared" si="44"/>
        <v>0</v>
      </c>
      <c r="P766" s="11">
        <f t="shared" si="45"/>
        <v>0</v>
      </c>
      <c r="Q766" s="13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43.75" hidden="1" x14ac:dyDescent="0.4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 s="11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 t="shared" si="44"/>
        <v>36</v>
      </c>
      <c r="P767" s="11">
        <f t="shared" si="45"/>
        <v>57.3</v>
      </c>
      <c r="Q767" s="13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43.75" hidden="1" x14ac:dyDescent="0.4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 s="11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 t="shared" si="44"/>
        <v>0</v>
      </c>
      <c r="P768" s="11">
        <f t="shared" si="45"/>
        <v>0</v>
      </c>
      <c r="Q768" s="13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58.3" hidden="1" x14ac:dyDescent="0.4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 s="11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 t="shared" si="44"/>
        <v>4</v>
      </c>
      <c r="P769" s="11">
        <f t="shared" si="45"/>
        <v>59</v>
      </c>
      <c r="Q769" s="13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43.75" hidden="1" x14ac:dyDescent="0.4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 s="11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 t="shared" ref="O770:O833" si="48">ROUND(E770/D770*100,0)</f>
        <v>0</v>
      </c>
      <c r="P770" s="11">
        <f t="shared" ref="P770:P833" si="49">IFERROR(ROUND(E770/L770,2),0)</f>
        <v>0</v>
      </c>
      <c r="Q770" s="13" t="s">
        <v>8320</v>
      </c>
      <c r="R770" t="s">
        <v>8322</v>
      </c>
      <c r="S770" s="16">
        <f t="shared" ref="S770:S833" si="50">(((J770/60)/60)/24+DATE(1970,1,1))</f>
        <v>41594.207060185188</v>
      </c>
      <c r="T770" s="16">
        <f t="shared" ref="T770:T833" si="51">(((I770/60)/60)/24+DATE(1970,1,1))</f>
        <v>41624.207060185188</v>
      </c>
    </row>
    <row r="771" spans="1:20" ht="58.3" hidden="1" x14ac:dyDescent="0.4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 s="1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 t="shared" si="48"/>
        <v>41</v>
      </c>
      <c r="P771" s="11">
        <f t="shared" si="49"/>
        <v>31.85</v>
      </c>
      <c r="Q771" s="13" t="s">
        <v>8320</v>
      </c>
      <c r="R771" t="s">
        <v>8322</v>
      </c>
      <c r="S771" s="16">
        <f t="shared" si="50"/>
        <v>41604.996458333335</v>
      </c>
      <c r="T771" s="16">
        <f t="shared" si="51"/>
        <v>41634.996458333335</v>
      </c>
    </row>
    <row r="772" spans="1:20" ht="43.75" hidden="1" x14ac:dyDescent="0.4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 s="11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 t="shared" si="48"/>
        <v>0</v>
      </c>
      <c r="P772" s="11">
        <f t="shared" si="49"/>
        <v>0</v>
      </c>
      <c r="Q772" s="13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3.75" hidden="1" x14ac:dyDescent="0.4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 s="11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 t="shared" si="48"/>
        <v>0</v>
      </c>
      <c r="P773" s="11">
        <f t="shared" si="49"/>
        <v>10</v>
      </c>
      <c r="Q773" s="13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58.3" hidden="1" x14ac:dyDescent="0.4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 s="11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 t="shared" si="48"/>
        <v>3</v>
      </c>
      <c r="P774" s="11">
        <f t="shared" si="49"/>
        <v>50</v>
      </c>
      <c r="Q774" s="13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43.75" hidden="1" x14ac:dyDescent="0.4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 s="11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 t="shared" si="48"/>
        <v>1</v>
      </c>
      <c r="P775" s="11">
        <f t="shared" si="49"/>
        <v>16</v>
      </c>
      <c r="Q775" s="13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43.75" hidden="1" x14ac:dyDescent="0.4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 s="11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 t="shared" si="48"/>
        <v>70</v>
      </c>
      <c r="P776" s="11">
        <f t="shared" si="49"/>
        <v>39</v>
      </c>
      <c r="Q776" s="13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3.75" hidden="1" x14ac:dyDescent="0.4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 s="11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 t="shared" si="48"/>
        <v>2</v>
      </c>
      <c r="P777" s="11">
        <f t="shared" si="49"/>
        <v>34</v>
      </c>
      <c r="Q777" s="13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43.75" hidden="1" x14ac:dyDescent="0.4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 s="11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 t="shared" si="48"/>
        <v>51</v>
      </c>
      <c r="P778" s="11">
        <f t="shared" si="49"/>
        <v>63.12</v>
      </c>
      <c r="Q778" s="13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58.3" hidden="1" x14ac:dyDescent="0.4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 s="11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 t="shared" si="48"/>
        <v>1</v>
      </c>
      <c r="P779" s="11">
        <f t="shared" si="49"/>
        <v>7</v>
      </c>
      <c r="Q779" s="13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3.75" hidden="1" x14ac:dyDescent="0.4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 s="11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 t="shared" si="48"/>
        <v>0</v>
      </c>
      <c r="P780" s="11">
        <f t="shared" si="49"/>
        <v>2</v>
      </c>
      <c r="Q780" s="13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58.3" hidden="1" x14ac:dyDescent="0.4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 s="1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 t="shared" si="48"/>
        <v>3</v>
      </c>
      <c r="P781" s="11">
        <f t="shared" si="49"/>
        <v>66.67</v>
      </c>
      <c r="Q781" s="13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43.75" hidden="1" x14ac:dyDescent="0.4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 s="11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 t="shared" si="48"/>
        <v>104</v>
      </c>
      <c r="P782" s="11">
        <f t="shared" si="49"/>
        <v>38.520000000000003</v>
      </c>
      <c r="Q782" s="13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3.75" hidden="1" x14ac:dyDescent="0.4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 s="11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 t="shared" si="48"/>
        <v>133</v>
      </c>
      <c r="P783" s="11">
        <f t="shared" si="49"/>
        <v>42.61</v>
      </c>
      <c r="Q783" s="13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3.75" hidden="1" x14ac:dyDescent="0.4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 s="11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 t="shared" si="48"/>
        <v>100</v>
      </c>
      <c r="P784" s="11">
        <f t="shared" si="49"/>
        <v>50</v>
      </c>
      <c r="Q784" s="13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43.75" hidden="1" x14ac:dyDescent="0.4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 s="11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 t="shared" si="48"/>
        <v>148</v>
      </c>
      <c r="P785" s="11">
        <f t="shared" si="49"/>
        <v>63.49</v>
      </c>
      <c r="Q785" s="13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43.75" hidden="1" x14ac:dyDescent="0.4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 s="11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 t="shared" si="48"/>
        <v>103</v>
      </c>
      <c r="P786" s="11">
        <f t="shared" si="49"/>
        <v>102.5</v>
      </c>
      <c r="Q786" s="13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43.75" hidden="1" x14ac:dyDescent="0.4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 s="11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 t="shared" si="48"/>
        <v>181</v>
      </c>
      <c r="P787" s="11">
        <f t="shared" si="49"/>
        <v>31.14</v>
      </c>
      <c r="Q787" s="13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3.75" hidden="1" x14ac:dyDescent="0.4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 s="11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 t="shared" si="48"/>
        <v>143</v>
      </c>
      <c r="P788" s="11">
        <f t="shared" si="49"/>
        <v>162.27000000000001</v>
      </c>
      <c r="Q788" s="13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43.75" hidden="1" x14ac:dyDescent="0.4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 s="11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 t="shared" si="48"/>
        <v>114</v>
      </c>
      <c r="P789" s="11">
        <f t="shared" si="49"/>
        <v>80.59</v>
      </c>
      <c r="Q789" s="13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43.75" hidden="1" x14ac:dyDescent="0.4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 s="11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 t="shared" si="48"/>
        <v>204</v>
      </c>
      <c r="P790" s="11">
        <f t="shared" si="49"/>
        <v>59.85</v>
      </c>
      <c r="Q790" s="13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3.75" hidden="1" x14ac:dyDescent="0.4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 s="1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 t="shared" si="48"/>
        <v>109</v>
      </c>
      <c r="P791" s="11">
        <f t="shared" si="49"/>
        <v>132.86000000000001</v>
      </c>
      <c r="Q791" s="13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43.75" hidden="1" x14ac:dyDescent="0.4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 s="11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 t="shared" si="48"/>
        <v>144</v>
      </c>
      <c r="P792" s="11">
        <f t="shared" si="49"/>
        <v>92.55</v>
      </c>
      <c r="Q792" s="13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43.75" hidden="1" x14ac:dyDescent="0.4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 s="11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 t="shared" si="48"/>
        <v>104</v>
      </c>
      <c r="P793" s="11">
        <f t="shared" si="49"/>
        <v>60.86</v>
      </c>
      <c r="Q793" s="13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29.15" hidden="1" x14ac:dyDescent="0.4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 s="11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 t="shared" si="48"/>
        <v>100</v>
      </c>
      <c r="P794" s="11">
        <f t="shared" si="49"/>
        <v>41.85</v>
      </c>
      <c r="Q794" s="13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43.75" hidden="1" x14ac:dyDescent="0.4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 s="11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 t="shared" si="48"/>
        <v>103</v>
      </c>
      <c r="P795" s="11">
        <f t="shared" si="49"/>
        <v>88.33</v>
      </c>
      <c r="Q795" s="13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43.75" hidden="1" x14ac:dyDescent="0.4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 s="11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 t="shared" si="48"/>
        <v>105</v>
      </c>
      <c r="P796" s="11">
        <f t="shared" si="49"/>
        <v>158.96</v>
      </c>
      <c r="Q796" s="13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43.75" hidden="1" x14ac:dyDescent="0.4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 s="11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 t="shared" si="48"/>
        <v>112</v>
      </c>
      <c r="P797" s="11">
        <f t="shared" si="49"/>
        <v>85.05</v>
      </c>
      <c r="Q797" s="13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58.3" hidden="1" x14ac:dyDescent="0.4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 s="11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 t="shared" si="48"/>
        <v>101</v>
      </c>
      <c r="P798" s="11">
        <f t="shared" si="49"/>
        <v>112.61</v>
      </c>
      <c r="Q798" s="13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43.75" hidden="1" x14ac:dyDescent="0.4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 s="11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 t="shared" si="48"/>
        <v>108</v>
      </c>
      <c r="P799" s="11">
        <f t="shared" si="49"/>
        <v>45.44</v>
      </c>
      <c r="Q799" s="13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3.75" hidden="1" x14ac:dyDescent="0.4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 s="11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 t="shared" si="48"/>
        <v>115</v>
      </c>
      <c r="P800" s="11">
        <f t="shared" si="49"/>
        <v>46.22</v>
      </c>
      <c r="Q800" s="13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43.75" hidden="1" x14ac:dyDescent="0.4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 s="1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 t="shared" si="48"/>
        <v>100</v>
      </c>
      <c r="P801" s="11">
        <f t="shared" si="49"/>
        <v>178.61</v>
      </c>
      <c r="Q801" s="13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3.75" hidden="1" x14ac:dyDescent="0.4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 s="11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 t="shared" si="48"/>
        <v>152</v>
      </c>
      <c r="P802" s="11">
        <f t="shared" si="49"/>
        <v>40.75</v>
      </c>
      <c r="Q802" s="13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3.75" hidden="1" x14ac:dyDescent="0.4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 s="11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 t="shared" si="48"/>
        <v>112</v>
      </c>
      <c r="P803" s="11">
        <f t="shared" si="49"/>
        <v>43.73</v>
      </c>
      <c r="Q803" s="13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58.3" hidden="1" x14ac:dyDescent="0.4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 s="11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 t="shared" si="48"/>
        <v>101</v>
      </c>
      <c r="P804" s="11">
        <f t="shared" si="49"/>
        <v>81.069999999999993</v>
      </c>
      <c r="Q804" s="13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43.75" hidden="1" x14ac:dyDescent="0.4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 s="11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 t="shared" si="48"/>
        <v>123</v>
      </c>
      <c r="P805" s="11">
        <f t="shared" si="49"/>
        <v>74.61</v>
      </c>
      <c r="Q805" s="13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43.75" hidden="1" x14ac:dyDescent="0.4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 s="11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 t="shared" si="48"/>
        <v>100</v>
      </c>
      <c r="P806" s="11">
        <f t="shared" si="49"/>
        <v>305.56</v>
      </c>
      <c r="Q806" s="13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3.75" hidden="1" x14ac:dyDescent="0.4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 s="11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 t="shared" si="48"/>
        <v>105</v>
      </c>
      <c r="P807" s="11">
        <f t="shared" si="49"/>
        <v>58.33</v>
      </c>
      <c r="Q807" s="13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idden="1" x14ac:dyDescent="0.4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 s="11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 t="shared" si="48"/>
        <v>104</v>
      </c>
      <c r="P808" s="11">
        <f t="shared" si="49"/>
        <v>117.68</v>
      </c>
      <c r="Q808" s="13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29.15" hidden="1" x14ac:dyDescent="0.4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 s="11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 t="shared" si="48"/>
        <v>105</v>
      </c>
      <c r="P809" s="11">
        <f t="shared" si="49"/>
        <v>73.77</v>
      </c>
      <c r="Q809" s="13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43.75" hidden="1" x14ac:dyDescent="0.4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 s="11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 t="shared" si="48"/>
        <v>100</v>
      </c>
      <c r="P810" s="11">
        <f t="shared" si="49"/>
        <v>104.65</v>
      </c>
      <c r="Q810" s="13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43.75" hidden="1" x14ac:dyDescent="0.4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 s="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 t="shared" si="48"/>
        <v>104</v>
      </c>
      <c r="P811" s="11">
        <f t="shared" si="49"/>
        <v>79.83</v>
      </c>
      <c r="Q811" s="13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43.75" hidden="1" x14ac:dyDescent="0.4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 s="11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 t="shared" si="48"/>
        <v>105</v>
      </c>
      <c r="P812" s="11">
        <f t="shared" si="49"/>
        <v>58.33</v>
      </c>
      <c r="Q812" s="13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29.15" hidden="1" x14ac:dyDescent="0.4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 s="11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 t="shared" si="48"/>
        <v>104</v>
      </c>
      <c r="P813" s="11">
        <f t="shared" si="49"/>
        <v>86.67</v>
      </c>
      <c r="Q813" s="13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43.75" hidden="1" x14ac:dyDescent="0.4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 s="11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 t="shared" si="48"/>
        <v>152</v>
      </c>
      <c r="P814" s="11">
        <f t="shared" si="49"/>
        <v>27.61</v>
      </c>
      <c r="Q814" s="13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29.15" hidden="1" x14ac:dyDescent="0.4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 s="11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 t="shared" si="48"/>
        <v>160</v>
      </c>
      <c r="P815" s="11">
        <f t="shared" si="49"/>
        <v>25</v>
      </c>
      <c r="Q815" s="13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43.75" hidden="1" x14ac:dyDescent="0.4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 s="11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 t="shared" si="48"/>
        <v>127</v>
      </c>
      <c r="P816" s="11">
        <f t="shared" si="49"/>
        <v>45.46</v>
      </c>
      <c r="Q816" s="13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29.15" hidden="1" x14ac:dyDescent="0.4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 s="11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 t="shared" si="48"/>
        <v>107</v>
      </c>
      <c r="P817" s="11">
        <f t="shared" si="49"/>
        <v>99.53</v>
      </c>
      <c r="Q817" s="13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29.15" hidden="1" x14ac:dyDescent="0.4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 s="11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 t="shared" si="48"/>
        <v>115</v>
      </c>
      <c r="P818" s="11">
        <f t="shared" si="49"/>
        <v>39.31</v>
      </c>
      <c r="Q818" s="13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3.75" hidden="1" x14ac:dyDescent="0.4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 s="11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 t="shared" si="48"/>
        <v>137</v>
      </c>
      <c r="P819" s="11">
        <f t="shared" si="49"/>
        <v>89.42</v>
      </c>
      <c r="Q819" s="13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43.75" hidden="1" x14ac:dyDescent="0.4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 s="11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 t="shared" si="48"/>
        <v>156</v>
      </c>
      <c r="P820" s="11">
        <f t="shared" si="49"/>
        <v>28.68</v>
      </c>
      <c r="Q820" s="13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29.15" hidden="1" x14ac:dyDescent="0.4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 s="1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 t="shared" si="48"/>
        <v>109</v>
      </c>
      <c r="P821" s="11">
        <f t="shared" si="49"/>
        <v>31.07</v>
      </c>
      <c r="Q821" s="13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3.75" hidden="1" x14ac:dyDescent="0.4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 s="11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 t="shared" si="48"/>
        <v>134</v>
      </c>
      <c r="P822" s="11">
        <f t="shared" si="49"/>
        <v>70.55</v>
      </c>
      <c r="Q822" s="13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3.75" hidden="1" x14ac:dyDescent="0.4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 s="11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 t="shared" si="48"/>
        <v>100</v>
      </c>
      <c r="P823" s="11">
        <f t="shared" si="49"/>
        <v>224.13</v>
      </c>
      <c r="Q823" s="13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43.75" hidden="1" x14ac:dyDescent="0.4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 s="11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 t="shared" si="48"/>
        <v>119</v>
      </c>
      <c r="P824" s="11">
        <f t="shared" si="49"/>
        <v>51.81</v>
      </c>
      <c r="Q824" s="13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3.75" hidden="1" x14ac:dyDescent="0.4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 s="11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 t="shared" si="48"/>
        <v>180</v>
      </c>
      <c r="P825" s="11">
        <f t="shared" si="49"/>
        <v>43.52</v>
      </c>
      <c r="Q825" s="13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58.3" hidden="1" x14ac:dyDescent="0.4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 s="11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 t="shared" si="48"/>
        <v>134</v>
      </c>
      <c r="P826" s="11">
        <f t="shared" si="49"/>
        <v>39.82</v>
      </c>
      <c r="Q826" s="13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29.15" hidden="1" x14ac:dyDescent="0.4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 s="11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 t="shared" si="48"/>
        <v>100</v>
      </c>
      <c r="P827" s="11">
        <f t="shared" si="49"/>
        <v>126.81</v>
      </c>
      <c r="Q827" s="13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3.75" hidden="1" x14ac:dyDescent="0.4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 s="11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 t="shared" si="48"/>
        <v>101</v>
      </c>
      <c r="P828" s="11">
        <f t="shared" si="49"/>
        <v>113.88</v>
      </c>
      <c r="Q828" s="13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58.3" hidden="1" x14ac:dyDescent="0.4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 s="11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 t="shared" si="48"/>
        <v>103</v>
      </c>
      <c r="P829" s="11">
        <f t="shared" si="49"/>
        <v>28.18</v>
      </c>
      <c r="Q829" s="13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58.3" hidden="1" x14ac:dyDescent="0.4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 s="11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 t="shared" si="48"/>
        <v>107</v>
      </c>
      <c r="P830" s="11">
        <f t="shared" si="49"/>
        <v>36.61</v>
      </c>
      <c r="Q830" s="13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58.3" hidden="1" x14ac:dyDescent="0.4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 s="1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 t="shared" si="48"/>
        <v>104</v>
      </c>
      <c r="P831" s="11">
        <f t="shared" si="49"/>
        <v>32.5</v>
      </c>
      <c r="Q831" s="13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3.75" hidden="1" x14ac:dyDescent="0.4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 s="11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 t="shared" si="48"/>
        <v>108</v>
      </c>
      <c r="P832" s="11">
        <f t="shared" si="49"/>
        <v>60.66</v>
      </c>
      <c r="Q832" s="13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29.15" hidden="1" x14ac:dyDescent="0.4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 s="11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 t="shared" si="48"/>
        <v>233</v>
      </c>
      <c r="P833" s="11">
        <f t="shared" si="49"/>
        <v>175</v>
      </c>
      <c r="Q833" s="13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43.75" hidden="1" x14ac:dyDescent="0.4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 s="11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 t="shared" ref="O834:O897" si="52">ROUND(E834/D834*100,0)</f>
        <v>101</v>
      </c>
      <c r="P834" s="11">
        <f t="shared" ref="P834:P897" si="53">IFERROR(ROUND(E834/L834,2),0)</f>
        <v>97.99</v>
      </c>
      <c r="Q834" s="13" t="s">
        <v>8323</v>
      </c>
      <c r="R834" t="s">
        <v>8324</v>
      </c>
      <c r="S834" s="16">
        <f t="shared" ref="S834:S897" si="54">(((J834/60)/60)/24+DATE(1970,1,1))</f>
        <v>40869.675173611111</v>
      </c>
      <c r="T834" s="16">
        <f t="shared" ref="T834:T897" si="55">(((I834/60)/60)/24+DATE(1970,1,1))</f>
        <v>40929.342361111114</v>
      </c>
    </row>
    <row r="835" spans="1:20" hidden="1" x14ac:dyDescent="0.4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 s="11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 t="shared" si="52"/>
        <v>102</v>
      </c>
      <c r="P835" s="11">
        <f t="shared" si="53"/>
        <v>148.78</v>
      </c>
      <c r="Q835" s="13" t="s">
        <v>8323</v>
      </c>
      <c r="R835" t="s">
        <v>8324</v>
      </c>
      <c r="S835" s="16">
        <f t="shared" si="54"/>
        <v>41718.878182870372</v>
      </c>
      <c r="T835" s="16">
        <f t="shared" si="55"/>
        <v>41748.878182870372</v>
      </c>
    </row>
    <row r="836" spans="1:20" ht="58.3" hidden="1" x14ac:dyDescent="0.4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 s="11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 t="shared" si="52"/>
        <v>131</v>
      </c>
      <c r="P836" s="11">
        <f t="shared" si="53"/>
        <v>96.08</v>
      </c>
      <c r="Q836" s="13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43.75" hidden="1" x14ac:dyDescent="0.4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 s="11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 t="shared" si="52"/>
        <v>117</v>
      </c>
      <c r="P837" s="11">
        <f t="shared" si="53"/>
        <v>58.63</v>
      </c>
      <c r="Q837" s="13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idden="1" x14ac:dyDescent="0.4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 s="11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 t="shared" si="52"/>
        <v>101</v>
      </c>
      <c r="P838" s="11">
        <f t="shared" si="53"/>
        <v>109.71</v>
      </c>
      <c r="Q838" s="13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43.75" hidden="1" x14ac:dyDescent="0.4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 s="11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 t="shared" si="52"/>
        <v>122</v>
      </c>
      <c r="P839" s="11">
        <f t="shared" si="53"/>
        <v>49.11</v>
      </c>
      <c r="Q839" s="13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43.75" hidden="1" x14ac:dyDescent="0.4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 s="11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 t="shared" si="52"/>
        <v>145</v>
      </c>
      <c r="P840" s="11">
        <f t="shared" si="53"/>
        <v>47.67</v>
      </c>
      <c r="Q840" s="13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3.75" hidden="1" x14ac:dyDescent="0.4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 s="1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 t="shared" si="52"/>
        <v>117</v>
      </c>
      <c r="P841" s="11">
        <f t="shared" si="53"/>
        <v>60.74</v>
      </c>
      <c r="Q841" s="13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43.75" hidden="1" x14ac:dyDescent="0.4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 s="11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 t="shared" si="52"/>
        <v>120</v>
      </c>
      <c r="P842" s="11">
        <f t="shared" si="53"/>
        <v>63.38</v>
      </c>
      <c r="Q842" s="13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58.3" hidden="1" x14ac:dyDescent="0.4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 s="11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 t="shared" si="52"/>
        <v>101</v>
      </c>
      <c r="P843" s="11">
        <f t="shared" si="53"/>
        <v>53.89</v>
      </c>
      <c r="Q843" s="13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3.75" hidden="1" x14ac:dyDescent="0.4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 s="11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 t="shared" si="52"/>
        <v>104</v>
      </c>
      <c r="P844" s="11">
        <f t="shared" si="53"/>
        <v>66.87</v>
      </c>
      <c r="Q844" s="13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43.75" hidden="1" x14ac:dyDescent="0.4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 s="11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52"/>
        <v>267</v>
      </c>
      <c r="P845" s="11">
        <f t="shared" si="53"/>
        <v>63.1</v>
      </c>
      <c r="Q845" s="13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58.3" hidden="1" x14ac:dyDescent="0.4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 s="11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 t="shared" si="52"/>
        <v>194</v>
      </c>
      <c r="P846" s="11">
        <f t="shared" si="53"/>
        <v>36.630000000000003</v>
      </c>
      <c r="Q846" s="13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3.75" hidden="1" x14ac:dyDescent="0.4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 s="11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 t="shared" si="52"/>
        <v>120</v>
      </c>
      <c r="P847" s="11">
        <f t="shared" si="53"/>
        <v>34.01</v>
      </c>
      <c r="Q847" s="13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43.75" hidden="1" x14ac:dyDescent="0.4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 s="11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 t="shared" si="52"/>
        <v>122</v>
      </c>
      <c r="P848" s="11">
        <f t="shared" si="53"/>
        <v>28.55</v>
      </c>
      <c r="Q848" s="13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29.15" hidden="1" x14ac:dyDescent="0.4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 s="11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 t="shared" si="52"/>
        <v>100</v>
      </c>
      <c r="P849" s="11">
        <f t="shared" si="53"/>
        <v>10</v>
      </c>
      <c r="Q849" s="13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3.75" hidden="1" x14ac:dyDescent="0.4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 s="11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 t="shared" si="52"/>
        <v>100</v>
      </c>
      <c r="P850" s="11">
        <f t="shared" si="53"/>
        <v>18.75</v>
      </c>
      <c r="Q850" s="13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58.3" hidden="1" x14ac:dyDescent="0.4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 s="1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 t="shared" si="52"/>
        <v>120</v>
      </c>
      <c r="P851" s="11">
        <f t="shared" si="53"/>
        <v>41.7</v>
      </c>
      <c r="Q851" s="13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3.75" hidden="1" x14ac:dyDescent="0.4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 s="11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 t="shared" si="52"/>
        <v>155</v>
      </c>
      <c r="P852" s="11">
        <f t="shared" si="53"/>
        <v>46.67</v>
      </c>
      <c r="Q852" s="13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43.75" hidden="1" x14ac:dyDescent="0.4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 s="11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 t="shared" si="52"/>
        <v>130</v>
      </c>
      <c r="P853" s="11">
        <f t="shared" si="53"/>
        <v>37.270000000000003</v>
      </c>
      <c r="Q853" s="13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29.15" hidden="1" x14ac:dyDescent="0.4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 s="11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 t="shared" si="52"/>
        <v>105</v>
      </c>
      <c r="P854" s="11">
        <f t="shared" si="53"/>
        <v>59.26</v>
      </c>
      <c r="Q854" s="13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3.75" hidden="1" x14ac:dyDescent="0.4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 s="11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 t="shared" si="52"/>
        <v>100</v>
      </c>
      <c r="P855" s="11">
        <f t="shared" si="53"/>
        <v>30</v>
      </c>
      <c r="Q855" s="13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3.75" hidden="1" x14ac:dyDescent="0.4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 s="11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 t="shared" si="52"/>
        <v>118</v>
      </c>
      <c r="P856" s="11">
        <f t="shared" si="53"/>
        <v>65.86</v>
      </c>
      <c r="Q856" s="13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29.15" hidden="1" x14ac:dyDescent="0.4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 s="11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 t="shared" si="52"/>
        <v>103</v>
      </c>
      <c r="P857" s="11">
        <f t="shared" si="53"/>
        <v>31.91</v>
      </c>
      <c r="Q857" s="13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58.3" hidden="1" x14ac:dyDescent="0.4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 s="11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 t="shared" si="52"/>
        <v>218</v>
      </c>
      <c r="P858" s="11">
        <f t="shared" si="53"/>
        <v>19.46</v>
      </c>
      <c r="Q858" s="13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43.75" hidden="1" x14ac:dyDescent="0.4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 s="11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 t="shared" si="52"/>
        <v>100</v>
      </c>
      <c r="P859" s="11">
        <f t="shared" si="53"/>
        <v>50</v>
      </c>
      <c r="Q859" s="13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43.75" hidden="1" x14ac:dyDescent="0.4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 s="11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 t="shared" si="52"/>
        <v>144</v>
      </c>
      <c r="P860" s="11">
        <f t="shared" si="53"/>
        <v>22.74</v>
      </c>
      <c r="Q860" s="13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43.75" hidden="1" x14ac:dyDescent="0.4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 s="1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 t="shared" si="52"/>
        <v>105</v>
      </c>
      <c r="P861" s="11">
        <f t="shared" si="53"/>
        <v>42.72</v>
      </c>
      <c r="Q861" s="13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43.75" hidden="1" x14ac:dyDescent="0.4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 s="11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 t="shared" si="52"/>
        <v>18</v>
      </c>
      <c r="P862" s="11">
        <f t="shared" si="53"/>
        <v>52.92</v>
      </c>
      <c r="Q862" s="13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3.75" hidden="1" x14ac:dyDescent="0.4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 s="11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 t="shared" si="52"/>
        <v>2</v>
      </c>
      <c r="P863" s="11">
        <f t="shared" si="53"/>
        <v>50.5</v>
      </c>
      <c r="Q863" s="13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3.75" hidden="1" x14ac:dyDescent="0.4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 s="11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 t="shared" si="52"/>
        <v>0</v>
      </c>
      <c r="P864" s="11">
        <f t="shared" si="53"/>
        <v>42.5</v>
      </c>
      <c r="Q864" s="13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3.75" hidden="1" x14ac:dyDescent="0.4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 s="11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 t="shared" si="52"/>
        <v>5</v>
      </c>
      <c r="P865" s="11">
        <f t="shared" si="53"/>
        <v>18</v>
      </c>
      <c r="Q865" s="13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3.75" hidden="1" x14ac:dyDescent="0.4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 s="11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 t="shared" si="52"/>
        <v>42</v>
      </c>
      <c r="P866" s="11">
        <f t="shared" si="53"/>
        <v>34.18</v>
      </c>
      <c r="Q866" s="13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43.75" hidden="1" x14ac:dyDescent="0.4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 s="11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 t="shared" si="52"/>
        <v>2</v>
      </c>
      <c r="P867" s="11">
        <f t="shared" si="53"/>
        <v>22.5</v>
      </c>
      <c r="Q867" s="13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3.75" hidden="1" x14ac:dyDescent="0.4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 s="11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 t="shared" si="52"/>
        <v>18</v>
      </c>
      <c r="P868" s="11">
        <f t="shared" si="53"/>
        <v>58.18</v>
      </c>
      <c r="Q868" s="13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58.3" hidden="1" x14ac:dyDescent="0.4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 s="11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 t="shared" si="52"/>
        <v>24</v>
      </c>
      <c r="P869" s="11">
        <f t="shared" si="53"/>
        <v>109.18</v>
      </c>
      <c r="Q869" s="13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58.3" hidden="1" x14ac:dyDescent="0.4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 s="11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 t="shared" si="52"/>
        <v>0</v>
      </c>
      <c r="P870" s="11">
        <f t="shared" si="53"/>
        <v>50</v>
      </c>
      <c r="Q870" s="13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58.3" hidden="1" x14ac:dyDescent="0.4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 s="1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 t="shared" si="52"/>
        <v>12</v>
      </c>
      <c r="P871" s="11">
        <f t="shared" si="53"/>
        <v>346.67</v>
      </c>
      <c r="Q871" s="13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43.75" hidden="1" x14ac:dyDescent="0.4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 s="11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 t="shared" si="52"/>
        <v>0</v>
      </c>
      <c r="P872" s="11">
        <f t="shared" si="53"/>
        <v>12.4</v>
      </c>
      <c r="Q872" s="13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43.75" hidden="1" x14ac:dyDescent="0.4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 s="11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 t="shared" si="52"/>
        <v>5</v>
      </c>
      <c r="P873" s="11">
        <f t="shared" si="53"/>
        <v>27.08</v>
      </c>
      <c r="Q873" s="13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3.75" hidden="1" x14ac:dyDescent="0.4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 s="11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 t="shared" si="52"/>
        <v>1</v>
      </c>
      <c r="P874" s="11">
        <f t="shared" si="53"/>
        <v>32.5</v>
      </c>
      <c r="Q874" s="13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29.15" hidden="1" x14ac:dyDescent="0.4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 s="11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 t="shared" si="52"/>
        <v>1</v>
      </c>
      <c r="P875" s="11">
        <f t="shared" si="53"/>
        <v>9</v>
      </c>
      <c r="Q875" s="13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58.3" hidden="1" x14ac:dyDescent="0.4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 s="11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 t="shared" si="52"/>
        <v>24</v>
      </c>
      <c r="P876" s="11">
        <f t="shared" si="53"/>
        <v>34.76</v>
      </c>
      <c r="Q876" s="13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58.3" hidden="1" x14ac:dyDescent="0.4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 s="11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 t="shared" si="52"/>
        <v>0</v>
      </c>
      <c r="P877" s="11">
        <f t="shared" si="53"/>
        <v>0</v>
      </c>
      <c r="Q877" s="13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29.15" hidden="1" x14ac:dyDescent="0.4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 s="11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 t="shared" si="52"/>
        <v>41</v>
      </c>
      <c r="P878" s="11">
        <f t="shared" si="53"/>
        <v>28.58</v>
      </c>
      <c r="Q878" s="13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43.75" hidden="1" x14ac:dyDescent="0.4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 s="11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 t="shared" si="52"/>
        <v>68</v>
      </c>
      <c r="P879" s="11">
        <f t="shared" si="53"/>
        <v>46.59</v>
      </c>
      <c r="Q879" s="13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43.75" hidden="1" x14ac:dyDescent="0.4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 s="11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 t="shared" si="52"/>
        <v>1</v>
      </c>
      <c r="P880" s="11">
        <f t="shared" si="53"/>
        <v>32.5</v>
      </c>
      <c r="Q880" s="13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43.75" hidden="1" x14ac:dyDescent="0.4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 s="1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 t="shared" si="52"/>
        <v>31</v>
      </c>
      <c r="P881" s="11">
        <f t="shared" si="53"/>
        <v>21.47</v>
      </c>
      <c r="Q881" s="13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43.75" hidden="1" x14ac:dyDescent="0.4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 s="11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 t="shared" si="52"/>
        <v>3</v>
      </c>
      <c r="P882" s="11">
        <f t="shared" si="53"/>
        <v>14.13</v>
      </c>
      <c r="Q882" s="13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3.75" hidden="1" x14ac:dyDescent="0.4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 s="11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 t="shared" si="52"/>
        <v>1</v>
      </c>
      <c r="P883" s="11">
        <f t="shared" si="53"/>
        <v>30</v>
      </c>
      <c r="Q883" s="13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43.75" hidden="1" x14ac:dyDescent="0.4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 s="11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 t="shared" si="52"/>
        <v>20</v>
      </c>
      <c r="P884" s="11">
        <f t="shared" si="53"/>
        <v>21.57</v>
      </c>
      <c r="Q884" s="13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58.3" hidden="1" x14ac:dyDescent="0.4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 s="11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 t="shared" si="52"/>
        <v>40</v>
      </c>
      <c r="P885" s="11">
        <f t="shared" si="53"/>
        <v>83.38</v>
      </c>
      <c r="Q885" s="13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3.75" hidden="1" x14ac:dyDescent="0.4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 s="11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 t="shared" si="52"/>
        <v>1</v>
      </c>
      <c r="P886" s="11">
        <f t="shared" si="53"/>
        <v>10</v>
      </c>
      <c r="Q886" s="13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3.75" hidden="1" x14ac:dyDescent="0.4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 s="11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 t="shared" si="52"/>
        <v>75</v>
      </c>
      <c r="P887" s="11">
        <f t="shared" si="53"/>
        <v>35.71</v>
      </c>
      <c r="Q887" s="13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58.3" hidden="1" x14ac:dyDescent="0.4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 s="11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 t="shared" si="52"/>
        <v>41</v>
      </c>
      <c r="P888" s="11">
        <f t="shared" si="53"/>
        <v>29.29</v>
      </c>
      <c r="Q888" s="13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43.75" hidden="1" x14ac:dyDescent="0.4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 s="11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 t="shared" si="52"/>
        <v>0</v>
      </c>
      <c r="P889" s="11">
        <f t="shared" si="53"/>
        <v>0</v>
      </c>
      <c r="Q889" s="13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58.3" hidden="1" x14ac:dyDescent="0.4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 s="11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 t="shared" si="52"/>
        <v>7</v>
      </c>
      <c r="P890" s="11">
        <f t="shared" si="53"/>
        <v>18</v>
      </c>
      <c r="Q890" s="13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3.75" hidden="1" x14ac:dyDescent="0.4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 s="1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 t="shared" si="52"/>
        <v>9</v>
      </c>
      <c r="P891" s="11">
        <f t="shared" si="53"/>
        <v>73.760000000000005</v>
      </c>
      <c r="Q891" s="13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58.3" hidden="1" x14ac:dyDescent="0.4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 s="11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 t="shared" si="52"/>
        <v>4</v>
      </c>
      <c r="P892" s="11">
        <f t="shared" si="53"/>
        <v>31.25</v>
      </c>
      <c r="Q892" s="13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43.75" hidden="1" x14ac:dyDescent="0.4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 s="11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 t="shared" si="52"/>
        <v>3</v>
      </c>
      <c r="P893" s="11">
        <f t="shared" si="53"/>
        <v>28.89</v>
      </c>
      <c r="Q893" s="13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43.75" hidden="1" x14ac:dyDescent="0.4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 s="11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 t="shared" si="52"/>
        <v>41</v>
      </c>
      <c r="P894" s="11">
        <f t="shared" si="53"/>
        <v>143.82</v>
      </c>
      <c r="Q894" s="13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3.75" hidden="1" x14ac:dyDescent="0.4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 s="11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 t="shared" si="52"/>
        <v>10</v>
      </c>
      <c r="P895" s="11">
        <f t="shared" si="53"/>
        <v>40</v>
      </c>
      <c r="Q895" s="13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43.75" hidden="1" x14ac:dyDescent="0.4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 s="11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 t="shared" si="52"/>
        <v>39</v>
      </c>
      <c r="P896" s="11">
        <f t="shared" si="53"/>
        <v>147.81</v>
      </c>
      <c r="Q896" s="13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58.3" hidden="1" x14ac:dyDescent="0.4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 s="11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 t="shared" si="52"/>
        <v>2</v>
      </c>
      <c r="P897" s="11">
        <f t="shared" si="53"/>
        <v>27.86</v>
      </c>
      <c r="Q897" s="13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43.75" hidden="1" x14ac:dyDescent="0.4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 s="11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 t="shared" ref="O898:O961" si="56">ROUND(E898/D898*100,0)</f>
        <v>40</v>
      </c>
      <c r="P898" s="11">
        <f t="shared" ref="P898:P961" si="57">IFERROR(ROUND(E898/L898,2),0)</f>
        <v>44.44</v>
      </c>
      <c r="Q898" s="13" t="s">
        <v>8323</v>
      </c>
      <c r="R898" t="s">
        <v>8327</v>
      </c>
      <c r="S898" s="16">
        <f t="shared" ref="S898:S961" si="58">(((J898/60)/60)/24+DATE(1970,1,1))</f>
        <v>42218.872986111113</v>
      </c>
      <c r="T898" s="16">
        <f t="shared" ref="T898:T961" si="59">(((I898/60)/60)/24+DATE(1970,1,1))</f>
        <v>42244.166666666672</v>
      </c>
    </row>
    <row r="899" spans="1:20" ht="43.75" hidden="1" x14ac:dyDescent="0.4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 s="11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 t="shared" si="56"/>
        <v>0</v>
      </c>
      <c r="P899" s="11">
        <f t="shared" si="57"/>
        <v>0</v>
      </c>
      <c r="Q899" s="13" t="s">
        <v>8323</v>
      </c>
      <c r="R899" t="s">
        <v>8327</v>
      </c>
      <c r="S899" s="16">
        <f t="shared" si="58"/>
        <v>41211.688750000001</v>
      </c>
      <c r="T899" s="16">
        <f t="shared" si="59"/>
        <v>41241.730416666665</v>
      </c>
    </row>
    <row r="900" spans="1:20" ht="43.75" hidden="1" x14ac:dyDescent="0.4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 s="11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 t="shared" si="56"/>
        <v>3</v>
      </c>
      <c r="P900" s="11">
        <f t="shared" si="57"/>
        <v>35</v>
      </c>
      <c r="Q900" s="13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3.75" hidden="1" x14ac:dyDescent="0.4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 s="1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 t="shared" si="56"/>
        <v>37</v>
      </c>
      <c r="P901" s="11">
        <f t="shared" si="57"/>
        <v>35</v>
      </c>
      <c r="Q901" s="13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29.15" hidden="1" x14ac:dyDescent="0.4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 s="11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 t="shared" si="56"/>
        <v>0</v>
      </c>
      <c r="P902" s="11">
        <f t="shared" si="57"/>
        <v>10.5</v>
      </c>
      <c r="Q902" s="13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58.3" hidden="1" x14ac:dyDescent="0.4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 s="11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 t="shared" si="56"/>
        <v>0</v>
      </c>
      <c r="P903" s="11">
        <f t="shared" si="57"/>
        <v>0</v>
      </c>
      <c r="Q903" s="13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58.3" hidden="1" x14ac:dyDescent="0.4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 s="11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 t="shared" si="56"/>
        <v>0</v>
      </c>
      <c r="P904" s="11">
        <f t="shared" si="57"/>
        <v>30</v>
      </c>
      <c r="Q904" s="13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3.75" hidden="1" x14ac:dyDescent="0.4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 s="11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 t="shared" si="56"/>
        <v>3</v>
      </c>
      <c r="P905" s="11">
        <f t="shared" si="57"/>
        <v>40</v>
      </c>
      <c r="Q905" s="13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3.75" hidden="1" x14ac:dyDescent="0.4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 s="11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 t="shared" si="56"/>
        <v>0</v>
      </c>
      <c r="P906" s="11">
        <f t="shared" si="57"/>
        <v>50.33</v>
      </c>
      <c r="Q906" s="13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3.75" hidden="1" x14ac:dyDescent="0.4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 s="11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 t="shared" si="56"/>
        <v>3</v>
      </c>
      <c r="P907" s="11">
        <f t="shared" si="57"/>
        <v>32.67</v>
      </c>
      <c r="Q907" s="13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29.15" hidden="1" x14ac:dyDescent="0.4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 s="11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 t="shared" si="56"/>
        <v>0</v>
      </c>
      <c r="P908" s="11">
        <f t="shared" si="57"/>
        <v>0</v>
      </c>
      <c r="Q908" s="13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43.75" hidden="1" x14ac:dyDescent="0.4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 s="11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 t="shared" si="56"/>
        <v>0</v>
      </c>
      <c r="P909" s="11">
        <f t="shared" si="57"/>
        <v>0</v>
      </c>
      <c r="Q909" s="13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3.75" hidden="1" x14ac:dyDescent="0.4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 s="11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 t="shared" si="56"/>
        <v>0</v>
      </c>
      <c r="P910" s="11">
        <f t="shared" si="57"/>
        <v>0</v>
      </c>
      <c r="Q910" s="13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58.3" hidden="1" x14ac:dyDescent="0.4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 s="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 t="shared" si="56"/>
        <v>3</v>
      </c>
      <c r="P911" s="11">
        <f t="shared" si="57"/>
        <v>65</v>
      </c>
      <c r="Q911" s="13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3.75" hidden="1" x14ac:dyDescent="0.4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 s="11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 t="shared" si="56"/>
        <v>22</v>
      </c>
      <c r="P912" s="11">
        <f t="shared" si="57"/>
        <v>24.6</v>
      </c>
      <c r="Q912" s="13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43.75" hidden="1" x14ac:dyDescent="0.4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 s="11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 t="shared" si="56"/>
        <v>0</v>
      </c>
      <c r="P913" s="11">
        <f t="shared" si="57"/>
        <v>0</v>
      </c>
      <c r="Q913" s="13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3.75" hidden="1" x14ac:dyDescent="0.4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 s="11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 t="shared" si="56"/>
        <v>1</v>
      </c>
      <c r="P914" s="11">
        <f t="shared" si="57"/>
        <v>15</v>
      </c>
      <c r="Q914" s="13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43.75" hidden="1" x14ac:dyDescent="0.4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 s="11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 t="shared" si="56"/>
        <v>7</v>
      </c>
      <c r="P915" s="11">
        <f t="shared" si="57"/>
        <v>82.58</v>
      </c>
      <c r="Q915" s="13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3.75" hidden="1" x14ac:dyDescent="0.4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 s="11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 t="shared" si="56"/>
        <v>0</v>
      </c>
      <c r="P916" s="11">
        <f t="shared" si="57"/>
        <v>0</v>
      </c>
      <c r="Q916" s="13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3.75" hidden="1" x14ac:dyDescent="0.4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 s="11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 t="shared" si="56"/>
        <v>6</v>
      </c>
      <c r="P917" s="11">
        <f t="shared" si="57"/>
        <v>41.67</v>
      </c>
      <c r="Q917" s="13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3.75" hidden="1" x14ac:dyDescent="0.4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 s="11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 t="shared" si="56"/>
        <v>0</v>
      </c>
      <c r="P918" s="11">
        <f t="shared" si="57"/>
        <v>0</v>
      </c>
      <c r="Q918" s="13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43.75" hidden="1" x14ac:dyDescent="0.4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 s="11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 t="shared" si="56"/>
        <v>1</v>
      </c>
      <c r="P919" s="11">
        <f t="shared" si="57"/>
        <v>30</v>
      </c>
      <c r="Q919" s="13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58.3" hidden="1" x14ac:dyDescent="0.4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 s="11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 t="shared" si="56"/>
        <v>5</v>
      </c>
      <c r="P920" s="11">
        <f t="shared" si="57"/>
        <v>19.600000000000001</v>
      </c>
      <c r="Q920" s="13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idden="1" x14ac:dyDescent="0.4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 s="1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 t="shared" si="56"/>
        <v>1</v>
      </c>
      <c r="P921" s="11">
        <f t="shared" si="57"/>
        <v>100</v>
      </c>
      <c r="Q921" s="13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3.75" hidden="1" x14ac:dyDescent="0.4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 s="11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 t="shared" si="56"/>
        <v>0</v>
      </c>
      <c r="P922" s="11">
        <f t="shared" si="57"/>
        <v>0</v>
      </c>
      <c r="Q922" s="13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43.75" hidden="1" x14ac:dyDescent="0.4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 s="11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 t="shared" si="56"/>
        <v>31</v>
      </c>
      <c r="P923" s="11">
        <f t="shared" si="57"/>
        <v>231.75</v>
      </c>
      <c r="Q923" s="13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3.75" hidden="1" x14ac:dyDescent="0.4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 s="11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 t="shared" si="56"/>
        <v>21</v>
      </c>
      <c r="P924" s="11">
        <f t="shared" si="57"/>
        <v>189.33</v>
      </c>
      <c r="Q924" s="13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43.75" hidden="1" x14ac:dyDescent="0.4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 s="11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 t="shared" si="56"/>
        <v>2</v>
      </c>
      <c r="P925" s="11">
        <f t="shared" si="57"/>
        <v>55</v>
      </c>
      <c r="Q925" s="13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43.75" hidden="1" x14ac:dyDescent="0.4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 s="11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 t="shared" si="56"/>
        <v>11</v>
      </c>
      <c r="P926" s="11">
        <f t="shared" si="57"/>
        <v>21.8</v>
      </c>
      <c r="Q926" s="13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3.75" hidden="1" x14ac:dyDescent="0.4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 s="11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 t="shared" si="56"/>
        <v>3</v>
      </c>
      <c r="P927" s="11">
        <f t="shared" si="57"/>
        <v>32</v>
      </c>
      <c r="Q927" s="13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58.3" hidden="1" x14ac:dyDescent="0.4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 s="11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 t="shared" si="56"/>
        <v>0</v>
      </c>
      <c r="P928" s="11">
        <f t="shared" si="57"/>
        <v>0</v>
      </c>
      <c r="Q928" s="13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29.15" hidden="1" x14ac:dyDescent="0.4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 s="11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 t="shared" si="56"/>
        <v>0</v>
      </c>
      <c r="P929" s="11">
        <f t="shared" si="57"/>
        <v>0</v>
      </c>
      <c r="Q929" s="13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3.75" hidden="1" x14ac:dyDescent="0.4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 s="11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 t="shared" si="56"/>
        <v>11</v>
      </c>
      <c r="P930" s="11">
        <f t="shared" si="57"/>
        <v>56.25</v>
      </c>
      <c r="Q930" s="13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3.75" hidden="1" x14ac:dyDescent="0.4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 s="1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 t="shared" si="56"/>
        <v>0</v>
      </c>
      <c r="P931" s="11">
        <f t="shared" si="57"/>
        <v>0</v>
      </c>
      <c r="Q931" s="13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58.3" hidden="1" x14ac:dyDescent="0.4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 s="11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 t="shared" si="56"/>
        <v>38</v>
      </c>
      <c r="P932" s="11">
        <f t="shared" si="57"/>
        <v>69</v>
      </c>
      <c r="Q932" s="13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3.75" hidden="1" x14ac:dyDescent="0.4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 s="11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 t="shared" si="56"/>
        <v>7</v>
      </c>
      <c r="P933" s="11">
        <f t="shared" si="57"/>
        <v>18.71</v>
      </c>
      <c r="Q933" s="13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29.15" hidden="1" x14ac:dyDescent="0.4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 s="11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 t="shared" si="56"/>
        <v>15</v>
      </c>
      <c r="P934" s="11">
        <f t="shared" si="57"/>
        <v>46.03</v>
      </c>
      <c r="Q934" s="13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43.75" hidden="1" x14ac:dyDescent="0.4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 s="11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 t="shared" si="56"/>
        <v>6</v>
      </c>
      <c r="P935" s="11">
        <f t="shared" si="57"/>
        <v>60</v>
      </c>
      <c r="Q935" s="13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43.75" hidden="1" x14ac:dyDescent="0.4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 s="11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 t="shared" si="56"/>
        <v>30</v>
      </c>
      <c r="P936" s="11">
        <f t="shared" si="57"/>
        <v>50.67</v>
      </c>
      <c r="Q936" s="13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43.75" hidden="1" x14ac:dyDescent="0.4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 s="11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 t="shared" si="56"/>
        <v>1</v>
      </c>
      <c r="P937" s="11">
        <f t="shared" si="57"/>
        <v>25</v>
      </c>
      <c r="Q937" s="13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3.75" hidden="1" x14ac:dyDescent="0.4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 s="11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 t="shared" si="56"/>
        <v>0</v>
      </c>
      <c r="P938" s="11">
        <f t="shared" si="57"/>
        <v>0</v>
      </c>
      <c r="Q938" s="13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3.75" hidden="1" x14ac:dyDescent="0.4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 s="11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 t="shared" si="56"/>
        <v>1</v>
      </c>
      <c r="P939" s="11">
        <f t="shared" si="57"/>
        <v>20</v>
      </c>
      <c r="Q939" s="13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3.75" hidden="1" x14ac:dyDescent="0.4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 s="11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 t="shared" si="56"/>
        <v>0</v>
      </c>
      <c r="P940" s="11">
        <f t="shared" si="57"/>
        <v>25</v>
      </c>
      <c r="Q940" s="13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43.75" hidden="1" x14ac:dyDescent="0.4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 s="1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 t="shared" si="56"/>
        <v>1</v>
      </c>
      <c r="P941" s="11">
        <f t="shared" si="57"/>
        <v>20</v>
      </c>
      <c r="Q941" s="13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3.75" hidden="1" x14ac:dyDescent="0.4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 s="11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 t="shared" si="56"/>
        <v>17</v>
      </c>
      <c r="P942" s="11">
        <f t="shared" si="57"/>
        <v>110.29</v>
      </c>
      <c r="Q942" s="13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58.3" hidden="1" x14ac:dyDescent="0.4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 s="11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 t="shared" si="56"/>
        <v>2</v>
      </c>
      <c r="P943" s="11">
        <f t="shared" si="57"/>
        <v>37.450000000000003</v>
      </c>
      <c r="Q943" s="13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58.3" hidden="1" x14ac:dyDescent="0.4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 s="11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 t="shared" si="56"/>
        <v>9</v>
      </c>
      <c r="P944" s="11">
        <f t="shared" si="57"/>
        <v>41.75</v>
      </c>
      <c r="Q944" s="13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29.15" hidden="1" x14ac:dyDescent="0.4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 s="11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 t="shared" si="56"/>
        <v>10</v>
      </c>
      <c r="P945" s="11">
        <f t="shared" si="57"/>
        <v>24.08</v>
      </c>
      <c r="Q945" s="13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3.75" hidden="1" x14ac:dyDescent="0.4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 s="11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 t="shared" si="56"/>
        <v>13</v>
      </c>
      <c r="P946" s="11">
        <f t="shared" si="57"/>
        <v>69.41</v>
      </c>
      <c r="Q946" s="13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3.75" hidden="1" x14ac:dyDescent="0.4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 s="11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 t="shared" si="56"/>
        <v>2</v>
      </c>
      <c r="P947" s="11">
        <f t="shared" si="57"/>
        <v>155.25</v>
      </c>
      <c r="Q947" s="13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43.75" hidden="1" x14ac:dyDescent="0.4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 s="11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 t="shared" si="56"/>
        <v>2</v>
      </c>
      <c r="P948" s="11">
        <f t="shared" si="57"/>
        <v>57.2</v>
      </c>
      <c r="Q948" s="13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58.3" hidden="1" x14ac:dyDescent="0.4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 s="11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 t="shared" si="56"/>
        <v>0</v>
      </c>
      <c r="P949" s="11">
        <f t="shared" si="57"/>
        <v>0</v>
      </c>
      <c r="Q949" s="13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58.3" hidden="1" x14ac:dyDescent="0.4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 s="11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 t="shared" si="56"/>
        <v>12</v>
      </c>
      <c r="P950" s="11">
        <f t="shared" si="57"/>
        <v>60</v>
      </c>
      <c r="Q950" s="13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3.75" hidden="1" x14ac:dyDescent="0.4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 s="1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 t="shared" si="56"/>
        <v>1</v>
      </c>
      <c r="P951" s="11">
        <f t="shared" si="57"/>
        <v>39</v>
      </c>
      <c r="Q951" s="13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3.75" hidden="1" x14ac:dyDescent="0.4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 s="11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 t="shared" si="56"/>
        <v>28</v>
      </c>
      <c r="P952" s="11">
        <f t="shared" si="57"/>
        <v>58.42</v>
      </c>
      <c r="Q952" s="13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idden="1" x14ac:dyDescent="0.4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 s="11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 t="shared" si="56"/>
        <v>38</v>
      </c>
      <c r="P953" s="11">
        <f t="shared" si="57"/>
        <v>158.63999999999999</v>
      </c>
      <c r="Q953" s="13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29.15" hidden="1" x14ac:dyDescent="0.4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 s="11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 t="shared" si="56"/>
        <v>40</v>
      </c>
      <c r="P954" s="11">
        <f t="shared" si="57"/>
        <v>99.86</v>
      </c>
      <c r="Q954" s="13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3.75" hidden="1" x14ac:dyDescent="0.4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 s="11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 t="shared" si="56"/>
        <v>1</v>
      </c>
      <c r="P955" s="11">
        <f t="shared" si="57"/>
        <v>25.2</v>
      </c>
      <c r="Q955" s="13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3.75" hidden="1" x14ac:dyDescent="0.4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 s="11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 t="shared" si="56"/>
        <v>43</v>
      </c>
      <c r="P956" s="11">
        <f t="shared" si="57"/>
        <v>89.19</v>
      </c>
      <c r="Q956" s="13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3.75" hidden="1" x14ac:dyDescent="0.4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 s="11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 t="shared" si="56"/>
        <v>6</v>
      </c>
      <c r="P957" s="11">
        <f t="shared" si="57"/>
        <v>182.62</v>
      </c>
      <c r="Q957" s="13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58.3" hidden="1" x14ac:dyDescent="0.4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 s="11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 t="shared" si="56"/>
        <v>2</v>
      </c>
      <c r="P958" s="11">
        <f t="shared" si="57"/>
        <v>50.65</v>
      </c>
      <c r="Q958" s="13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29.15" hidden="1" x14ac:dyDescent="0.4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 s="11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 t="shared" si="56"/>
        <v>2</v>
      </c>
      <c r="P959" s="11">
        <f t="shared" si="57"/>
        <v>33.29</v>
      </c>
      <c r="Q959" s="13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58.3" hidden="1" x14ac:dyDescent="0.4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 s="11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 t="shared" si="56"/>
        <v>11</v>
      </c>
      <c r="P960" s="11">
        <f t="shared" si="57"/>
        <v>51.82</v>
      </c>
      <c r="Q960" s="13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43.75" hidden="1" x14ac:dyDescent="0.4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 s="1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 t="shared" si="56"/>
        <v>39</v>
      </c>
      <c r="P961" s="11">
        <f t="shared" si="57"/>
        <v>113.63</v>
      </c>
      <c r="Q961" s="13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3.75" hidden="1" x14ac:dyDescent="0.4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 s="11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 t="shared" ref="O962:O1025" si="60">ROUND(E962/D962*100,0)</f>
        <v>46</v>
      </c>
      <c r="P962" s="11">
        <f t="shared" ref="P962:P1025" si="61">IFERROR(ROUND(E962/L962,2),0)</f>
        <v>136.46</v>
      </c>
      <c r="Q962" s="13" t="s">
        <v>8317</v>
      </c>
      <c r="R962" t="s">
        <v>8319</v>
      </c>
      <c r="S962" s="16">
        <f t="shared" ref="S962:S1025" si="62">(((J962/60)/60)/24+DATE(1970,1,1))</f>
        <v>42766.626793981486</v>
      </c>
      <c r="T962" s="16">
        <f t="shared" ref="T962:T1025" si="63">(((I962/60)/60)/24+DATE(1970,1,1))</f>
        <v>42808.585127314815</v>
      </c>
    </row>
    <row r="963" spans="1:20" ht="43.75" hidden="1" x14ac:dyDescent="0.4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 s="11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 t="shared" si="60"/>
        <v>42</v>
      </c>
      <c r="P963" s="11">
        <f t="shared" si="61"/>
        <v>364.35</v>
      </c>
      <c r="Q963" s="13" t="s">
        <v>8317</v>
      </c>
      <c r="R963" t="s">
        <v>8319</v>
      </c>
      <c r="S963" s="16">
        <f t="shared" si="62"/>
        <v>42740.693692129629</v>
      </c>
      <c r="T963" s="16">
        <f t="shared" si="63"/>
        <v>42786.791666666672</v>
      </c>
    </row>
    <row r="964" spans="1:20" ht="43.75" hidden="1" x14ac:dyDescent="0.4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 s="11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 t="shared" si="60"/>
        <v>28</v>
      </c>
      <c r="P964" s="11">
        <f t="shared" si="61"/>
        <v>19.239999999999998</v>
      </c>
      <c r="Q964" s="13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29.15" hidden="1" x14ac:dyDescent="0.4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 s="11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 t="shared" si="60"/>
        <v>1</v>
      </c>
      <c r="P965" s="11">
        <f t="shared" si="61"/>
        <v>41.89</v>
      </c>
      <c r="Q965" s="13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43.75" hidden="1" x14ac:dyDescent="0.4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 s="11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 t="shared" si="60"/>
        <v>1</v>
      </c>
      <c r="P966" s="11">
        <f t="shared" si="61"/>
        <v>30.31</v>
      </c>
      <c r="Q966" s="13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43.75" hidden="1" x14ac:dyDescent="0.4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 s="11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 t="shared" si="60"/>
        <v>1</v>
      </c>
      <c r="P967" s="11">
        <f t="shared" si="61"/>
        <v>49.67</v>
      </c>
      <c r="Q967" s="13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3.75" hidden="1" x14ac:dyDescent="0.4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 s="11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 t="shared" si="60"/>
        <v>15</v>
      </c>
      <c r="P968" s="11">
        <f t="shared" si="61"/>
        <v>59.2</v>
      </c>
      <c r="Q968" s="13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3.75" hidden="1" x14ac:dyDescent="0.4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 s="11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 t="shared" si="60"/>
        <v>18</v>
      </c>
      <c r="P969" s="11">
        <f t="shared" si="61"/>
        <v>43.98</v>
      </c>
      <c r="Q969" s="13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43.75" hidden="1" x14ac:dyDescent="0.4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 s="11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 t="shared" si="60"/>
        <v>1</v>
      </c>
      <c r="P970" s="11">
        <f t="shared" si="61"/>
        <v>26.5</v>
      </c>
      <c r="Q970" s="13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29.15" hidden="1" x14ac:dyDescent="0.4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 s="1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 t="shared" si="60"/>
        <v>47</v>
      </c>
      <c r="P971" s="11">
        <f t="shared" si="61"/>
        <v>1272.73</v>
      </c>
      <c r="Q971" s="13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58.3" hidden="1" x14ac:dyDescent="0.4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 s="11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 t="shared" si="60"/>
        <v>46</v>
      </c>
      <c r="P972" s="11">
        <f t="shared" si="61"/>
        <v>164</v>
      </c>
      <c r="Q972" s="13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43.75" hidden="1" x14ac:dyDescent="0.4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 s="11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 t="shared" si="60"/>
        <v>0</v>
      </c>
      <c r="P973" s="11">
        <f t="shared" si="61"/>
        <v>45.2</v>
      </c>
      <c r="Q973" s="13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3.75" hidden="1" x14ac:dyDescent="0.4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 s="11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 t="shared" si="60"/>
        <v>35</v>
      </c>
      <c r="P974" s="11">
        <f t="shared" si="61"/>
        <v>153.88999999999999</v>
      </c>
      <c r="Q974" s="13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58.3" hidden="1" x14ac:dyDescent="0.4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 s="11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 t="shared" si="60"/>
        <v>2</v>
      </c>
      <c r="P975" s="11">
        <f t="shared" si="61"/>
        <v>51.38</v>
      </c>
      <c r="Q975" s="13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3.75" hidden="1" x14ac:dyDescent="0.4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 s="11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 t="shared" si="60"/>
        <v>1</v>
      </c>
      <c r="P976" s="11">
        <f t="shared" si="61"/>
        <v>93.33</v>
      </c>
      <c r="Q976" s="13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43.75" hidden="1" x14ac:dyDescent="0.4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 s="11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 t="shared" si="60"/>
        <v>3</v>
      </c>
      <c r="P977" s="11">
        <f t="shared" si="61"/>
        <v>108.63</v>
      </c>
      <c r="Q977" s="13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43.75" hidden="1" x14ac:dyDescent="0.4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 s="11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 t="shared" si="60"/>
        <v>2</v>
      </c>
      <c r="P978" s="11">
        <f t="shared" si="61"/>
        <v>160.5</v>
      </c>
      <c r="Q978" s="13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43.75" hidden="1" x14ac:dyDescent="0.4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 s="11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 t="shared" si="60"/>
        <v>34</v>
      </c>
      <c r="P979" s="11">
        <f t="shared" si="61"/>
        <v>75.75</v>
      </c>
      <c r="Q979" s="13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3.75" hidden="1" x14ac:dyDescent="0.4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 s="11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 t="shared" si="60"/>
        <v>56</v>
      </c>
      <c r="P980" s="11">
        <f t="shared" si="61"/>
        <v>790.84</v>
      </c>
      <c r="Q980" s="13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43.75" hidden="1" x14ac:dyDescent="0.4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 s="1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 t="shared" si="60"/>
        <v>83</v>
      </c>
      <c r="P981" s="11">
        <f t="shared" si="61"/>
        <v>301.94</v>
      </c>
      <c r="Q981" s="13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58.3" hidden="1" x14ac:dyDescent="0.4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 s="11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 t="shared" si="60"/>
        <v>15</v>
      </c>
      <c r="P982" s="11">
        <f t="shared" si="61"/>
        <v>47.94</v>
      </c>
      <c r="Q982" s="13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58.3" hidden="1" x14ac:dyDescent="0.4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 s="11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 t="shared" si="60"/>
        <v>0</v>
      </c>
      <c r="P983" s="11">
        <f t="shared" si="61"/>
        <v>2.75</v>
      </c>
      <c r="Q983" s="13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29.15" hidden="1" x14ac:dyDescent="0.4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 s="11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 t="shared" si="60"/>
        <v>0</v>
      </c>
      <c r="P984" s="11">
        <f t="shared" si="61"/>
        <v>1</v>
      </c>
      <c r="Q984" s="13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58.3" hidden="1" x14ac:dyDescent="0.4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 s="11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 t="shared" si="60"/>
        <v>30</v>
      </c>
      <c r="P985" s="11">
        <f t="shared" si="61"/>
        <v>171.79</v>
      </c>
      <c r="Q985" s="13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72.900000000000006" hidden="1" x14ac:dyDescent="0.4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 s="11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 t="shared" si="60"/>
        <v>1</v>
      </c>
      <c r="P986" s="11">
        <f t="shared" si="61"/>
        <v>35.33</v>
      </c>
      <c r="Q986" s="13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43.75" hidden="1" x14ac:dyDescent="0.4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 s="11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 t="shared" si="60"/>
        <v>6</v>
      </c>
      <c r="P987" s="11">
        <f t="shared" si="61"/>
        <v>82.09</v>
      </c>
      <c r="Q987" s="13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58.3" hidden="1" x14ac:dyDescent="0.4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 s="11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 t="shared" si="60"/>
        <v>13</v>
      </c>
      <c r="P988" s="11">
        <f t="shared" si="61"/>
        <v>110.87</v>
      </c>
      <c r="Q988" s="13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3.75" hidden="1" x14ac:dyDescent="0.4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 s="11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 t="shared" si="60"/>
        <v>13</v>
      </c>
      <c r="P989" s="11">
        <f t="shared" si="61"/>
        <v>161.22</v>
      </c>
      <c r="Q989" s="13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58.3" hidden="1" x14ac:dyDescent="0.4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 s="11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 t="shared" si="60"/>
        <v>0</v>
      </c>
      <c r="P990" s="11">
        <f t="shared" si="61"/>
        <v>0</v>
      </c>
      <c r="Q990" s="13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29.15" hidden="1" x14ac:dyDescent="0.4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 s="1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 t="shared" si="60"/>
        <v>17</v>
      </c>
      <c r="P991" s="11">
        <f t="shared" si="61"/>
        <v>52.41</v>
      </c>
      <c r="Q991" s="13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43.75" hidden="1" x14ac:dyDescent="0.4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 s="11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 t="shared" si="60"/>
        <v>0</v>
      </c>
      <c r="P992" s="11">
        <f t="shared" si="61"/>
        <v>13</v>
      </c>
      <c r="Q992" s="13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72.900000000000006" hidden="1" x14ac:dyDescent="0.4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 s="11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 t="shared" si="60"/>
        <v>4</v>
      </c>
      <c r="P993" s="11">
        <f t="shared" si="61"/>
        <v>30.29</v>
      </c>
      <c r="Q993" s="13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3.75" hidden="1" x14ac:dyDescent="0.4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 s="11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 t="shared" si="60"/>
        <v>0</v>
      </c>
      <c r="P994" s="11">
        <f t="shared" si="61"/>
        <v>116.75</v>
      </c>
      <c r="Q994" s="13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3.75" hidden="1" x14ac:dyDescent="0.4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 s="11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 t="shared" si="60"/>
        <v>25</v>
      </c>
      <c r="P995" s="11">
        <f t="shared" si="61"/>
        <v>89.6</v>
      </c>
      <c r="Q995" s="13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58.3" hidden="1" x14ac:dyDescent="0.4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 s="11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 t="shared" si="60"/>
        <v>2</v>
      </c>
      <c r="P996" s="11">
        <f t="shared" si="61"/>
        <v>424.45</v>
      </c>
      <c r="Q996" s="13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43.75" hidden="1" x14ac:dyDescent="0.4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 s="11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 t="shared" si="60"/>
        <v>7</v>
      </c>
      <c r="P997" s="11">
        <f t="shared" si="61"/>
        <v>80.67</v>
      </c>
      <c r="Q997" s="13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43.75" hidden="1" x14ac:dyDescent="0.4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 s="11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 t="shared" si="60"/>
        <v>2</v>
      </c>
      <c r="P998" s="11">
        <f t="shared" si="61"/>
        <v>13</v>
      </c>
      <c r="Q998" s="13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29.15" hidden="1" x14ac:dyDescent="0.4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 s="11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 t="shared" si="60"/>
        <v>1</v>
      </c>
      <c r="P999" s="11">
        <f t="shared" si="61"/>
        <v>8.1300000000000008</v>
      </c>
      <c r="Q999" s="13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43.75" hidden="1" x14ac:dyDescent="0.4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 s="11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 t="shared" si="60"/>
        <v>59</v>
      </c>
      <c r="P1000" s="11">
        <f t="shared" si="61"/>
        <v>153.43</v>
      </c>
      <c r="Q1000" s="13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3.75" hidden="1" x14ac:dyDescent="0.4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 s="1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 t="shared" si="60"/>
        <v>8</v>
      </c>
      <c r="P1001" s="11">
        <f t="shared" si="61"/>
        <v>292.08</v>
      </c>
      <c r="Q1001" s="13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3.75" hidden="1" x14ac:dyDescent="0.4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 s="11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 t="shared" si="60"/>
        <v>2</v>
      </c>
      <c r="P1002" s="11">
        <f t="shared" si="61"/>
        <v>3304</v>
      </c>
      <c r="Q1002" s="13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58.3" hidden="1" x14ac:dyDescent="0.4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 s="11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 t="shared" si="60"/>
        <v>104</v>
      </c>
      <c r="P1003" s="11">
        <f t="shared" si="61"/>
        <v>1300</v>
      </c>
      <c r="Q1003" s="13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43.75" hidden="1" x14ac:dyDescent="0.4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 s="11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 t="shared" si="60"/>
        <v>30</v>
      </c>
      <c r="P1004" s="11">
        <f t="shared" si="61"/>
        <v>134.55000000000001</v>
      </c>
      <c r="Q1004" s="13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3.75" hidden="1" x14ac:dyDescent="0.4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 s="11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 t="shared" si="60"/>
        <v>16</v>
      </c>
      <c r="P1005" s="11">
        <f t="shared" si="61"/>
        <v>214.07</v>
      </c>
      <c r="Q1005" s="13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29.15" hidden="1" x14ac:dyDescent="0.4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 s="11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 t="shared" si="60"/>
        <v>82</v>
      </c>
      <c r="P1006" s="11">
        <f t="shared" si="61"/>
        <v>216.34</v>
      </c>
      <c r="Q1006" s="13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43.75" hidden="1" x14ac:dyDescent="0.4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 s="11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 t="shared" si="60"/>
        <v>75</v>
      </c>
      <c r="P1007" s="11">
        <f t="shared" si="61"/>
        <v>932.31</v>
      </c>
      <c r="Q1007" s="13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3.75" hidden="1" x14ac:dyDescent="0.4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 s="11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 t="shared" si="60"/>
        <v>6</v>
      </c>
      <c r="P1008" s="11">
        <f t="shared" si="61"/>
        <v>29.25</v>
      </c>
      <c r="Q1008" s="13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3.75" hidden="1" x14ac:dyDescent="0.4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 s="11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 t="shared" si="60"/>
        <v>44</v>
      </c>
      <c r="P1009" s="11">
        <f t="shared" si="61"/>
        <v>174.95</v>
      </c>
      <c r="Q1009" s="13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43.75" hidden="1" x14ac:dyDescent="0.4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 s="11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 t="shared" si="60"/>
        <v>0</v>
      </c>
      <c r="P1010" s="11">
        <f t="shared" si="61"/>
        <v>250</v>
      </c>
      <c r="Q1010" s="13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58.3" hidden="1" x14ac:dyDescent="0.4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 s="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 t="shared" si="60"/>
        <v>13</v>
      </c>
      <c r="P1011" s="11">
        <f t="shared" si="61"/>
        <v>65</v>
      </c>
      <c r="Q1011" s="13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43.75" hidden="1" x14ac:dyDescent="0.4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 s="11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 t="shared" si="60"/>
        <v>0</v>
      </c>
      <c r="P1012" s="11">
        <f t="shared" si="61"/>
        <v>55</v>
      </c>
      <c r="Q1012" s="13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3.75" hidden="1" x14ac:dyDescent="0.4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 s="11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 t="shared" si="60"/>
        <v>0</v>
      </c>
      <c r="P1013" s="11">
        <f t="shared" si="61"/>
        <v>75</v>
      </c>
      <c r="Q1013" s="13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58.3" hidden="1" x14ac:dyDescent="0.4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 s="11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 t="shared" si="60"/>
        <v>21535</v>
      </c>
      <c r="P1014" s="11">
        <f t="shared" si="61"/>
        <v>1389.36</v>
      </c>
      <c r="Q1014" s="13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43.75" hidden="1" x14ac:dyDescent="0.4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 s="11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 t="shared" si="60"/>
        <v>35</v>
      </c>
      <c r="P1015" s="11">
        <f t="shared" si="61"/>
        <v>95.91</v>
      </c>
      <c r="Q1015" s="13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29.15" hidden="1" x14ac:dyDescent="0.4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 s="11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 t="shared" si="60"/>
        <v>31</v>
      </c>
      <c r="P1016" s="11">
        <f t="shared" si="61"/>
        <v>191.25</v>
      </c>
      <c r="Q1016" s="13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29.15" hidden="1" x14ac:dyDescent="0.4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 s="11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 t="shared" si="60"/>
        <v>3</v>
      </c>
      <c r="P1017" s="11">
        <f t="shared" si="61"/>
        <v>40</v>
      </c>
      <c r="Q1017" s="13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3.75" hidden="1" x14ac:dyDescent="0.4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 s="11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 t="shared" si="60"/>
        <v>3</v>
      </c>
      <c r="P1018" s="11">
        <f t="shared" si="61"/>
        <v>74.790000000000006</v>
      </c>
      <c r="Q1018" s="13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58.3" hidden="1" x14ac:dyDescent="0.4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 s="11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 t="shared" si="60"/>
        <v>23</v>
      </c>
      <c r="P1019" s="11">
        <f t="shared" si="61"/>
        <v>161.12</v>
      </c>
      <c r="Q1019" s="13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3.75" hidden="1" x14ac:dyDescent="0.4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 s="11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 t="shared" si="60"/>
        <v>3</v>
      </c>
      <c r="P1020" s="11">
        <f t="shared" si="61"/>
        <v>88.71</v>
      </c>
      <c r="Q1020" s="13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43.75" hidden="1" x14ac:dyDescent="0.4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 s="1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 t="shared" si="60"/>
        <v>47</v>
      </c>
      <c r="P1021" s="11">
        <f t="shared" si="61"/>
        <v>53.25</v>
      </c>
      <c r="Q1021" s="13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43.75" hidden="1" x14ac:dyDescent="0.4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 s="11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 t="shared" si="60"/>
        <v>206</v>
      </c>
      <c r="P1022" s="11">
        <f t="shared" si="61"/>
        <v>106.2</v>
      </c>
      <c r="Q1022" s="13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3.75" hidden="1" x14ac:dyDescent="0.4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 s="11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 t="shared" si="60"/>
        <v>352</v>
      </c>
      <c r="P1023" s="11">
        <f t="shared" si="61"/>
        <v>22.08</v>
      </c>
      <c r="Q1023" s="13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29.15" hidden="1" x14ac:dyDescent="0.4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 s="11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 t="shared" si="60"/>
        <v>115</v>
      </c>
      <c r="P1024" s="11">
        <f t="shared" si="61"/>
        <v>31.05</v>
      </c>
      <c r="Q1024" s="13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3.75" hidden="1" x14ac:dyDescent="0.4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 s="11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 t="shared" si="60"/>
        <v>237</v>
      </c>
      <c r="P1025" s="11">
        <f t="shared" si="61"/>
        <v>36.21</v>
      </c>
      <c r="Q1025" s="13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3.75" hidden="1" x14ac:dyDescent="0.4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 s="11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 t="shared" ref="O1026:O1089" si="64">ROUND(E1026/D1026*100,0)</f>
        <v>119</v>
      </c>
      <c r="P1026" s="11">
        <f t="shared" ref="P1026:P1089" si="65">IFERROR(ROUND(E1026/L1026,2),0)</f>
        <v>388.98</v>
      </c>
      <c r="Q1026" s="13" t="s">
        <v>8323</v>
      </c>
      <c r="R1026" t="s">
        <v>8328</v>
      </c>
      <c r="S1026" s="16">
        <f t="shared" ref="S1026:S1089" si="66">(((J1026/60)/60)/24+DATE(1970,1,1))</f>
        <v>42370.580590277779</v>
      </c>
      <c r="T1026" s="16">
        <f t="shared" ref="T1026:T1089" si="67">(((I1026/60)/60)/24+DATE(1970,1,1))</f>
        <v>42400.580590277779</v>
      </c>
    </row>
    <row r="1027" spans="1:20" ht="29.15" hidden="1" x14ac:dyDescent="0.4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 s="11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 t="shared" si="64"/>
        <v>110</v>
      </c>
      <c r="P1027" s="11">
        <f t="shared" si="65"/>
        <v>71.849999999999994</v>
      </c>
      <c r="Q1027" s="13" t="s">
        <v>8323</v>
      </c>
      <c r="R1027" t="s">
        <v>8328</v>
      </c>
      <c r="S1027" s="16">
        <f t="shared" si="66"/>
        <v>42049.833761574075</v>
      </c>
      <c r="T1027" s="16">
        <f t="shared" si="67"/>
        <v>42079.792094907403</v>
      </c>
    </row>
    <row r="1028" spans="1:20" ht="58.3" hidden="1" x14ac:dyDescent="0.4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 s="11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 t="shared" si="64"/>
        <v>100</v>
      </c>
      <c r="P1028" s="11">
        <f t="shared" si="65"/>
        <v>57.38</v>
      </c>
      <c r="Q1028" s="13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43.75" hidden="1" x14ac:dyDescent="0.4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 s="11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 t="shared" si="64"/>
        <v>103</v>
      </c>
      <c r="P1029" s="11">
        <f t="shared" si="65"/>
        <v>69.67</v>
      </c>
      <c r="Q1029" s="13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3.75" hidden="1" x14ac:dyDescent="0.4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 s="11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 t="shared" si="64"/>
        <v>117</v>
      </c>
      <c r="P1030" s="11">
        <f t="shared" si="65"/>
        <v>45.99</v>
      </c>
      <c r="Q1030" s="13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29.15" hidden="1" x14ac:dyDescent="0.4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 s="1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 t="shared" si="64"/>
        <v>112</v>
      </c>
      <c r="P1031" s="11">
        <f t="shared" si="65"/>
        <v>79.260000000000005</v>
      </c>
      <c r="Q1031" s="13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29.15" hidden="1" x14ac:dyDescent="0.4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 s="11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 t="shared" si="64"/>
        <v>342</v>
      </c>
      <c r="P1032" s="11">
        <f t="shared" si="65"/>
        <v>43.03</v>
      </c>
      <c r="Q1032" s="13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58.3" hidden="1" x14ac:dyDescent="0.4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 s="11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 t="shared" si="64"/>
        <v>107</v>
      </c>
      <c r="P1033" s="11">
        <f t="shared" si="65"/>
        <v>108.48</v>
      </c>
      <c r="Q1033" s="13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idden="1" x14ac:dyDescent="0.4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 s="11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 t="shared" si="64"/>
        <v>108</v>
      </c>
      <c r="P1034" s="11">
        <f t="shared" si="65"/>
        <v>61.03</v>
      </c>
      <c r="Q1034" s="13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43.75" hidden="1" x14ac:dyDescent="0.4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 s="11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 t="shared" si="64"/>
        <v>103</v>
      </c>
      <c r="P1035" s="11">
        <f t="shared" si="65"/>
        <v>50.59</v>
      </c>
      <c r="Q1035" s="13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3.75" hidden="1" x14ac:dyDescent="0.4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 s="11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 t="shared" si="64"/>
        <v>130</v>
      </c>
      <c r="P1036" s="11">
        <f t="shared" si="65"/>
        <v>39.159999999999997</v>
      </c>
      <c r="Q1036" s="13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43.75" hidden="1" x14ac:dyDescent="0.4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 s="11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 t="shared" si="64"/>
        <v>108</v>
      </c>
      <c r="P1037" s="11">
        <f t="shared" si="65"/>
        <v>65.16</v>
      </c>
      <c r="Q1037" s="13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3.75" hidden="1" x14ac:dyDescent="0.4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 s="11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 t="shared" si="64"/>
        <v>112</v>
      </c>
      <c r="P1038" s="11">
        <f t="shared" si="65"/>
        <v>23.96</v>
      </c>
      <c r="Q1038" s="13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43.75" hidden="1" x14ac:dyDescent="0.4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 s="11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 t="shared" si="64"/>
        <v>102</v>
      </c>
      <c r="P1039" s="11">
        <f t="shared" si="65"/>
        <v>48.62</v>
      </c>
      <c r="Q1039" s="13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3.75" hidden="1" x14ac:dyDescent="0.4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 s="11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 t="shared" si="64"/>
        <v>145</v>
      </c>
      <c r="P1040" s="11">
        <f t="shared" si="65"/>
        <v>35.74</v>
      </c>
      <c r="Q1040" s="13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43.75" hidden="1" x14ac:dyDescent="0.4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 s="1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 t="shared" si="64"/>
        <v>128</v>
      </c>
      <c r="P1041" s="11">
        <f t="shared" si="65"/>
        <v>21.37</v>
      </c>
      <c r="Q1041" s="13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43.75" hidden="1" x14ac:dyDescent="0.4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 s="11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 t="shared" si="64"/>
        <v>0</v>
      </c>
      <c r="P1042" s="11">
        <f t="shared" si="65"/>
        <v>250</v>
      </c>
      <c r="Q1042" s="13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3.75" hidden="1" x14ac:dyDescent="0.4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 s="11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 t="shared" si="64"/>
        <v>0</v>
      </c>
      <c r="P1043" s="11">
        <f t="shared" si="65"/>
        <v>0</v>
      </c>
      <c r="Q1043" s="13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43.75" hidden="1" x14ac:dyDescent="0.4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 s="11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 t="shared" si="64"/>
        <v>2</v>
      </c>
      <c r="P1044" s="11">
        <f t="shared" si="65"/>
        <v>10</v>
      </c>
      <c r="Q1044" s="13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3.75" hidden="1" x14ac:dyDescent="0.4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 s="11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 t="shared" si="64"/>
        <v>9</v>
      </c>
      <c r="P1045" s="11">
        <f t="shared" si="65"/>
        <v>29.24</v>
      </c>
      <c r="Q1045" s="13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43.75" hidden="1" x14ac:dyDescent="0.4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 s="11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 t="shared" si="64"/>
        <v>0</v>
      </c>
      <c r="P1046" s="11">
        <f t="shared" si="65"/>
        <v>3</v>
      </c>
      <c r="Q1046" s="13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3.75" hidden="1" x14ac:dyDescent="0.4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 s="11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 t="shared" si="64"/>
        <v>3</v>
      </c>
      <c r="P1047" s="11">
        <f t="shared" si="65"/>
        <v>33.25</v>
      </c>
      <c r="Q1047" s="13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43.75" hidden="1" x14ac:dyDescent="0.4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 s="11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 t="shared" si="64"/>
        <v>0</v>
      </c>
      <c r="P1048" s="11">
        <f t="shared" si="65"/>
        <v>0</v>
      </c>
      <c r="Q1048" s="13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3.75" hidden="1" x14ac:dyDescent="0.4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 s="11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 t="shared" si="64"/>
        <v>0</v>
      </c>
      <c r="P1049" s="11">
        <f t="shared" si="65"/>
        <v>1</v>
      </c>
      <c r="Q1049" s="13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43.75" hidden="1" x14ac:dyDescent="0.4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 s="11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 t="shared" si="64"/>
        <v>1</v>
      </c>
      <c r="P1050" s="11">
        <f t="shared" si="65"/>
        <v>53</v>
      </c>
      <c r="Q1050" s="13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idden="1" x14ac:dyDescent="0.4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 s="1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 t="shared" si="64"/>
        <v>0</v>
      </c>
      <c r="P1051" s="11">
        <f t="shared" si="65"/>
        <v>0</v>
      </c>
      <c r="Q1051" s="13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29.15" hidden="1" x14ac:dyDescent="0.4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 s="11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 t="shared" si="64"/>
        <v>0</v>
      </c>
      <c r="P1052" s="11">
        <f t="shared" si="65"/>
        <v>0</v>
      </c>
      <c r="Q1052" s="13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43.75" hidden="1" x14ac:dyDescent="0.4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 s="11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 t="shared" si="64"/>
        <v>0</v>
      </c>
      <c r="P1053" s="11">
        <f t="shared" si="65"/>
        <v>0</v>
      </c>
      <c r="Q1053" s="13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58.3" hidden="1" x14ac:dyDescent="0.4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 s="11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 t="shared" si="64"/>
        <v>0</v>
      </c>
      <c r="P1054" s="11">
        <f t="shared" si="65"/>
        <v>0</v>
      </c>
      <c r="Q1054" s="13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43.75" hidden="1" x14ac:dyDescent="0.4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 s="11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 t="shared" si="64"/>
        <v>1</v>
      </c>
      <c r="P1055" s="11">
        <f t="shared" si="65"/>
        <v>15</v>
      </c>
      <c r="Q1055" s="13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58.3" hidden="1" x14ac:dyDescent="0.4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 s="11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 t="shared" si="64"/>
        <v>0</v>
      </c>
      <c r="P1056" s="11">
        <f t="shared" si="65"/>
        <v>0</v>
      </c>
      <c r="Q1056" s="13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43.75" hidden="1" x14ac:dyDescent="0.4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 s="11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 t="shared" si="64"/>
        <v>0</v>
      </c>
      <c r="P1057" s="11">
        <f t="shared" si="65"/>
        <v>0</v>
      </c>
      <c r="Q1057" s="13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43.75" hidden="1" x14ac:dyDescent="0.4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 s="11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 t="shared" si="64"/>
        <v>0</v>
      </c>
      <c r="P1058" s="11">
        <f t="shared" si="65"/>
        <v>0</v>
      </c>
      <c r="Q1058" s="13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43.75" hidden="1" x14ac:dyDescent="0.4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 s="11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 t="shared" si="64"/>
        <v>0</v>
      </c>
      <c r="P1059" s="11">
        <f t="shared" si="65"/>
        <v>0</v>
      </c>
      <c r="Q1059" s="13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43.75" hidden="1" x14ac:dyDescent="0.4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 s="11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 t="shared" si="64"/>
        <v>0</v>
      </c>
      <c r="P1060" s="11">
        <f t="shared" si="65"/>
        <v>0</v>
      </c>
      <c r="Q1060" s="13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idden="1" x14ac:dyDescent="0.4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 s="1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 t="shared" si="64"/>
        <v>0</v>
      </c>
      <c r="P1061" s="11">
        <f t="shared" si="65"/>
        <v>0</v>
      </c>
      <c r="Q1061" s="13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43.75" hidden="1" x14ac:dyDescent="0.4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 s="11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 t="shared" si="64"/>
        <v>1</v>
      </c>
      <c r="P1062" s="11">
        <f t="shared" si="65"/>
        <v>50</v>
      </c>
      <c r="Q1062" s="13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29.15" hidden="1" x14ac:dyDescent="0.4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 s="11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 t="shared" si="64"/>
        <v>0</v>
      </c>
      <c r="P1063" s="11">
        <f t="shared" si="65"/>
        <v>0</v>
      </c>
      <c r="Q1063" s="13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idden="1" x14ac:dyDescent="0.4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 s="11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 t="shared" si="64"/>
        <v>95</v>
      </c>
      <c r="P1064" s="11">
        <f t="shared" si="65"/>
        <v>47.5</v>
      </c>
      <c r="Q1064" s="13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43.75" hidden="1" x14ac:dyDescent="0.4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 s="11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 t="shared" si="64"/>
        <v>0</v>
      </c>
      <c r="P1065" s="11">
        <f t="shared" si="65"/>
        <v>0</v>
      </c>
      <c r="Q1065" s="13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43.75" hidden="1" x14ac:dyDescent="0.4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 s="11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 t="shared" si="64"/>
        <v>9</v>
      </c>
      <c r="P1066" s="11">
        <f t="shared" si="65"/>
        <v>65.67</v>
      </c>
      <c r="Q1066" s="13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43.75" hidden="1" x14ac:dyDescent="0.4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 s="11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 t="shared" si="64"/>
        <v>3</v>
      </c>
      <c r="P1067" s="11">
        <f t="shared" si="65"/>
        <v>16.2</v>
      </c>
      <c r="Q1067" s="13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3.75" hidden="1" x14ac:dyDescent="0.4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 s="11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 t="shared" si="64"/>
        <v>3</v>
      </c>
      <c r="P1068" s="11">
        <f t="shared" si="65"/>
        <v>34.130000000000003</v>
      </c>
      <c r="Q1068" s="13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43.75" hidden="1" x14ac:dyDescent="0.4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 s="11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 t="shared" si="64"/>
        <v>26</v>
      </c>
      <c r="P1069" s="11">
        <f t="shared" si="65"/>
        <v>13</v>
      </c>
      <c r="Q1069" s="13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58.3" hidden="1" x14ac:dyDescent="0.4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 s="11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 t="shared" si="64"/>
        <v>0</v>
      </c>
      <c r="P1070" s="11">
        <f t="shared" si="65"/>
        <v>11.25</v>
      </c>
      <c r="Q1070" s="13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3.75" hidden="1" x14ac:dyDescent="0.4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 s="1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 t="shared" si="64"/>
        <v>39</v>
      </c>
      <c r="P1071" s="11">
        <f t="shared" si="65"/>
        <v>40.479999999999997</v>
      </c>
      <c r="Q1071" s="13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3.75" hidden="1" x14ac:dyDescent="0.4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 s="11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 t="shared" si="64"/>
        <v>1</v>
      </c>
      <c r="P1072" s="11">
        <f t="shared" si="65"/>
        <v>35</v>
      </c>
      <c r="Q1072" s="13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43.75" hidden="1" x14ac:dyDescent="0.4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 s="11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 t="shared" si="64"/>
        <v>0</v>
      </c>
      <c r="P1073" s="11">
        <f t="shared" si="65"/>
        <v>0</v>
      </c>
      <c r="Q1073" s="13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43.75" hidden="1" x14ac:dyDescent="0.4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 s="11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 t="shared" si="64"/>
        <v>0</v>
      </c>
      <c r="P1074" s="11">
        <f t="shared" si="65"/>
        <v>12.75</v>
      </c>
      <c r="Q1074" s="13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29.15" hidden="1" x14ac:dyDescent="0.4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 s="11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 t="shared" si="64"/>
        <v>1</v>
      </c>
      <c r="P1075" s="11">
        <f t="shared" si="65"/>
        <v>10</v>
      </c>
      <c r="Q1075" s="13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58.3" hidden="1" x14ac:dyDescent="0.4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 s="11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 t="shared" si="64"/>
        <v>6</v>
      </c>
      <c r="P1076" s="11">
        <f t="shared" si="65"/>
        <v>113.57</v>
      </c>
      <c r="Q1076" s="13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29.15" hidden="1" x14ac:dyDescent="0.4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 s="11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 t="shared" si="64"/>
        <v>5</v>
      </c>
      <c r="P1077" s="11">
        <f t="shared" si="65"/>
        <v>15</v>
      </c>
      <c r="Q1077" s="13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3.75" hidden="1" x14ac:dyDescent="0.4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 s="11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 t="shared" si="64"/>
        <v>63</v>
      </c>
      <c r="P1078" s="11">
        <f t="shared" si="65"/>
        <v>48.28</v>
      </c>
      <c r="Q1078" s="13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3.75" hidden="1" x14ac:dyDescent="0.4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 s="11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 t="shared" si="64"/>
        <v>29</v>
      </c>
      <c r="P1079" s="11">
        <f t="shared" si="65"/>
        <v>43.98</v>
      </c>
      <c r="Q1079" s="13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58.3" hidden="1" x14ac:dyDescent="0.4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 s="11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 t="shared" si="64"/>
        <v>8</v>
      </c>
      <c r="P1080" s="11">
        <f t="shared" si="65"/>
        <v>9</v>
      </c>
      <c r="Q1080" s="13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43.75" hidden="1" x14ac:dyDescent="0.4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 s="1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 t="shared" si="64"/>
        <v>3</v>
      </c>
      <c r="P1081" s="11">
        <f t="shared" si="65"/>
        <v>37.67</v>
      </c>
      <c r="Q1081" s="13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3.75" hidden="1" x14ac:dyDescent="0.4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 s="11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 t="shared" si="64"/>
        <v>9</v>
      </c>
      <c r="P1082" s="11">
        <f t="shared" si="65"/>
        <v>18.579999999999998</v>
      </c>
      <c r="Q1082" s="13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3.75" hidden="1" x14ac:dyDescent="0.4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 s="11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 t="shared" si="64"/>
        <v>0</v>
      </c>
      <c r="P1083" s="11">
        <f t="shared" si="65"/>
        <v>3</v>
      </c>
      <c r="Q1083" s="13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43.75" hidden="1" x14ac:dyDescent="0.4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 s="11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 t="shared" si="64"/>
        <v>1</v>
      </c>
      <c r="P1084" s="11">
        <f t="shared" si="65"/>
        <v>18.670000000000002</v>
      </c>
      <c r="Q1084" s="13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58.3" hidden="1" x14ac:dyDescent="0.4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 s="11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 t="shared" si="64"/>
        <v>1</v>
      </c>
      <c r="P1085" s="11">
        <f t="shared" si="65"/>
        <v>410</v>
      </c>
      <c r="Q1085" s="13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idden="1" x14ac:dyDescent="0.4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 s="11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 t="shared" si="64"/>
        <v>0</v>
      </c>
      <c r="P1086" s="11">
        <f t="shared" si="65"/>
        <v>0</v>
      </c>
      <c r="Q1086" s="13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43.75" hidden="1" x14ac:dyDescent="0.4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 s="11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 t="shared" si="64"/>
        <v>3</v>
      </c>
      <c r="P1087" s="11">
        <f t="shared" si="65"/>
        <v>114</v>
      </c>
      <c r="Q1087" s="13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idden="1" x14ac:dyDescent="0.4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 s="11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 t="shared" si="64"/>
        <v>0</v>
      </c>
      <c r="P1088" s="11">
        <f t="shared" si="65"/>
        <v>7.5</v>
      </c>
      <c r="Q1088" s="13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43.75" hidden="1" x14ac:dyDescent="0.4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 s="11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 t="shared" si="64"/>
        <v>0</v>
      </c>
      <c r="P1089" s="11">
        <f t="shared" si="65"/>
        <v>0</v>
      </c>
      <c r="Q1089" s="13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29.15" hidden="1" x14ac:dyDescent="0.4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 s="11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 t="shared" ref="O1090:O1153" si="68">ROUND(E1090/D1090*100,0)</f>
        <v>14</v>
      </c>
      <c r="P1090" s="11">
        <f t="shared" ref="P1090:P1153" si="69">IFERROR(ROUND(E1090/L1090,2),0)</f>
        <v>43.42</v>
      </c>
      <c r="Q1090" s="13" t="s">
        <v>8331</v>
      </c>
      <c r="R1090" t="s">
        <v>8332</v>
      </c>
      <c r="S1090" s="16">
        <f t="shared" ref="S1090:S1153" si="70">(((J1090/60)/60)/24+DATE(1970,1,1))</f>
        <v>41723.799386574072</v>
      </c>
      <c r="T1090" s="16">
        <f t="shared" ref="T1090:T1153" si="71">(((I1090/60)/60)/24+DATE(1970,1,1))</f>
        <v>41753.799386574072</v>
      </c>
    </row>
    <row r="1091" spans="1:20" ht="29.15" hidden="1" x14ac:dyDescent="0.4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 s="1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 t="shared" si="68"/>
        <v>8</v>
      </c>
      <c r="P1091" s="11">
        <f t="shared" si="69"/>
        <v>23.96</v>
      </c>
      <c r="Q1091" s="13" t="s">
        <v>8331</v>
      </c>
      <c r="R1091" t="s">
        <v>8332</v>
      </c>
      <c r="S1091" s="16">
        <f t="shared" si="70"/>
        <v>42151.189525462964</v>
      </c>
      <c r="T1091" s="16">
        <f t="shared" si="71"/>
        <v>42181.189525462964</v>
      </c>
    </row>
    <row r="1092" spans="1:20" ht="43.75" hidden="1" x14ac:dyDescent="0.4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 s="11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 t="shared" si="68"/>
        <v>0</v>
      </c>
      <c r="P1092" s="11">
        <f t="shared" si="69"/>
        <v>5</v>
      </c>
      <c r="Q1092" s="13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43.75" hidden="1" x14ac:dyDescent="0.4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 s="11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 t="shared" si="68"/>
        <v>13</v>
      </c>
      <c r="P1093" s="11">
        <f t="shared" si="69"/>
        <v>12.5</v>
      </c>
      <c r="Q1093" s="13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58.3" hidden="1" x14ac:dyDescent="0.4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 s="11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 t="shared" si="68"/>
        <v>1</v>
      </c>
      <c r="P1094" s="11">
        <f t="shared" si="69"/>
        <v>3</v>
      </c>
      <c r="Q1094" s="13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3.75" hidden="1" x14ac:dyDescent="0.4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 s="11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 t="shared" si="68"/>
        <v>14</v>
      </c>
      <c r="P1095" s="11">
        <f t="shared" si="69"/>
        <v>10.56</v>
      </c>
      <c r="Q1095" s="13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43.75" hidden="1" x14ac:dyDescent="0.4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 s="11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 t="shared" si="68"/>
        <v>18</v>
      </c>
      <c r="P1096" s="11">
        <f t="shared" si="69"/>
        <v>122</v>
      </c>
      <c r="Q1096" s="13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43.75" hidden="1" x14ac:dyDescent="0.4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 s="11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 t="shared" si="68"/>
        <v>5</v>
      </c>
      <c r="P1097" s="11">
        <f t="shared" si="69"/>
        <v>267.81</v>
      </c>
      <c r="Q1097" s="13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43.75" hidden="1" x14ac:dyDescent="0.4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 s="11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 t="shared" si="68"/>
        <v>18</v>
      </c>
      <c r="P1098" s="11">
        <f t="shared" si="69"/>
        <v>74.209999999999994</v>
      </c>
      <c r="Q1098" s="13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3.75" hidden="1" x14ac:dyDescent="0.4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 s="11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 t="shared" si="68"/>
        <v>0</v>
      </c>
      <c r="P1099" s="11">
        <f t="shared" si="69"/>
        <v>6.71</v>
      </c>
      <c r="Q1099" s="13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29.15" hidden="1" x14ac:dyDescent="0.4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 s="11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 t="shared" si="68"/>
        <v>7</v>
      </c>
      <c r="P1100" s="11">
        <f t="shared" si="69"/>
        <v>81.95</v>
      </c>
      <c r="Q1100" s="13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58.3" hidden="1" x14ac:dyDescent="0.4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 s="1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 t="shared" si="68"/>
        <v>1</v>
      </c>
      <c r="P1101" s="11">
        <f t="shared" si="69"/>
        <v>25</v>
      </c>
      <c r="Q1101" s="13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3.75" hidden="1" x14ac:dyDescent="0.4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 s="11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 t="shared" si="68"/>
        <v>3</v>
      </c>
      <c r="P1102" s="11">
        <f t="shared" si="69"/>
        <v>10</v>
      </c>
      <c r="Q1102" s="13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29.15" hidden="1" x14ac:dyDescent="0.4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 s="11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 t="shared" si="68"/>
        <v>0</v>
      </c>
      <c r="P1103" s="11">
        <f t="shared" si="69"/>
        <v>6.83</v>
      </c>
      <c r="Q1103" s="13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43.75" hidden="1" x14ac:dyDescent="0.4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 s="11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 t="shared" si="68"/>
        <v>5</v>
      </c>
      <c r="P1104" s="11">
        <f t="shared" si="69"/>
        <v>17.71</v>
      </c>
      <c r="Q1104" s="13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3.75" hidden="1" x14ac:dyDescent="0.4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 s="11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 t="shared" si="68"/>
        <v>2</v>
      </c>
      <c r="P1105" s="11">
        <f t="shared" si="69"/>
        <v>16.2</v>
      </c>
      <c r="Q1105" s="13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43.75" hidden="1" x14ac:dyDescent="0.4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 s="11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 t="shared" si="68"/>
        <v>5</v>
      </c>
      <c r="P1106" s="11">
        <f t="shared" si="69"/>
        <v>80.3</v>
      </c>
      <c r="Q1106" s="13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58.3" hidden="1" x14ac:dyDescent="0.4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 s="11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 t="shared" si="68"/>
        <v>0</v>
      </c>
      <c r="P1107" s="11">
        <f t="shared" si="69"/>
        <v>71.55</v>
      </c>
      <c r="Q1107" s="13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3.75" hidden="1" x14ac:dyDescent="0.4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 s="11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 t="shared" si="68"/>
        <v>41</v>
      </c>
      <c r="P1108" s="11">
        <f t="shared" si="69"/>
        <v>23.57</v>
      </c>
      <c r="Q1108" s="13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58.3" hidden="1" x14ac:dyDescent="0.4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 s="11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 t="shared" si="68"/>
        <v>0</v>
      </c>
      <c r="P1109" s="11">
        <f t="shared" si="69"/>
        <v>0</v>
      </c>
      <c r="Q1109" s="13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58.3" hidden="1" x14ac:dyDescent="0.4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 s="11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 t="shared" si="68"/>
        <v>3</v>
      </c>
      <c r="P1110" s="11">
        <f t="shared" si="69"/>
        <v>34.880000000000003</v>
      </c>
      <c r="Q1110" s="13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43.75" hidden="1" x14ac:dyDescent="0.4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 s="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 t="shared" si="68"/>
        <v>0</v>
      </c>
      <c r="P1111" s="11">
        <f t="shared" si="69"/>
        <v>15</v>
      </c>
      <c r="Q1111" s="13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43.75" hidden="1" x14ac:dyDescent="0.4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 s="11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 t="shared" si="68"/>
        <v>1</v>
      </c>
      <c r="P1112" s="11">
        <f t="shared" si="69"/>
        <v>23.18</v>
      </c>
      <c r="Q1112" s="13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43.75" hidden="1" x14ac:dyDescent="0.4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 s="11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 t="shared" si="68"/>
        <v>0</v>
      </c>
      <c r="P1113" s="11">
        <f t="shared" si="69"/>
        <v>1</v>
      </c>
      <c r="Q1113" s="13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3.75" hidden="1" x14ac:dyDescent="0.4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 s="11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 t="shared" si="68"/>
        <v>36</v>
      </c>
      <c r="P1114" s="11">
        <f t="shared" si="69"/>
        <v>100.23</v>
      </c>
      <c r="Q1114" s="13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43.75" hidden="1" x14ac:dyDescent="0.4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 s="11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 t="shared" si="68"/>
        <v>1</v>
      </c>
      <c r="P1115" s="11">
        <f t="shared" si="69"/>
        <v>5</v>
      </c>
      <c r="Q1115" s="13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43.75" hidden="1" x14ac:dyDescent="0.4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 s="11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 t="shared" si="68"/>
        <v>0</v>
      </c>
      <c r="P1116" s="11">
        <f t="shared" si="69"/>
        <v>3.33</v>
      </c>
      <c r="Q1116" s="13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43.75" hidden="1" x14ac:dyDescent="0.4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 s="11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 t="shared" si="68"/>
        <v>0</v>
      </c>
      <c r="P1117" s="11">
        <f t="shared" si="69"/>
        <v>13.25</v>
      </c>
      <c r="Q1117" s="13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43.75" hidden="1" x14ac:dyDescent="0.4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 s="11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 t="shared" si="68"/>
        <v>0</v>
      </c>
      <c r="P1118" s="11">
        <f t="shared" si="69"/>
        <v>17.850000000000001</v>
      </c>
      <c r="Q1118" s="13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3.75" hidden="1" x14ac:dyDescent="0.4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 s="11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 t="shared" si="68"/>
        <v>8</v>
      </c>
      <c r="P1119" s="11">
        <f t="shared" si="69"/>
        <v>10.38</v>
      </c>
      <c r="Q1119" s="13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43.75" hidden="1" x14ac:dyDescent="0.4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 s="11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 t="shared" si="68"/>
        <v>2</v>
      </c>
      <c r="P1120" s="11">
        <f t="shared" si="69"/>
        <v>36.33</v>
      </c>
      <c r="Q1120" s="13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58.3" hidden="1" x14ac:dyDescent="0.4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 s="1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 t="shared" si="68"/>
        <v>0</v>
      </c>
      <c r="P1121" s="11">
        <f t="shared" si="69"/>
        <v>5</v>
      </c>
      <c r="Q1121" s="13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43.75" hidden="1" x14ac:dyDescent="0.4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 s="11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 t="shared" si="68"/>
        <v>0</v>
      </c>
      <c r="P1122" s="11">
        <f t="shared" si="69"/>
        <v>0</v>
      </c>
      <c r="Q1122" s="13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3.75" hidden="1" x14ac:dyDescent="0.4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 s="11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 t="shared" si="68"/>
        <v>0</v>
      </c>
      <c r="P1123" s="11">
        <f t="shared" si="69"/>
        <v>5.8</v>
      </c>
      <c r="Q1123" s="13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58.3" hidden="1" x14ac:dyDescent="0.4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 s="11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 t="shared" si="68"/>
        <v>0</v>
      </c>
      <c r="P1124" s="11">
        <f t="shared" si="69"/>
        <v>0</v>
      </c>
      <c r="Q1124" s="13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43.75" hidden="1" x14ac:dyDescent="0.4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 s="11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 t="shared" si="68"/>
        <v>0</v>
      </c>
      <c r="P1125" s="11">
        <f t="shared" si="69"/>
        <v>3.67</v>
      </c>
      <c r="Q1125" s="13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43.75" hidden="1" x14ac:dyDescent="0.4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 s="11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 t="shared" si="68"/>
        <v>0</v>
      </c>
      <c r="P1126" s="11">
        <f t="shared" si="69"/>
        <v>60.71</v>
      </c>
      <c r="Q1126" s="13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43.75" hidden="1" x14ac:dyDescent="0.4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 s="11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 t="shared" si="68"/>
        <v>0</v>
      </c>
      <c r="P1127" s="11">
        <f t="shared" si="69"/>
        <v>0</v>
      </c>
      <c r="Q1127" s="13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43.75" hidden="1" x14ac:dyDescent="0.4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 s="11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 t="shared" si="68"/>
        <v>1</v>
      </c>
      <c r="P1128" s="11">
        <f t="shared" si="69"/>
        <v>5</v>
      </c>
      <c r="Q1128" s="13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58.3" hidden="1" x14ac:dyDescent="0.4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 s="11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 t="shared" si="68"/>
        <v>2</v>
      </c>
      <c r="P1129" s="11">
        <f t="shared" si="69"/>
        <v>25.43</v>
      </c>
      <c r="Q1129" s="13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idden="1" x14ac:dyDescent="0.4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 s="11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 t="shared" si="68"/>
        <v>0</v>
      </c>
      <c r="P1130" s="11">
        <f t="shared" si="69"/>
        <v>1</v>
      </c>
      <c r="Q1130" s="13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3.75" hidden="1" x14ac:dyDescent="0.4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 s="1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 t="shared" si="68"/>
        <v>0</v>
      </c>
      <c r="P1131" s="11">
        <f t="shared" si="69"/>
        <v>10.5</v>
      </c>
      <c r="Q1131" s="13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43.75" hidden="1" x14ac:dyDescent="0.4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 s="11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 t="shared" si="68"/>
        <v>0</v>
      </c>
      <c r="P1132" s="11">
        <f t="shared" si="69"/>
        <v>3.67</v>
      </c>
      <c r="Q1132" s="13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43.75" hidden="1" x14ac:dyDescent="0.4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 s="11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 t="shared" si="68"/>
        <v>0</v>
      </c>
      <c r="P1133" s="11">
        <f t="shared" si="69"/>
        <v>0</v>
      </c>
      <c r="Q1133" s="13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3.75" hidden="1" x14ac:dyDescent="0.4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 s="11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 t="shared" si="68"/>
        <v>14</v>
      </c>
      <c r="P1134" s="11">
        <f t="shared" si="69"/>
        <v>110.62</v>
      </c>
      <c r="Q1134" s="13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43.75" hidden="1" x14ac:dyDescent="0.4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 s="11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 t="shared" si="68"/>
        <v>1</v>
      </c>
      <c r="P1135" s="11">
        <f t="shared" si="69"/>
        <v>20</v>
      </c>
      <c r="Q1135" s="13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3.75" hidden="1" x14ac:dyDescent="0.4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 s="11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 t="shared" si="68"/>
        <v>0</v>
      </c>
      <c r="P1136" s="11">
        <f t="shared" si="69"/>
        <v>1</v>
      </c>
      <c r="Q1136" s="13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58.3" hidden="1" x14ac:dyDescent="0.4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 s="11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 t="shared" si="68"/>
        <v>5</v>
      </c>
      <c r="P1137" s="11">
        <f t="shared" si="69"/>
        <v>50</v>
      </c>
      <c r="Q1137" s="13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3.75" hidden="1" x14ac:dyDescent="0.4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 s="11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 t="shared" si="68"/>
        <v>6</v>
      </c>
      <c r="P1138" s="11">
        <f t="shared" si="69"/>
        <v>45</v>
      </c>
      <c r="Q1138" s="13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43.75" hidden="1" x14ac:dyDescent="0.4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 s="11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 t="shared" si="68"/>
        <v>40</v>
      </c>
      <c r="P1139" s="11">
        <f t="shared" si="69"/>
        <v>253.21</v>
      </c>
      <c r="Q1139" s="13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43.75" hidden="1" x14ac:dyDescent="0.4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 s="11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 t="shared" si="68"/>
        <v>0</v>
      </c>
      <c r="P1140" s="11">
        <f t="shared" si="69"/>
        <v>31.25</v>
      </c>
      <c r="Q1140" s="13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43.75" hidden="1" x14ac:dyDescent="0.4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 s="1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 t="shared" si="68"/>
        <v>0</v>
      </c>
      <c r="P1141" s="11">
        <f t="shared" si="69"/>
        <v>5</v>
      </c>
      <c r="Q1141" s="13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3.75" hidden="1" x14ac:dyDescent="0.4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 s="11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 t="shared" si="68"/>
        <v>0</v>
      </c>
      <c r="P1142" s="11">
        <f t="shared" si="69"/>
        <v>0</v>
      </c>
      <c r="Q1142" s="13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idden="1" x14ac:dyDescent="0.4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 s="11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 t="shared" si="68"/>
        <v>0</v>
      </c>
      <c r="P1143" s="11">
        <f t="shared" si="69"/>
        <v>0</v>
      </c>
      <c r="Q1143" s="13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3.75" hidden="1" x14ac:dyDescent="0.4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 s="11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 t="shared" si="68"/>
        <v>0</v>
      </c>
      <c r="P1144" s="11">
        <f t="shared" si="69"/>
        <v>0</v>
      </c>
      <c r="Q1144" s="13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43.75" hidden="1" x14ac:dyDescent="0.4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 s="11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 t="shared" si="68"/>
        <v>0</v>
      </c>
      <c r="P1145" s="11">
        <f t="shared" si="69"/>
        <v>23.25</v>
      </c>
      <c r="Q1145" s="13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3.75" hidden="1" x14ac:dyDescent="0.4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 s="11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 t="shared" si="68"/>
        <v>0</v>
      </c>
      <c r="P1146" s="11">
        <f t="shared" si="69"/>
        <v>0</v>
      </c>
      <c r="Q1146" s="13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3.75" hidden="1" x14ac:dyDescent="0.4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 s="11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 t="shared" si="68"/>
        <v>0</v>
      </c>
      <c r="P1147" s="11">
        <f t="shared" si="69"/>
        <v>100</v>
      </c>
      <c r="Q1147" s="13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43.75" hidden="1" x14ac:dyDescent="0.4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 s="11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 t="shared" si="68"/>
        <v>9</v>
      </c>
      <c r="P1148" s="11">
        <f t="shared" si="69"/>
        <v>44.17</v>
      </c>
      <c r="Q1148" s="13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43.75" hidden="1" x14ac:dyDescent="0.4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 s="11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 t="shared" si="68"/>
        <v>0</v>
      </c>
      <c r="P1149" s="11">
        <f t="shared" si="69"/>
        <v>0</v>
      </c>
      <c r="Q1149" s="13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29.15" hidden="1" x14ac:dyDescent="0.4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 s="11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 t="shared" si="68"/>
        <v>0</v>
      </c>
      <c r="P1150" s="11">
        <f t="shared" si="69"/>
        <v>24.33</v>
      </c>
      <c r="Q1150" s="13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29.15" hidden="1" x14ac:dyDescent="0.4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 s="1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 t="shared" si="68"/>
        <v>0</v>
      </c>
      <c r="P1151" s="11">
        <f t="shared" si="69"/>
        <v>37.5</v>
      </c>
      <c r="Q1151" s="13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29.15" hidden="1" x14ac:dyDescent="0.4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 s="11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 t="shared" si="68"/>
        <v>10</v>
      </c>
      <c r="P1152" s="11">
        <f t="shared" si="69"/>
        <v>42</v>
      </c>
      <c r="Q1152" s="13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58.3" hidden="1" x14ac:dyDescent="0.4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 s="11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 t="shared" si="68"/>
        <v>0</v>
      </c>
      <c r="P1153" s="11">
        <f t="shared" si="69"/>
        <v>0</v>
      </c>
      <c r="Q1153" s="13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idden="1" x14ac:dyDescent="0.4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 s="11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 t="shared" ref="O1154:O1217" si="72">ROUND(E1154/D1154*100,0)</f>
        <v>6</v>
      </c>
      <c r="P1154" s="11">
        <f t="shared" ref="P1154:P1217" si="73">IFERROR(ROUND(E1154/L1154,2),0)</f>
        <v>60.73</v>
      </c>
      <c r="Q1154" s="13" t="s">
        <v>8334</v>
      </c>
      <c r="R1154" t="s">
        <v>8335</v>
      </c>
      <c r="S1154" s="16">
        <f t="shared" ref="S1154:S1217" si="74">(((J1154/60)/60)/24+DATE(1970,1,1))</f>
        <v>42109.709629629629</v>
      </c>
      <c r="T1154" s="16">
        <f t="shared" ref="T1154:T1217" si="75">(((I1154/60)/60)/24+DATE(1970,1,1))</f>
        <v>42139.709629629629</v>
      </c>
    </row>
    <row r="1155" spans="1:20" ht="29.15" hidden="1" x14ac:dyDescent="0.4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 s="11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 t="shared" si="72"/>
        <v>1</v>
      </c>
      <c r="P1155" s="11">
        <f t="shared" si="73"/>
        <v>50</v>
      </c>
      <c r="Q1155" s="13" t="s">
        <v>8334</v>
      </c>
      <c r="R1155" t="s">
        <v>8335</v>
      </c>
      <c r="S1155" s="16">
        <f t="shared" si="74"/>
        <v>42143.714178240742</v>
      </c>
      <c r="T1155" s="16">
        <f t="shared" si="75"/>
        <v>42173.714178240742</v>
      </c>
    </row>
    <row r="1156" spans="1:20" ht="43.75" hidden="1" x14ac:dyDescent="0.4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 s="11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 t="shared" si="72"/>
        <v>7</v>
      </c>
      <c r="P1156" s="11">
        <f t="shared" si="73"/>
        <v>108.33</v>
      </c>
      <c r="Q1156" s="13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43.75" hidden="1" x14ac:dyDescent="0.4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 s="11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 t="shared" si="72"/>
        <v>1</v>
      </c>
      <c r="P1157" s="11">
        <f t="shared" si="73"/>
        <v>23.5</v>
      </c>
      <c r="Q1157" s="13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3.75" hidden="1" x14ac:dyDescent="0.4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 s="11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 t="shared" si="72"/>
        <v>0</v>
      </c>
      <c r="P1158" s="11">
        <f t="shared" si="73"/>
        <v>0</v>
      </c>
      <c r="Q1158" s="13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43.75" hidden="1" x14ac:dyDescent="0.4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 s="11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 t="shared" si="72"/>
        <v>2</v>
      </c>
      <c r="P1159" s="11">
        <f t="shared" si="73"/>
        <v>50.33</v>
      </c>
      <c r="Q1159" s="13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43.75" hidden="1" x14ac:dyDescent="0.4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 s="11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 t="shared" si="72"/>
        <v>0</v>
      </c>
      <c r="P1160" s="11">
        <f t="shared" si="73"/>
        <v>11.67</v>
      </c>
      <c r="Q1160" s="13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43.75" hidden="1" x14ac:dyDescent="0.4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 s="1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 t="shared" si="72"/>
        <v>0</v>
      </c>
      <c r="P1161" s="11">
        <f t="shared" si="73"/>
        <v>0</v>
      </c>
      <c r="Q1161" s="13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3.75" hidden="1" x14ac:dyDescent="0.4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 s="11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 t="shared" si="72"/>
        <v>4</v>
      </c>
      <c r="P1162" s="11">
        <f t="shared" si="73"/>
        <v>60.79</v>
      </c>
      <c r="Q1162" s="13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43.75" hidden="1" x14ac:dyDescent="0.4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 s="11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 t="shared" si="72"/>
        <v>0</v>
      </c>
      <c r="P1163" s="11">
        <f t="shared" si="73"/>
        <v>0</v>
      </c>
      <c r="Q1163" s="13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58.3" hidden="1" x14ac:dyDescent="0.4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 s="11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 t="shared" si="72"/>
        <v>0</v>
      </c>
      <c r="P1164" s="11">
        <f t="shared" si="73"/>
        <v>17.5</v>
      </c>
      <c r="Q1164" s="13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43.75" hidden="1" x14ac:dyDescent="0.4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 s="11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 t="shared" si="72"/>
        <v>0</v>
      </c>
      <c r="P1165" s="11">
        <f t="shared" si="73"/>
        <v>0</v>
      </c>
      <c r="Q1165" s="13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58.3" hidden="1" x14ac:dyDescent="0.4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 s="11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 t="shared" si="72"/>
        <v>0</v>
      </c>
      <c r="P1166" s="11">
        <f t="shared" si="73"/>
        <v>0</v>
      </c>
      <c r="Q1166" s="13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43.75" hidden="1" x14ac:dyDescent="0.4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 s="11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 t="shared" si="72"/>
        <v>21</v>
      </c>
      <c r="P1167" s="11">
        <f t="shared" si="73"/>
        <v>82.82</v>
      </c>
      <c r="Q1167" s="13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43.75" hidden="1" x14ac:dyDescent="0.4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 s="11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 t="shared" si="72"/>
        <v>19</v>
      </c>
      <c r="P1168" s="11">
        <f t="shared" si="73"/>
        <v>358.88</v>
      </c>
      <c r="Q1168" s="13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3.75" hidden="1" x14ac:dyDescent="0.4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 s="11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 t="shared" si="72"/>
        <v>2</v>
      </c>
      <c r="P1169" s="11">
        <f t="shared" si="73"/>
        <v>61.19</v>
      </c>
      <c r="Q1169" s="13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3.75" hidden="1" x14ac:dyDescent="0.4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 s="11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 t="shared" si="72"/>
        <v>6</v>
      </c>
      <c r="P1170" s="11">
        <f t="shared" si="73"/>
        <v>340</v>
      </c>
      <c r="Q1170" s="13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3.75" hidden="1" x14ac:dyDescent="0.4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 s="1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 t="shared" si="72"/>
        <v>0</v>
      </c>
      <c r="P1171" s="11">
        <f t="shared" si="73"/>
        <v>5.67</v>
      </c>
      <c r="Q1171" s="13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3.75" hidden="1" x14ac:dyDescent="0.4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 s="11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 t="shared" si="72"/>
        <v>0</v>
      </c>
      <c r="P1172" s="11">
        <f t="shared" si="73"/>
        <v>50</v>
      </c>
      <c r="Q1172" s="13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43.75" hidden="1" x14ac:dyDescent="0.4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 s="11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 t="shared" si="72"/>
        <v>0</v>
      </c>
      <c r="P1173" s="11">
        <f t="shared" si="73"/>
        <v>25</v>
      </c>
      <c r="Q1173" s="13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29.15" hidden="1" x14ac:dyDescent="0.4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 s="11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 t="shared" si="72"/>
        <v>0</v>
      </c>
      <c r="P1174" s="11">
        <f t="shared" si="73"/>
        <v>0</v>
      </c>
      <c r="Q1174" s="13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43.75" hidden="1" x14ac:dyDescent="0.4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 s="11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 t="shared" si="72"/>
        <v>0</v>
      </c>
      <c r="P1175" s="11">
        <f t="shared" si="73"/>
        <v>30</v>
      </c>
      <c r="Q1175" s="13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3.75" hidden="1" x14ac:dyDescent="0.4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 s="11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 t="shared" si="72"/>
        <v>6</v>
      </c>
      <c r="P1176" s="11">
        <f t="shared" si="73"/>
        <v>46.63</v>
      </c>
      <c r="Q1176" s="13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3.75" hidden="1" x14ac:dyDescent="0.4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 s="11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 t="shared" si="72"/>
        <v>3</v>
      </c>
      <c r="P1177" s="11">
        <f t="shared" si="73"/>
        <v>65</v>
      </c>
      <c r="Q1177" s="13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58.3" hidden="1" x14ac:dyDescent="0.4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 s="11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 t="shared" si="72"/>
        <v>0</v>
      </c>
      <c r="P1178" s="11">
        <f t="shared" si="73"/>
        <v>10</v>
      </c>
      <c r="Q1178" s="13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43.75" hidden="1" x14ac:dyDescent="0.4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 s="11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 t="shared" si="72"/>
        <v>0</v>
      </c>
      <c r="P1179" s="11">
        <f t="shared" si="73"/>
        <v>0</v>
      </c>
      <c r="Q1179" s="13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43.75" hidden="1" x14ac:dyDescent="0.4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 s="11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 t="shared" si="72"/>
        <v>0</v>
      </c>
      <c r="P1180" s="11">
        <f t="shared" si="73"/>
        <v>5</v>
      </c>
      <c r="Q1180" s="13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3.75" hidden="1" x14ac:dyDescent="0.4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 s="1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 t="shared" si="72"/>
        <v>5</v>
      </c>
      <c r="P1181" s="11">
        <f t="shared" si="73"/>
        <v>640</v>
      </c>
      <c r="Q1181" s="13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43.75" hidden="1" x14ac:dyDescent="0.4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 s="11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 t="shared" si="72"/>
        <v>12</v>
      </c>
      <c r="P1182" s="11">
        <f t="shared" si="73"/>
        <v>69.12</v>
      </c>
      <c r="Q1182" s="13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29.15" hidden="1" x14ac:dyDescent="0.4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 s="11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 t="shared" si="72"/>
        <v>0</v>
      </c>
      <c r="P1183" s="11">
        <f t="shared" si="73"/>
        <v>1.33</v>
      </c>
      <c r="Q1183" s="13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58.3" hidden="1" x14ac:dyDescent="0.4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 s="11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 t="shared" si="72"/>
        <v>4</v>
      </c>
      <c r="P1184" s="11">
        <f t="shared" si="73"/>
        <v>10.5</v>
      </c>
      <c r="Q1184" s="13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43.75" hidden="1" x14ac:dyDescent="0.4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 s="11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 t="shared" si="72"/>
        <v>4</v>
      </c>
      <c r="P1185" s="11">
        <f t="shared" si="73"/>
        <v>33.33</v>
      </c>
      <c r="Q1185" s="13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43.75" hidden="1" x14ac:dyDescent="0.4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 s="11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 t="shared" si="72"/>
        <v>105</v>
      </c>
      <c r="P1186" s="11">
        <f t="shared" si="73"/>
        <v>61.56</v>
      </c>
      <c r="Q1186" s="13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58.3" hidden="1" x14ac:dyDescent="0.4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 s="11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 t="shared" si="72"/>
        <v>105</v>
      </c>
      <c r="P1187" s="11">
        <f t="shared" si="73"/>
        <v>118.74</v>
      </c>
      <c r="Q1187" s="13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43.75" hidden="1" x14ac:dyDescent="0.4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 s="11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 t="shared" si="72"/>
        <v>107</v>
      </c>
      <c r="P1188" s="11">
        <f t="shared" si="73"/>
        <v>65.08</v>
      </c>
      <c r="Q1188" s="13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43.75" hidden="1" x14ac:dyDescent="0.4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 s="11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 t="shared" si="72"/>
        <v>104</v>
      </c>
      <c r="P1189" s="11">
        <f t="shared" si="73"/>
        <v>130.16</v>
      </c>
      <c r="Q1189" s="13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3.75" hidden="1" x14ac:dyDescent="0.4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 s="11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 t="shared" si="72"/>
        <v>161</v>
      </c>
      <c r="P1190" s="11">
        <f t="shared" si="73"/>
        <v>37.78</v>
      </c>
      <c r="Q1190" s="13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43.75" hidden="1" x14ac:dyDescent="0.4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 s="1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 t="shared" si="72"/>
        <v>108</v>
      </c>
      <c r="P1191" s="11">
        <f t="shared" si="73"/>
        <v>112.79</v>
      </c>
      <c r="Q1191" s="13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29.15" hidden="1" x14ac:dyDescent="0.4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 s="11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 t="shared" si="72"/>
        <v>135</v>
      </c>
      <c r="P1192" s="11">
        <f t="shared" si="73"/>
        <v>51.92</v>
      </c>
      <c r="Q1192" s="13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43.75" hidden="1" x14ac:dyDescent="0.4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 s="11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 t="shared" si="72"/>
        <v>109</v>
      </c>
      <c r="P1193" s="11">
        <f t="shared" si="73"/>
        <v>89.24</v>
      </c>
      <c r="Q1193" s="13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29.15" hidden="1" x14ac:dyDescent="0.4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 s="11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 t="shared" si="72"/>
        <v>290</v>
      </c>
      <c r="P1194" s="11">
        <f t="shared" si="73"/>
        <v>19.329999999999998</v>
      </c>
      <c r="Q1194" s="13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58.3" hidden="1" x14ac:dyDescent="0.4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 s="11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 t="shared" si="72"/>
        <v>104</v>
      </c>
      <c r="P1195" s="11">
        <f t="shared" si="73"/>
        <v>79.97</v>
      </c>
      <c r="Q1195" s="13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43.75" hidden="1" x14ac:dyDescent="0.4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 s="11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 t="shared" si="72"/>
        <v>322</v>
      </c>
      <c r="P1196" s="11">
        <f t="shared" si="73"/>
        <v>56.41</v>
      </c>
      <c r="Q1196" s="13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58.3" hidden="1" x14ac:dyDescent="0.4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 s="11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 t="shared" si="72"/>
        <v>135</v>
      </c>
      <c r="P1197" s="11">
        <f t="shared" si="73"/>
        <v>79.41</v>
      </c>
      <c r="Q1197" s="13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29.15" hidden="1" x14ac:dyDescent="0.4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 s="11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 t="shared" si="72"/>
        <v>270</v>
      </c>
      <c r="P1198" s="11">
        <f t="shared" si="73"/>
        <v>76.44</v>
      </c>
      <c r="Q1198" s="13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58.3" hidden="1" x14ac:dyDescent="0.4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 s="11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 t="shared" si="72"/>
        <v>253</v>
      </c>
      <c r="P1199" s="11">
        <f t="shared" si="73"/>
        <v>121</v>
      </c>
      <c r="Q1199" s="13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43.75" hidden="1" x14ac:dyDescent="0.4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 s="11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 t="shared" si="72"/>
        <v>261</v>
      </c>
      <c r="P1200" s="11">
        <f t="shared" si="73"/>
        <v>54.62</v>
      </c>
      <c r="Q1200" s="13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43.75" hidden="1" x14ac:dyDescent="0.4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 s="1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 t="shared" si="72"/>
        <v>101</v>
      </c>
      <c r="P1201" s="11">
        <f t="shared" si="73"/>
        <v>299.22000000000003</v>
      </c>
      <c r="Q1201" s="13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43.75" hidden="1" x14ac:dyDescent="0.4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 s="11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 t="shared" si="72"/>
        <v>126</v>
      </c>
      <c r="P1202" s="11">
        <f t="shared" si="73"/>
        <v>58.53</v>
      </c>
      <c r="Q1202" s="13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43.75" hidden="1" x14ac:dyDescent="0.4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 s="11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 t="shared" si="72"/>
        <v>102</v>
      </c>
      <c r="P1203" s="11">
        <f t="shared" si="73"/>
        <v>55.37</v>
      </c>
      <c r="Q1203" s="13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43.75" hidden="1" x14ac:dyDescent="0.4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 s="11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 t="shared" si="72"/>
        <v>199</v>
      </c>
      <c r="P1204" s="11">
        <f t="shared" si="73"/>
        <v>183.8</v>
      </c>
      <c r="Q1204" s="13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3.75" hidden="1" x14ac:dyDescent="0.4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 s="11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 t="shared" si="72"/>
        <v>102</v>
      </c>
      <c r="P1205" s="11">
        <f t="shared" si="73"/>
        <v>165.35</v>
      </c>
      <c r="Q1205" s="13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3.75" hidden="1" x14ac:dyDescent="0.4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 s="11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 t="shared" si="72"/>
        <v>103</v>
      </c>
      <c r="P1206" s="11">
        <f t="shared" si="73"/>
        <v>234.79</v>
      </c>
      <c r="Q1206" s="13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43.75" hidden="1" x14ac:dyDescent="0.4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 s="11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 t="shared" si="72"/>
        <v>101</v>
      </c>
      <c r="P1207" s="11">
        <f t="shared" si="73"/>
        <v>211.48</v>
      </c>
      <c r="Q1207" s="13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43.75" hidden="1" x14ac:dyDescent="0.4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 s="11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 t="shared" si="72"/>
        <v>115</v>
      </c>
      <c r="P1208" s="11">
        <f t="shared" si="73"/>
        <v>32.340000000000003</v>
      </c>
      <c r="Q1208" s="13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29.15" hidden="1" x14ac:dyDescent="0.4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 s="11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 t="shared" si="72"/>
        <v>104</v>
      </c>
      <c r="P1209" s="11">
        <f t="shared" si="73"/>
        <v>123.38</v>
      </c>
      <c r="Q1209" s="13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58.3" hidden="1" x14ac:dyDescent="0.4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 s="11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 t="shared" si="72"/>
        <v>155</v>
      </c>
      <c r="P1210" s="11">
        <f t="shared" si="73"/>
        <v>207.07</v>
      </c>
      <c r="Q1210" s="13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43.75" hidden="1" x14ac:dyDescent="0.4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 s="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 t="shared" si="72"/>
        <v>106</v>
      </c>
      <c r="P1211" s="11">
        <f t="shared" si="73"/>
        <v>138.26</v>
      </c>
      <c r="Q1211" s="13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29.15" hidden="1" x14ac:dyDescent="0.4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 s="11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 t="shared" si="72"/>
        <v>254</v>
      </c>
      <c r="P1212" s="11">
        <f t="shared" si="73"/>
        <v>493.82</v>
      </c>
      <c r="Q1212" s="13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43.75" hidden="1" x14ac:dyDescent="0.4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 s="11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 t="shared" si="72"/>
        <v>101</v>
      </c>
      <c r="P1213" s="11">
        <f t="shared" si="73"/>
        <v>168.5</v>
      </c>
      <c r="Q1213" s="13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58.3" hidden="1" x14ac:dyDescent="0.4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 s="11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 t="shared" si="72"/>
        <v>129</v>
      </c>
      <c r="P1214" s="11">
        <f t="shared" si="73"/>
        <v>38.869999999999997</v>
      </c>
      <c r="Q1214" s="13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58.3" hidden="1" x14ac:dyDescent="0.4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 s="11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 t="shared" si="72"/>
        <v>102</v>
      </c>
      <c r="P1215" s="11">
        <f t="shared" si="73"/>
        <v>61.53</v>
      </c>
      <c r="Q1215" s="13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43.75" hidden="1" x14ac:dyDescent="0.4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 s="11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 t="shared" si="72"/>
        <v>132</v>
      </c>
      <c r="P1216" s="11">
        <f t="shared" si="73"/>
        <v>105.44</v>
      </c>
      <c r="Q1216" s="13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43.75" hidden="1" x14ac:dyDescent="0.4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 s="11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 t="shared" si="72"/>
        <v>786</v>
      </c>
      <c r="P1217" s="11">
        <f t="shared" si="73"/>
        <v>71.59</v>
      </c>
      <c r="Q1217" s="13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29.15" hidden="1" x14ac:dyDescent="0.4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 s="11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 t="shared" ref="O1218:O1281" si="76">ROUND(E1218/D1218*100,0)</f>
        <v>146</v>
      </c>
      <c r="P1218" s="11">
        <f t="shared" ref="P1218:P1281" si="77">IFERROR(ROUND(E1218/L1218,2),0)</f>
        <v>91.88</v>
      </c>
      <c r="Q1218" s="13" t="s">
        <v>8336</v>
      </c>
      <c r="R1218" t="s">
        <v>8337</v>
      </c>
      <c r="S1218" s="16">
        <f t="shared" ref="S1218:S1281" si="78">(((J1218/60)/60)/24+DATE(1970,1,1))</f>
        <v>42247.616400462968</v>
      </c>
      <c r="T1218" s="16">
        <f t="shared" ref="T1218:T1281" si="79">(((I1218/60)/60)/24+DATE(1970,1,1))</f>
        <v>42279.960416666669</v>
      </c>
    </row>
    <row r="1219" spans="1:20" ht="43.75" hidden="1" x14ac:dyDescent="0.4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 s="11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 t="shared" si="76"/>
        <v>103</v>
      </c>
      <c r="P1219" s="11">
        <f t="shared" si="77"/>
        <v>148.57</v>
      </c>
      <c r="Q1219" s="13" t="s">
        <v>8336</v>
      </c>
      <c r="R1219" t="s">
        <v>8337</v>
      </c>
      <c r="S1219" s="16">
        <f t="shared" si="78"/>
        <v>42535.809490740736</v>
      </c>
      <c r="T1219" s="16">
        <f t="shared" si="79"/>
        <v>42565.809490740736</v>
      </c>
    </row>
    <row r="1220" spans="1:20" ht="58.3" hidden="1" x14ac:dyDescent="0.4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 s="11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 t="shared" si="76"/>
        <v>172</v>
      </c>
      <c r="P1220" s="11">
        <f t="shared" si="77"/>
        <v>174.21</v>
      </c>
      <c r="Q1220" s="13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29.15" hidden="1" x14ac:dyDescent="0.4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 s="1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 t="shared" si="76"/>
        <v>159</v>
      </c>
      <c r="P1221" s="11">
        <f t="shared" si="77"/>
        <v>102.86</v>
      </c>
      <c r="Q1221" s="13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3.75" hidden="1" x14ac:dyDescent="0.4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 s="11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 t="shared" si="76"/>
        <v>104</v>
      </c>
      <c r="P1222" s="11">
        <f t="shared" si="77"/>
        <v>111.18</v>
      </c>
      <c r="Q1222" s="13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43.75" hidden="1" x14ac:dyDescent="0.4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 s="11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 t="shared" si="76"/>
        <v>111</v>
      </c>
      <c r="P1223" s="11">
        <f t="shared" si="77"/>
        <v>23.8</v>
      </c>
      <c r="Q1223" s="13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29.15" hidden="1" x14ac:dyDescent="0.4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 s="11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 t="shared" si="76"/>
        <v>280</v>
      </c>
      <c r="P1224" s="11">
        <f t="shared" si="77"/>
        <v>81.27</v>
      </c>
      <c r="Q1224" s="13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43.75" hidden="1" x14ac:dyDescent="0.4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 s="11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 t="shared" si="76"/>
        <v>112</v>
      </c>
      <c r="P1225" s="11">
        <f t="shared" si="77"/>
        <v>116.21</v>
      </c>
      <c r="Q1225" s="13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29.15" hidden="1" x14ac:dyDescent="0.4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 s="11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 t="shared" si="76"/>
        <v>7</v>
      </c>
      <c r="P1226" s="11">
        <f t="shared" si="77"/>
        <v>58.89</v>
      </c>
      <c r="Q1226" s="13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43.75" hidden="1" x14ac:dyDescent="0.4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 s="11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 t="shared" si="76"/>
        <v>4</v>
      </c>
      <c r="P1227" s="11">
        <f t="shared" si="77"/>
        <v>44</v>
      </c>
      <c r="Q1227" s="13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3.75" hidden="1" x14ac:dyDescent="0.4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 s="11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 t="shared" si="76"/>
        <v>4</v>
      </c>
      <c r="P1228" s="11">
        <f t="shared" si="77"/>
        <v>48.43</v>
      </c>
      <c r="Q1228" s="13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43.75" hidden="1" x14ac:dyDescent="0.4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 s="11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 t="shared" si="76"/>
        <v>0</v>
      </c>
      <c r="P1229" s="11">
        <f t="shared" si="77"/>
        <v>0</v>
      </c>
      <c r="Q1229" s="13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43.75" hidden="1" x14ac:dyDescent="0.4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 s="11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 t="shared" si="76"/>
        <v>29</v>
      </c>
      <c r="P1230" s="11">
        <f t="shared" si="77"/>
        <v>61.04</v>
      </c>
      <c r="Q1230" s="13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58.3" hidden="1" x14ac:dyDescent="0.4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 s="1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 t="shared" si="76"/>
        <v>1</v>
      </c>
      <c r="P1231" s="11">
        <f t="shared" si="77"/>
        <v>25</v>
      </c>
      <c r="Q1231" s="13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3.75" hidden="1" x14ac:dyDescent="0.4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 s="11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 t="shared" si="76"/>
        <v>0</v>
      </c>
      <c r="P1232" s="11">
        <f t="shared" si="77"/>
        <v>0</v>
      </c>
      <c r="Q1232" s="13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3.75" hidden="1" x14ac:dyDescent="0.4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 s="11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 t="shared" si="76"/>
        <v>0</v>
      </c>
      <c r="P1233" s="11">
        <f t="shared" si="77"/>
        <v>0</v>
      </c>
      <c r="Q1233" s="13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43.75" hidden="1" x14ac:dyDescent="0.4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 s="11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 t="shared" si="76"/>
        <v>1</v>
      </c>
      <c r="P1234" s="11">
        <f t="shared" si="77"/>
        <v>40</v>
      </c>
      <c r="Q1234" s="13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43.75" hidden="1" x14ac:dyDescent="0.4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 s="11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 t="shared" si="76"/>
        <v>12</v>
      </c>
      <c r="P1235" s="11">
        <f t="shared" si="77"/>
        <v>19.329999999999998</v>
      </c>
      <c r="Q1235" s="13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3.75" hidden="1" x14ac:dyDescent="0.4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 s="11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 t="shared" si="76"/>
        <v>0</v>
      </c>
      <c r="P1236" s="11">
        <f t="shared" si="77"/>
        <v>0</v>
      </c>
      <c r="Q1236" s="13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43.75" hidden="1" x14ac:dyDescent="0.4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 s="11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 t="shared" si="76"/>
        <v>3</v>
      </c>
      <c r="P1237" s="11">
        <f t="shared" si="77"/>
        <v>35</v>
      </c>
      <c r="Q1237" s="13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idden="1" x14ac:dyDescent="0.4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 s="11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 t="shared" si="76"/>
        <v>0</v>
      </c>
      <c r="P1238" s="11">
        <f t="shared" si="77"/>
        <v>0</v>
      </c>
      <c r="Q1238" s="13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43.75" hidden="1" x14ac:dyDescent="0.4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 s="11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 t="shared" si="76"/>
        <v>0</v>
      </c>
      <c r="P1239" s="11">
        <f t="shared" si="77"/>
        <v>0</v>
      </c>
      <c r="Q1239" s="13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58.3" hidden="1" x14ac:dyDescent="0.4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 s="11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 t="shared" si="76"/>
        <v>18</v>
      </c>
      <c r="P1240" s="11">
        <f t="shared" si="77"/>
        <v>59.33</v>
      </c>
      <c r="Q1240" s="13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29.15" hidden="1" x14ac:dyDescent="0.4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 s="1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 t="shared" si="76"/>
        <v>0</v>
      </c>
      <c r="P1241" s="11">
        <f t="shared" si="77"/>
        <v>0</v>
      </c>
      <c r="Q1241" s="13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43.75" hidden="1" x14ac:dyDescent="0.4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 s="11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 t="shared" si="76"/>
        <v>3</v>
      </c>
      <c r="P1242" s="11">
        <f t="shared" si="77"/>
        <v>30.13</v>
      </c>
      <c r="Q1242" s="13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58.3" hidden="1" x14ac:dyDescent="0.4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 s="11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 t="shared" si="76"/>
        <v>51</v>
      </c>
      <c r="P1243" s="11">
        <f t="shared" si="77"/>
        <v>74.62</v>
      </c>
      <c r="Q1243" s="13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43.75" hidden="1" x14ac:dyDescent="0.4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 s="11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 t="shared" si="76"/>
        <v>1</v>
      </c>
      <c r="P1244" s="11">
        <f t="shared" si="77"/>
        <v>5</v>
      </c>
      <c r="Q1244" s="13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3.75" hidden="1" x14ac:dyDescent="0.4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 s="11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 t="shared" si="76"/>
        <v>14</v>
      </c>
      <c r="P1245" s="11">
        <f t="shared" si="77"/>
        <v>44.5</v>
      </c>
      <c r="Q1245" s="13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3.75" hidden="1" x14ac:dyDescent="0.4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 s="11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 t="shared" si="76"/>
        <v>104</v>
      </c>
      <c r="P1246" s="11">
        <f t="shared" si="77"/>
        <v>46.13</v>
      </c>
      <c r="Q1246" s="13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3.75" hidden="1" x14ac:dyDescent="0.4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 s="11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 t="shared" si="76"/>
        <v>120</v>
      </c>
      <c r="P1247" s="11">
        <f t="shared" si="77"/>
        <v>141.47</v>
      </c>
      <c r="Q1247" s="13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43.75" hidden="1" x14ac:dyDescent="0.4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 s="11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 t="shared" si="76"/>
        <v>117</v>
      </c>
      <c r="P1248" s="11">
        <f t="shared" si="77"/>
        <v>75.48</v>
      </c>
      <c r="Q1248" s="13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29.15" hidden="1" x14ac:dyDescent="0.4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 s="11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 t="shared" si="76"/>
        <v>122</v>
      </c>
      <c r="P1249" s="11">
        <f t="shared" si="77"/>
        <v>85.5</v>
      </c>
      <c r="Q1249" s="13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43.75" hidden="1" x14ac:dyDescent="0.4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 s="11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 t="shared" si="76"/>
        <v>152</v>
      </c>
      <c r="P1250" s="11">
        <f t="shared" si="77"/>
        <v>64.25</v>
      </c>
      <c r="Q1250" s="13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3.75" hidden="1" x14ac:dyDescent="0.4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 s="1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 t="shared" si="76"/>
        <v>104</v>
      </c>
      <c r="P1251" s="11">
        <f t="shared" si="77"/>
        <v>64.47</v>
      </c>
      <c r="Q1251" s="13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58.3" hidden="1" x14ac:dyDescent="0.4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 s="11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 t="shared" si="76"/>
        <v>200</v>
      </c>
      <c r="P1252" s="11">
        <f t="shared" si="77"/>
        <v>118.2</v>
      </c>
      <c r="Q1252" s="13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29.15" hidden="1" x14ac:dyDescent="0.4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 s="11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 t="shared" si="76"/>
        <v>102</v>
      </c>
      <c r="P1253" s="11">
        <f t="shared" si="77"/>
        <v>82.54</v>
      </c>
      <c r="Q1253" s="13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3.75" hidden="1" x14ac:dyDescent="0.4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 s="11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 t="shared" si="76"/>
        <v>138</v>
      </c>
      <c r="P1254" s="11">
        <f t="shared" si="77"/>
        <v>34.17</v>
      </c>
      <c r="Q1254" s="13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58.3" hidden="1" x14ac:dyDescent="0.4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 s="11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 t="shared" si="76"/>
        <v>303833</v>
      </c>
      <c r="P1255" s="11">
        <f t="shared" si="77"/>
        <v>42.73</v>
      </c>
      <c r="Q1255" s="13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43.75" hidden="1" x14ac:dyDescent="0.4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 s="11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 t="shared" si="76"/>
        <v>199</v>
      </c>
      <c r="P1256" s="11">
        <f t="shared" si="77"/>
        <v>94.49</v>
      </c>
      <c r="Q1256" s="13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3.75" hidden="1" x14ac:dyDescent="0.4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 s="11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 t="shared" si="76"/>
        <v>202</v>
      </c>
      <c r="P1257" s="11">
        <f t="shared" si="77"/>
        <v>55.7</v>
      </c>
      <c r="Q1257" s="13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43.75" hidden="1" x14ac:dyDescent="0.4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 s="11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 t="shared" si="76"/>
        <v>118</v>
      </c>
      <c r="P1258" s="11">
        <f t="shared" si="77"/>
        <v>98.03</v>
      </c>
      <c r="Q1258" s="13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43.75" hidden="1" x14ac:dyDescent="0.4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 s="11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 t="shared" si="76"/>
        <v>295</v>
      </c>
      <c r="P1259" s="11">
        <f t="shared" si="77"/>
        <v>92.1</v>
      </c>
      <c r="Q1259" s="13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3.75" hidden="1" x14ac:dyDescent="0.4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 s="11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 t="shared" si="76"/>
        <v>213</v>
      </c>
      <c r="P1260" s="11">
        <f t="shared" si="77"/>
        <v>38.18</v>
      </c>
      <c r="Q1260" s="13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43.75" hidden="1" x14ac:dyDescent="0.4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 s="1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 t="shared" si="76"/>
        <v>104</v>
      </c>
      <c r="P1261" s="11">
        <f t="shared" si="77"/>
        <v>27.15</v>
      </c>
      <c r="Q1261" s="13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3.75" hidden="1" x14ac:dyDescent="0.4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 s="11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 t="shared" si="76"/>
        <v>114</v>
      </c>
      <c r="P1262" s="11">
        <f t="shared" si="77"/>
        <v>50.69</v>
      </c>
      <c r="Q1262" s="13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43.75" hidden="1" x14ac:dyDescent="0.4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 s="11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 t="shared" si="76"/>
        <v>101</v>
      </c>
      <c r="P1263" s="11">
        <f t="shared" si="77"/>
        <v>38.94</v>
      </c>
      <c r="Q1263" s="13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43.75" hidden="1" x14ac:dyDescent="0.4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 s="11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 t="shared" si="76"/>
        <v>125</v>
      </c>
      <c r="P1264" s="11">
        <f t="shared" si="77"/>
        <v>77.64</v>
      </c>
      <c r="Q1264" s="13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29.15" hidden="1" x14ac:dyDescent="0.4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 s="11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 t="shared" si="76"/>
        <v>119</v>
      </c>
      <c r="P1265" s="11">
        <f t="shared" si="77"/>
        <v>43.54</v>
      </c>
      <c r="Q1265" s="13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43.75" hidden="1" x14ac:dyDescent="0.4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 s="11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 t="shared" si="76"/>
        <v>166</v>
      </c>
      <c r="P1266" s="11">
        <f t="shared" si="77"/>
        <v>31.82</v>
      </c>
      <c r="Q1266" s="13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58.3" hidden="1" x14ac:dyDescent="0.4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 s="11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 t="shared" si="76"/>
        <v>119</v>
      </c>
      <c r="P1267" s="11">
        <f t="shared" si="77"/>
        <v>63.18</v>
      </c>
      <c r="Q1267" s="13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29.15" hidden="1" x14ac:dyDescent="0.4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 s="11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 t="shared" si="76"/>
        <v>100</v>
      </c>
      <c r="P1268" s="11">
        <f t="shared" si="77"/>
        <v>190.9</v>
      </c>
      <c r="Q1268" s="13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43.75" hidden="1" x14ac:dyDescent="0.4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 s="11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 t="shared" si="76"/>
        <v>102</v>
      </c>
      <c r="P1269" s="11">
        <f t="shared" si="77"/>
        <v>140.86000000000001</v>
      </c>
      <c r="Q1269" s="13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29.15" hidden="1" x14ac:dyDescent="0.4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 s="11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 t="shared" si="76"/>
        <v>117</v>
      </c>
      <c r="P1270" s="11">
        <f t="shared" si="77"/>
        <v>76.92</v>
      </c>
      <c r="Q1270" s="13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43.75" hidden="1" x14ac:dyDescent="0.4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 s="1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 t="shared" si="76"/>
        <v>109</v>
      </c>
      <c r="P1271" s="11">
        <f t="shared" si="77"/>
        <v>99.16</v>
      </c>
      <c r="Q1271" s="13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29.15" hidden="1" x14ac:dyDescent="0.4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 s="11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 t="shared" si="76"/>
        <v>115</v>
      </c>
      <c r="P1272" s="11">
        <f t="shared" si="77"/>
        <v>67.88</v>
      </c>
      <c r="Q1272" s="13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43.75" hidden="1" x14ac:dyDescent="0.4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 s="11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 t="shared" si="76"/>
        <v>102</v>
      </c>
      <c r="P1273" s="11">
        <f t="shared" si="77"/>
        <v>246.29</v>
      </c>
      <c r="Q1273" s="13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58.3" hidden="1" x14ac:dyDescent="0.4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 s="11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 t="shared" si="76"/>
        <v>106</v>
      </c>
      <c r="P1274" s="11">
        <f t="shared" si="77"/>
        <v>189.29</v>
      </c>
      <c r="Q1274" s="13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43.75" hidden="1" x14ac:dyDescent="0.4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 s="11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 t="shared" si="76"/>
        <v>104</v>
      </c>
      <c r="P1275" s="11">
        <f t="shared" si="77"/>
        <v>76.67</v>
      </c>
      <c r="Q1275" s="13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3.75" hidden="1" x14ac:dyDescent="0.4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 s="11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 t="shared" si="76"/>
        <v>155</v>
      </c>
      <c r="P1276" s="11">
        <f t="shared" si="77"/>
        <v>82.96</v>
      </c>
      <c r="Q1276" s="13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3.75" hidden="1" x14ac:dyDescent="0.4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 s="11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 t="shared" si="76"/>
        <v>162</v>
      </c>
      <c r="P1277" s="11">
        <f t="shared" si="77"/>
        <v>62.52</v>
      </c>
      <c r="Q1277" s="13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29.15" hidden="1" x14ac:dyDescent="0.4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 s="11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 t="shared" si="76"/>
        <v>104</v>
      </c>
      <c r="P1278" s="11">
        <f t="shared" si="77"/>
        <v>46.07</v>
      </c>
      <c r="Q1278" s="13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43.75" hidden="1" x14ac:dyDescent="0.4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 s="11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 t="shared" si="76"/>
        <v>106</v>
      </c>
      <c r="P1279" s="11">
        <f t="shared" si="77"/>
        <v>38.54</v>
      </c>
      <c r="Q1279" s="13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43.75" hidden="1" x14ac:dyDescent="0.4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 s="11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 t="shared" si="76"/>
        <v>155</v>
      </c>
      <c r="P1280" s="11">
        <f t="shared" si="77"/>
        <v>53.01</v>
      </c>
      <c r="Q1280" s="13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43.75" hidden="1" x14ac:dyDescent="0.4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 s="1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 t="shared" si="76"/>
        <v>111</v>
      </c>
      <c r="P1281" s="11">
        <f t="shared" si="77"/>
        <v>73.36</v>
      </c>
      <c r="Q1281" s="13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3.75" hidden="1" x14ac:dyDescent="0.4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 s="11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 t="shared" ref="O1282:O1345" si="80">ROUND(E1282/D1282*100,0)</f>
        <v>111</v>
      </c>
      <c r="P1282" s="11">
        <f t="shared" ref="P1282:P1345" si="81">IFERROR(ROUND(E1282/L1282,2),0)</f>
        <v>127.98</v>
      </c>
      <c r="Q1282" s="13" t="s">
        <v>8323</v>
      </c>
      <c r="R1282" t="s">
        <v>8324</v>
      </c>
      <c r="S1282" s="16">
        <f t="shared" ref="S1282:S1345" si="82">(((J1282/60)/60)/24+DATE(1970,1,1))</f>
        <v>40513.757569444446</v>
      </c>
      <c r="T1282" s="16">
        <f t="shared" ref="T1282:T1345" si="83">(((I1282/60)/60)/24+DATE(1970,1,1))</f>
        <v>40603.757569444446</v>
      </c>
    </row>
    <row r="1283" spans="1:20" ht="43.75" hidden="1" x14ac:dyDescent="0.4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 s="11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 t="shared" si="80"/>
        <v>111</v>
      </c>
      <c r="P1283" s="11">
        <f t="shared" si="81"/>
        <v>104.73</v>
      </c>
      <c r="Q1283" s="13" t="s">
        <v>8323</v>
      </c>
      <c r="R1283" t="s">
        <v>8324</v>
      </c>
      <c r="S1283" s="16">
        <f t="shared" si="82"/>
        <v>41463.743472222224</v>
      </c>
      <c r="T1283" s="16">
        <f t="shared" si="83"/>
        <v>41483.743472222224</v>
      </c>
    </row>
    <row r="1284" spans="1:20" ht="43.75" hidden="1" x14ac:dyDescent="0.4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 s="11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 t="shared" si="80"/>
        <v>124</v>
      </c>
      <c r="P1284" s="11">
        <f t="shared" si="81"/>
        <v>67.67</v>
      </c>
      <c r="Q1284" s="13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3.75" hidden="1" x14ac:dyDescent="0.4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 s="11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 t="shared" si="80"/>
        <v>211</v>
      </c>
      <c r="P1285" s="11">
        <f t="shared" si="81"/>
        <v>95.93</v>
      </c>
      <c r="Q1285" s="13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43.75" hidden="1" x14ac:dyDescent="0.4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 s="11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 t="shared" si="80"/>
        <v>101</v>
      </c>
      <c r="P1286" s="11">
        <f t="shared" si="81"/>
        <v>65.16</v>
      </c>
      <c r="Q1286" s="13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43.75" hidden="1" x14ac:dyDescent="0.4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 s="11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 t="shared" si="80"/>
        <v>102</v>
      </c>
      <c r="P1287" s="11">
        <f t="shared" si="81"/>
        <v>32.270000000000003</v>
      </c>
      <c r="Q1287" s="13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3.75" hidden="1" x14ac:dyDescent="0.4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 s="11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 t="shared" si="80"/>
        <v>108</v>
      </c>
      <c r="P1288" s="11">
        <f t="shared" si="81"/>
        <v>81.25</v>
      </c>
      <c r="Q1288" s="13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72.900000000000006" hidden="1" x14ac:dyDescent="0.4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 s="11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 t="shared" si="80"/>
        <v>242</v>
      </c>
      <c r="P1289" s="11">
        <f t="shared" si="81"/>
        <v>24.2</v>
      </c>
      <c r="Q1289" s="13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58.3" hidden="1" x14ac:dyDescent="0.4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 s="11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 t="shared" si="80"/>
        <v>100</v>
      </c>
      <c r="P1290" s="11">
        <f t="shared" si="81"/>
        <v>65.87</v>
      </c>
      <c r="Q1290" s="13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3.75" hidden="1" x14ac:dyDescent="0.4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 s="1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 t="shared" si="80"/>
        <v>125</v>
      </c>
      <c r="P1291" s="11">
        <f t="shared" si="81"/>
        <v>36.08</v>
      </c>
      <c r="Q1291" s="13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29.15" hidden="1" x14ac:dyDescent="0.4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 s="11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 t="shared" si="80"/>
        <v>109</v>
      </c>
      <c r="P1292" s="11">
        <f t="shared" si="81"/>
        <v>44.19</v>
      </c>
      <c r="Q1292" s="13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43.75" hidden="1" x14ac:dyDescent="0.4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 s="11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 t="shared" si="80"/>
        <v>146</v>
      </c>
      <c r="P1293" s="11">
        <f t="shared" si="81"/>
        <v>104.07</v>
      </c>
      <c r="Q1293" s="13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58.3" hidden="1" x14ac:dyDescent="0.4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 s="11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 t="shared" si="80"/>
        <v>110</v>
      </c>
      <c r="P1294" s="11">
        <f t="shared" si="81"/>
        <v>35.96</v>
      </c>
      <c r="Q1294" s="13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58.3" hidden="1" x14ac:dyDescent="0.4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 s="11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 t="shared" si="80"/>
        <v>102</v>
      </c>
      <c r="P1295" s="11">
        <f t="shared" si="81"/>
        <v>127.79</v>
      </c>
      <c r="Q1295" s="13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43.75" hidden="1" x14ac:dyDescent="0.4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 s="11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 t="shared" si="80"/>
        <v>122</v>
      </c>
      <c r="P1296" s="11">
        <f t="shared" si="81"/>
        <v>27.73</v>
      </c>
      <c r="Q1296" s="13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43.75" hidden="1" x14ac:dyDescent="0.4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 s="11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 t="shared" si="80"/>
        <v>102</v>
      </c>
      <c r="P1297" s="11">
        <f t="shared" si="81"/>
        <v>39.83</v>
      </c>
      <c r="Q1297" s="13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58.3" hidden="1" x14ac:dyDescent="0.4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 s="11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 t="shared" si="80"/>
        <v>141</v>
      </c>
      <c r="P1298" s="11">
        <f t="shared" si="81"/>
        <v>52.17</v>
      </c>
      <c r="Q1298" s="13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43.75" hidden="1" x14ac:dyDescent="0.4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 s="11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 t="shared" si="80"/>
        <v>110</v>
      </c>
      <c r="P1299" s="11">
        <f t="shared" si="81"/>
        <v>92.04</v>
      </c>
      <c r="Q1299" s="13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43.75" hidden="1" x14ac:dyDescent="0.4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 s="11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 t="shared" si="80"/>
        <v>105</v>
      </c>
      <c r="P1300" s="11">
        <f t="shared" si="81"/>
        <v>63.42</v>
      </c>
      <c r="Q1300" s="13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3.75" hidden="1" x14ac:dyDescent="0.4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 s="1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 t="shared" si="80"/>
        <v>124</v>
      </c>
      <c r="P1301" s="11">
        <f t="shared" si="81"/>
        <v>135.63</v>
      </c>
      <c r="Q1301" s="13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43.75" hidden="1" x14ac:dyDescent="0.4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 s="11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 t="shared" si="80"/>
        <v>135</v>
      </c>
      <c r="P1302" s="11">
        <f t="shared" si="81"/>
        <v>168.75</v>
      </c>
      <c r="Q1302" s="13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43.75" hidden="1" x14ac:dyDescent="0.4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 s="11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 t="shared" si="80"/>
        <v>103</v>
      </c>
      <c r="P1303" s="11">
        <f t="shared" si="81"/>
        <v>70.86</v>
      </c>
      <c r="Q1303" s="13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3.75" hidden="1" x14ac:dyDescent="0.4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 s="11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 t="shared" si="80"/>
        <v>100</v>
      </c>
      <c r="P1304" s="11">
        <f t="shared" si="81"/>
        <v>50</v>
      </c>
      <c r="Q1304" s="13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29.15" hidden="1" x14ac:dyDescent="0.4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 s="11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 t="shared" si="80"/>
        <v>130</v>
      </c>
      <c r="P1305" s="11">
        <f t="shared" si="81"/>
        <v>42.21</v>
      </c>
      <c r="Q1305" s="13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3.75" hidden="1" x14ac:dyDescent="0.4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 s="11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 t="shared" si="80"/>
        <v>40</v>
      </c>
      <c r="P1306" s="11">
        <f t="shared" si="81"/>
        <v>152.41</v>
      </c>
      <c r="Q1306" s="13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43.75" hidden="1" x14ac:dyDescent="0.4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 s="11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 t="shared" si="80"/>
        <v>26</v>
      </c>
      <c r="P1307" s="11">
        <f t="shared" si="81"/>
        <v>90.62</v>
      </c>
      <c r="Q1307" s="13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58.3" hidden="1" x14ac:dyDescent="0.4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 s="11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 t="shared" si="80"/>
        <v>65</v>
      </c>
      <c r="P1308" s="11">
        <f t="shared" si="81"/>
        <v>201.6</v>
      </c>
      <c r="Q1308" s="13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29.15" hidden="1" x14ac:dyDescent="0.4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 s="11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 t="shared" si="80"/>
        <v>12</v>
      </c>
      <c r="P1309" s="11">
        <f t="shared" si="81"/>
        <v>127.93</v>
      </c>
      <c r="Q1309" s="13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29.15" hidden="1" x14ac:dyDescent="0.4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 s="11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 t="shared" si="80"/>
        <v>11</v>
      </c>
      <c r="P1310" s="11">
        <f t="shared" si="81"/>
        <v>29.89</v>
      </c>
      <c r="Q1310" s="13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43.75" hidden="1" x14ac:dyDescent="0.4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 s="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 t="shared" si="80"/>
        <v>112</v>
      </c>
      <c r="P1311" s="11">
        <f t="shared" si="81"/>
        <v>367.97</v>
      </c>
      <c r="Q1311" s="13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43.75" hidden="1" x14ac:dyDescent="0.4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 s="11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 t="shared" si="80"/>
        <v>16</v>
      </c>
      <c r="P1312" s="11">
        <f t="shared" si="81"/>
        <v>129.16999999999999</v>
      </c>
      <c r="Q1312" s="13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58.3" hidden="1" x14ac:dyDescent="0.4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 s="11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 t="shared" si="80"/>
        <v>32</v>
      </c>
      <c r="P1313" s="11">
        <f t="shared" si="81"/>
        <v>800.7</v>
      </c>
      <c r="Q1313" s="13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3.75" hidden="1" x14ac:dyDescent="0.4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 s="11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 t="shared" si="80"/>
        <v>1</v>
      </c>
      <c r="P1314" s="11">
        <f t="shared" si="81"/>
        <v>28</v>
      </c>
      <c r="Q1314" s="13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43.75" hidden="1" x14ac:dyDescent="0.4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 s="11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 t="shared" si="80"/>
        <v>31</v>
      </c>
      <c r="P1315" s="11">
        <f t="shared" si="81"/>
        <v>102.02</v>
      </c>
      <c r="Q1315" s="13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58.3" hidden="1" x14ac:dyDescent="0.4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 s="11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 t="shared" si="80"/>
        <v>1</v>
      </c>
      <c r="P1316" s="11">
        <f t="shared" si="81"/>
        <v>184.36</v>
      </c>
      <c r="Q1316" s="13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29.15" hidden="1" x14ac:dyDescent="0.4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 s="11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 t="shared" si="80"/>
        <v>40</v>
      </c>
      <c r="P1317" s="11">
        <f t="shared" si="81"/>
        <v>162.91999999999999</v>
      </c>
      <c r="Q1317" s="13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3.75" hidden="1" x14ac:dyDescent="0.4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 s="11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 t="shared" si="80"/>
        <v>0</v>
      </c>
      <c r="P1318" s="11">
        <f t="shared" si="81"/>
        <v>1</v>
      </c>
      <c r="Q1318" s="13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58.3" hidden="1" x14ac:dyDescent="0.4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 s="11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 t="shared" si="80"/>
        <v>6</v>
      </c>
      <c r="P1319" s="11">
        <f t="shared" si="81"/>
        <v>603.53</v>
      </c>
      <c r="Q1319" s="13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3.75" hidden="1" x14ac:dyDescent="0.4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 s="11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 t="shared" si="80"/>
        <v>15</v>
      </c>
      <c r="P1320" s="11">
        <f t="shared" si="81"/>
        <v>45.41</v>
      </c>
      <c r="Q1320" s="13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43.75" hidden="1" x14ac:dyDescent="0.4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 s="1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 t="shared" si="80"/>
        <v>15</v>
      </c>
      <c r="P1321" s="11">
        <f t="shared" si="81"/>
        <v>97.33</v>
      </c>
      <c r="Q1321" s="13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43.75" hidden="1" x14ac:dyDescent="0.4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 s="11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 t="shared" si="80"/>
        <v>1</v>
      </c>
      <c r="P1322" s="11">
        <f t="shared" si="81"/>
        <v>167.67</v>
      </c>
      <c r="Q1322" s="13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58.3" hidden="1" x14ac:dyDescent="0.4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 s="11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 t="shared" si="80"/>
        <v>1</v>
      </c>
      <c r="P1323" s="11">
        <f t="shared" si="81"/>
        <v>859.86</v>
      </c>
      <c r="Q1323" s="13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43.75" hidden="1" x14ac:dyDescent="0.4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 s="11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 t="shared" si="80"/>
        <v>0</v>
      </c>
      <c r="P1324" s="11">
        <f t="shared" si="81"/>
        <v>26.5</v>
      </c>
      <c r="Q1324" s="13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43.75" hidden="1" x14ac:dyDescent="0.4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 s="11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 t="shared" si="80"/>
        <v>9</v>
      </c>
      <c r="P1325" s="11">
        <f t="shared" si="81"/>
        <v>30.27</v>
      </c>
      <c r="Q1325" s="13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43.75" hidden="1" x14ac:dyDescent="0.4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 s="11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 t="shared" si="80"/>
        <v>10</v>
      </c>
      <c r="P1326" s="11">
        <f t="shared" si="81"/>
        <v>54.67</v>
      </c>
      <c r="Q1326" s="13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43.75" hidden="1" x14ac:dyDescent="0.4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 s="11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 t="shared" si="80"/>
        <v>2</v>
      </c>
      <c r="P1327" s="11">
        <f t="shared" si="81"/>
        <v>60.75</v>
      </c>
      <c r="Q1327" s="13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43.75" hidden="1" x14ac:dyDescent="0.4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 s="11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 t="shared" si="80"/>
        <v>1</v>
      </c>
      <c r="P1328" s="11">
        <f t="shared" si="81"/>
        <v>102.73</v>
      </c>
      <c r="Q1328" s="13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3.75" hidden="1" x14ac:dyDescent="0.4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 s="11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 t="shared" si="80"/>
        <v>4</v>
      </c>
      <c r="P1329" s="11">
        <f t="shared" si="81"/>
        <v>41.59</v>
      </c>
      <c r="Q1329" s="13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58.3" hidden="1" x14ac:dyDescent="0.4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 s="11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 t="shared" si="80"/>
        <v>2</v>
      </c>
      <c r="P1330" s="11">
        <f t="shared" si="81"/>
        <v>116.53</v>
      </c>
      <c r="Q1330" s="13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3.75" hidden="1" x14ac:dyDescent="0.4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 s="1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 t="shared" si="80"/>
        <v>1</v>
      </c>
      <c r="P1331" s="11">
        <f t="shared" si="81"/>
        <v>45.33</v>
      </c>
      <c r="Q1331" s="13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3.75" hidden="1" x14ac:dyDescent="0.4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 s="11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 t="shared" si="80"/>
        <v>22</v>
      </c>
      <c r="P1332" s="11">
        <f t="shared" si="81"/>
        <v>157.46</v>
      </c>
      <c r="Q1332" s="13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3.75" hidden="1" x14ac:dyDescent="0.4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 s="11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 t="shared" si="80"/>
        <v>1</v>
      </c>
      <c r="P1333" s="11">
        <f t="shared" si="81"/>
        <v>100.5</v>
      </c>
      <c r="Q1333" s="13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43.75" hidden="1" x14ac:dyDescent="0.4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 s="11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 t="shared" si="80"/>
        <v>0</v>
      </c>
      <c r="P1334" s="11">
        <f t="shared" si="81"/>
        <v>0</v>
      </c>
      <c r="Q1334" s="13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43.75" hidden="1" x14ac:dyDescent="0.4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 s="11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 t="shared" si="80"/>
        <v>0</v>
      </c>
      <c r="P1335" s="11">
        <f t="shared" si="81"/>
        <v>0</v>
      </c>
      <c r="Q1335" s="13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3.75" hidden="1" x14ac:dyDescent="0.4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 s="11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 t="shared" si="80"/>
        <v>11</v>
      </c>
      <c r="P1336" s="11">
        <f t="shared" si="81"/>
        <v>51.82</v>
      </c>
      <c r="Q1336" s="13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43.75" hidden="1" x14ac:dyDescent="0.4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 s="11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 t="shared" si="80"/>
        <v>20</v>
      </c>
      <c r="P1337" s="11">
        <f t="shared" si="81"/>
        <v>308.75</v>
      </c>
      <c r="Q1337" s="13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43.75" hidden="1" x14ac:dyDescent="0.4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 s="11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 t="shared" si="80"/>
        <v>85</v>
      </c>
      <c r="P1338" s="11">
        <f t="shared" si="81"/>
        <v>379.23</v>
      </c>
      <c r="Q1338" s="13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3.75" hidden="1" x14ac:dyDescent="0.4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 s="11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 t="shared" si="80"/>
        <v>49</v>
      </c>
      <c r="P1339" s="11">
        <f t="shared" si="81"/>
        <v>176.36</v>
      </c>
      <c r="Q1339" s="13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58.3" hidden="1" x14ac:dyDescent="0.4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 s="11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 t="shared" si="80"/>
        <v>3</v>
      </c>
      <c r="P1340" s="11">
        <f t="shared" si="81"/>
        <v>66.069999999999993</v>
      </c>
      <c r="Q1340" s="13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29.15" hidden="1" x14ac:dyDescent="0.4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 s="1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 t="shared" si="80"/>
        <v>7</v>
      </c>
      <c r="P1341" s="11">
        <f t="shared" si="81"/>
        <v>89.65</v>
      </c>
      <c r="Q1341" s="13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3.75" hidden="1" x14ac:dyDescent="0.4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 s="11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 t="shared" si="80"/>
        <v>0</v>
      </c>
      <c r="P1342" s="11">
        <f t="shared" si="81"/>
        <v>0</v>
      </c>
      <c r="Q1342" s="13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58.3" hidden="1" x14ac:dyDescent="0.4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 s="11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 t="shared" si="80"/>
        <v>70</v>
      </c>
      <c r="P1343" s="11">
        <f t="shared" si="81"/>
        <v>382.39</v>
      </c>
      <c r="Q1343" s="13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43.75" hidden="1" x14ac:dyDescent="0.4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 s="11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 t="shared" si="80"/>
        <v>0</v>
      </c>
      <c r="P1344" s="11">
        <f t="shared" si="81"/>
        <v>100</v>
      </c>
      <c r="Q1344" s="13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43.75" hidden="1" x14ac:dyDescent="0.4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 s="11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 t="shared" si="80"/>
        <v>102</v>
      </c>
      <c r="P1345" s="11">
        <f t="shared" si="81"/>
        <v>158.36000000000001</v>
      </c>
      <c r="Q1345" s="13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43.75" hidden="1" x14ac:dyDescent="0.4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 s="11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 t="shared" ref="O1346:O1409" si="84">ROUND(E1346/D1346*100,0)</f>
        <v>378</v>
      </c>
      <c r="P1346" s="11">
        <f t="shared" ref="P1346:P1409" si="85">IFERROR(ROUND(E1346/L1346,2),0)</f>
        <v>40.76</v>
      </c>
      <c r="Q1346" s="13" t="s">
        <v>8320</v>
      </c>
      <c r="R1346" t="s">
        <v>8321</v>
      </c>
      <c r="S1346" s="16">
        <f t="shared" ref="S1346:S1409" si="86">(((J1346/60)/60)/24+DATE(1970,1,1))</f>
        <v>42522.789803240739</v>
      </c>
      <c r="T1346" s="16">
        <f t="shared" ref="T1346:T1409" si="87">(((I1346/60)/60)/24+DATE(1970,1,1))</f>
        <v>42551.789803240739</v>
      </c>
    </row>
    <row r="1347" spans="1:20" ht="43.75" hidden="1" x14ac:dyDescent="0.4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 s="11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 t="shared" si="84"/>
        <v>125</v>
      </c>
      <c r="P1347" s="11">
        <f t="shared" si="85"/>
        <v>53.57</v>
      </c>
      <c r="Q1347" s="13" t="s">
        <v>8320</v>
      </c>
      <c r="R1347" t="s">
        <v>8321</v>
      </c>
      <c r="S1347" s="16">
        <f t="shared" si="86"/>
        <v>41799.814340277779</v>
      </c>
      <c r="T1347" s="16">
        <f t="shared" si="87"/>
        <v>41834.814340277779</v>
      </c>
    </row>
    <row r="1348" spans="1:20" ht="43.75" hidden="1" x14ac:dyDescent="0.4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 s="11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 t="shared" si="84"/>
        <v>147</v>
      </c>
      <c r="P1348" s="11">
        <f t="shared" si="85"/>
        <v>48.45</v>
      </c>
      <c r="Q1348" s="13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43.75" hidden="1" x14ac:dyDescent="0.4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 s="11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 t="shared" si="84"/>
        <v>102</v>
      </c>
      <c r="P1349" s="11">
        <f t="shared" si="85"/>
        <v>82.42</v>
      </c>
      <c r="Q1349" s="13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43.75" hidden="1" x14ac:dyDescent="0.4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 s="11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 t="shared" si="84"/>
        <v>102</v>
      </c>
      <c r="P1350" s="11">
        <f t="shared" si="85"/>
        <v>230.19</v>
      </c>
      <c r="Q1350" s="13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43.75" hidden="1" x14ac:dyDescent="0.4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 s="1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 t="shared" si="84"/>
        <v>204</v>
      </c>
      <c r="P1351" s="11">
        <f t="shared" si="85"/>
        <v>59.36</v>
      </c>
      <c r="Q1351" s="13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43.75" hidden="1" x14ac:dyDescent="0.4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 s="11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 t="shared" si="84"/>
        <v>104</v>
      </c>
      <c r="P1352" s="11">
        <f t="shared" si="85"/>
        <v>66.7</v>
      </c>
      <c r="Q1352" s="13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29.15" hidden="1" x14ac:dyDescent="0.4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 s="11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 t="shared" si="84"/>
        <v>101</v>
      </c>
      <c r="P1353" s="11">
        <f t="shared" si="85"/>
        <v>168.78</v>
      </c>
      <c r="Q1353" s="13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43.75" hidden="1" x14ac:dyDescent="0.4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 s="11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 t="shared" si="84"/>
        <v>136</v>
      </c>
      <c r="P1354" s="11">
        <f t="shared" si="85"/>
        <v>59.97</v>
      </c>
      <c r="Q1354" s="13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43.75" hidden="1" x14ac:dyDescent="0.4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 s="11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 t="shared" si="84"/>
        <v>134</v>
      </c>
      <c r="P1355" s="11">
        <f t="shared" si="85"/>
        <v>31.81</v>
      </c>
      <c r="Q1355" s="13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43.75" hidden="1" x14ac:dyDescent="0.4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 s="11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 t="shared" si="84"/>
        <v>130</v>
      </c>
      <c r="P1356" s="11">
        <f t="shared" si="85"/>
        <v>24.42</v>
      </c>
      <c r="Q1356" s="13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58.3" hidden="1" x14ac:dyDescent="0.4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 s="11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 t="shared" si="84"/>
        <v>123</v>
      </c>
      <c r="P1357" s="11">
        <f t="shared" si="85"/>
        <v>25.35</v>
      </c>
      <c r="Q1357" s="13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43.75" hidden="1" x14ac:dyDescent="0.4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 s="11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 t="shared" si="84"/>
        <v>183</v>
      </c>
      <c r="P1358" s="11">
        <f t="shared" si="85"/>
        <v>71.44</v>
      </c>
      <c r="Q1358" s="13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3.75" hidden="1" x14ac:dyDescent="0.4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 s="11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 t="shared" si="84"/>
        <v>125</v>
      </c>
      <c r="P1359" s="11">
        <f t="shared" si="85"/>
        <v>38.549999999999997</v>
      </c>
      <c r="Q1359" s="13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3.75" hidden="1" x14ac:dyDescent="0.4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 s="11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 t="shared" si="84"/>
        <v>112</v>
      </c>
      <c r="P1360" s="11">
        <f t="shared" si="85"/>
        <v>68.37</v>
      </c>
      <c r="Q1360" s="13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43.75" hidden="1" x14ac:dyDescent="0.4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 s="1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 t="shared" si="84"/>
        <v>116</v>
      </c>
      <c r="P1361" s="11">
        <f t="shared" si="85"/>
        <v>40.21</v>
      </c>
      <c r="Q1361" s="13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29.15" hidden="1" x14ac:dyDescent="0.4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 s="11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 t="shared" si="84"/>
        <v>173</v>
      </c>
      <c r="P1362" s="11">
        <f t="shared" si="85"/>
        <v>32.07</v>
      </c>
      <c r="Q1362" s="13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3.75" hidden="1" x14ac:dyDescent="0.4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 s="11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 t="shared" si="84"/>
        <v>126</v>
      </c>
      <c r="P1363" s="11">
        <f t="shared" si="85"/>
        <v>28.63</v>
      </c>
      <c r="Q1363" s="13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43.75" hidden="1" x14ac:dyDescent="0.4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 s="11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 t="shared" si="84"/>
        <v>109</v>
      </c>
      <c r="P1364" s="11">
        <f t="shared" si="85"/>
        <v>43.64</v>
      </c>
      <c r="Q1364" s="13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43.75" hidden="1" x14ac:dyDescent="0.4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 s="11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 t="shared" si="84"/>
        <v>100</v>
      </c>
      <c r="P1365" s="11">
        <f t="shared" si="85"/>
        <v>40</v>
      </c>
      <c r="Q1365" s="13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58.3" hidden="1" x14ac:dyDescent="0.4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 s="11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 t="shared" si="84"/>
        <v>119</v>
      </c>
      <c r="P1366" s="11">
        <f t="shared" si="85"/>
        <v>346.04</v>
      </c>
      <c r="Q1366" s="13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43.75" hidden="1" x14ac:dyDescent="0.4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 s="11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 t="shared" si="84"/>
        <v>100</v>
      </c>
      <c r="P1367" s="11">
        <f t="shared" si="85"/>
        <v>81.739999999999995</v>
      </c>
      <c r="Q1367" s="13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idden="1" x14ac:dyDescent="0.4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 s="11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 t="shared" si="84"/>
        <v>126</v>
      </c>
      <c r="P1368" s="11">
        <f t="shared" si="85"/>
        <v>64.540000000000006</v>
      </c>
      <c r="Q1368" s="13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3.75" hidden="1" x14ac:dyDescent="0.4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 s="11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 t="shared" si="84"/>
        <v>114</v>
      </c>
      <c r="P1369" s="11">
        <f t="shared" si="85"/>
        <v>63.48</v>
      </c>
      <c r="Q1369" s="13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3.75" hidden="1" x14ac:dyDescent="0.4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 s="11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 t="shared" si="84"/>
        <v>111</v>
      </c>
      <c r="P1370" s="11">
        <f t="shared" si="85"/>
        <v>63.62</v>
      </c>
      <c r="Q1370" s="13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43.75" hidden="1" x14ac:dyDescent="0.4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 s="1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 t="shared" si="84"/>
        <v>105</v>
      </c>
      <c r="P1371" s="11">
        <f t="shared" si="85"/>
        <v>83.97</v>
      </c>
      <c r="Q1371" s="13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29.15" hidden="1" x14ac:dyDescent="0.4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 s="11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 t="shared" si="84"/>
        <v>104</v>
      </c>
      <c r="P1372" s="11">
        <f t="shared" si="85"/>
        <v>77.75</v>
      </c>
      <c r="Q1372" s="13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43.75" hidden="1" x14ac:dyDescent="0.4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 s="11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 t="shared" si="84"/>
        <v>107</v>
      </c>
      <c r="P1373" s="11">
        <f t="shared" si="85"/>
        <v>107.07</v>
      </c>
      <c r="Q1373" s="13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idden="1" x14ac:dyDescent="0.4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 s="11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 t="shared" si="84"/>
        <v>124</v>
      </c>
      <c r="P1374" s="11">
        <f t="shared" si="85"/>
        <v>38.75</v>
      </c>
      <c r="Q1374" s="13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29.15" hidden="1" x14ac:dyDescent="0.4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 s="11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 t="shared" si="84"/>
        <v>105</v>
      </c>
      <c r="P1375" s="11">
        <f t="shared" si="85"/>
        <v>201.94</v>
      </c>
      <c r="Q1375" s="13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43.75" hidden="1" x14ac:dyDescent="0.4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 s="11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 t="shared" si="84"/>
        <v>189</v>
      </c>
      <c r="P1376" s="11">
        <f t="shared" si="85"/>
        <v>43.06</v>
      </c>
      <c r="Q1376" s="13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58.3" hidden="1" x14ac:dyDescent="0.4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 s="11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 t="shared" si="84"/>
        <v>171</v>
      </c>
      <c r="P1377" s="11">
        <f t="shared" si="85"/>
        <v>62.87</v>
      </c>
      <c r="Q1377" s="13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29.15" hidden="1" x14ac:dyDescent="0.4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 s="11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 t="shared" si="84"/>
        <v>252</v>
      </c>
      <c r="P1378" s="11">
        <f t="shared" si="85"/>
        <v>55.61</v>
      </c>
      <c r="Q1378" s="13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43.75" hidden="1" x14ac:dyDescent="0.4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 s="11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 t="shared" si="84"/>
        <v>116</v>
      </c>
      <c r="P1379" s="11">
        <f t="shared" si="85"/>
        <v>48.71</v>
      </c>
      <c r="Q1379" s="13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idden="1" x14ac:dyDescent="0.4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 s="11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 t="shared" si="84"/>
        <v>203</v>
      </c>
      <c r="P1380" s="11">
        <f t="shared" si="85"/>
        <v>30.58</v>
      </c>
      <c r="Q1380" s="13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29.15" hidden="1" x14ac:dyDescent="0.4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 s="1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 t="shared" si="84"/>
        <v>112</v>
      </c>
      <c r="P1381" s="11">
        <f t="shared" si="85"/>
        <v>73.91</v>
      </c>
      <c r="Q1381" s="13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43.75" hidden="1" x14ac:dyDescent="0.4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 s="11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 t="shared" si="84"/>
        <v>424</v>
      </c>
      <c r="P1382" s="11">
        <f t="shared" si="85"/>
        <v>21.2</v>
      </c>
      <c r="Q1382" s="13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58.3" hidden="1" x14ac:dyDescent="0.4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 s="11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 t="shared" si="84"/>
        <v>107</v>
      </c>
      <c r="P1383" s="11">
        <f t="shared" si="85"/>
        <v>73.36</v>
      </c>
      <c r="Q1383" s="13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3.75" hidden="1" x14ac:dyDescent="0.4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 s="11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 t="shared" si="84"/>
        <v>104</v>
      </c>
      <c r="P1384" s="11">
        <f t="shared" si="85"/>
        <v>56.41</v>
      </c>
      <c r="Q1384" s="13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43.75" hidden="1" x14ac:dyDescent="0.4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 s="11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 t="shared" si="84"/>
        <v>212</v>
      </c>
      <c r="P1385" s="11">
        <f t="shared" si="85"/>
        <v>50.25</v>
      </c>
      <c r="Q1385" s="13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3.75" hidden="1" x14ac:dyDescent="0.4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 s="11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 t="shared" si="84"/>
        <v>124</v>
      </c>
      <c r="P1386" s="11">
        <f t="shared" si="85"/>
        <v>68.94</v>
      </c>
      <c r="Q1386" s="13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3.75" hidden="1" x14ac:dyDescent="0.4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 s="11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 t="shared" si="84"/>
        <v>110</v>
      </c>
      <c r="P1387" s="11">
        <f t="shared" si="85"/>
        <v>65.91</v>
      </c>
      <c r="Q1387" s="13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29.15" hidden="1" x14ac:dyDescent="0.4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 s="11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 t="shared" si="84"/>
        <v>219</v>
      </c>
      <c r="P1388" s="11">
        <f t="shared" si="85"/>
        <v>62.5</v>
      </c>
      <c r="Q1388" s="13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43.75" hidden="1" x14ac:dyDescent="0.4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 s="11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 t="shared" si="84"/>
        <v>137</v>
      </c>
      <c r="P1389" s="11">
        <f t="shared" si="85"/>
        <v>70.06</v>
      </c>
      <c r="Q1389" s="13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43.75" hidden="1" x14ac:dyDescent="0.4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 s="11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 t="shared" si="84"/>
        <v>135</v>
      </c>
      <c r="P1390" s="11">
        <f t="shared" si="85"/>
        <v>60.18</v>
      </c>
      <c r="Q1390" s="13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29.15" hidden="1" x14ac:dyDescent="0.4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 s="1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 t="shared" si="84"/>
        <v>145</v>
      </c>
      <c r="P1391" s="11">
        <f t="shared" si="85"/>
        <v>21.38</v>
      </c>
      <c r="Q1391" s="13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3.75" hidden="1" x14ac:dyDescent="0.4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 s="11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 t="shared" si="84"/>
        <v>109</v>
      </c>
      <c r="P1392" s="11">
        <f t="shared" si="85"/>
        <v>160.79</v>
      </c>
      <c r="Q1392" s="13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3.75" hidden="1" x14ac:dyDescent="0.4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 s="11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 t="shared" si="84"/>
        <v>110</v>
      </c>
      <c r="P1393" s="11">
        <f t="shared" si="85"/>
        <v>42.38</v>
      </c>
      <c r="Q1393" s="13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3.75" hidden="1" x14ac:dyDescent="0.4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 s="11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 t="shared" si="84"/>
        <v>114</v>
      </c>
      <c r="P1394" s="11">
        <f t="shared" si="85"/>
        <v>27.32</v>
      </c>
      <c r="Q1394" s="13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idden="1" x14ac:dyDescent="0.4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 s="11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 t="shared" si="84"/>
        <v>102</v>
      </c>
      <c r="P1395" s="11">
        <f t="shared" si="85"/>
        <v>196.83</v>
      </c>
      <c r="Q1395" s="13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3.75" hidden="1" x14ac:dyDescent="0.4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 s="11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 t="shared" si="84"/>
        <v>122</v>
      </c>
      <c r="P1396" s="11">
        <f t="shared" si="85"/>
        <v>53.88</v>
      </c>
      <c r="Q1396" s="13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idden="1" x14ac:dyDescent="0.4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 s="11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 t="shared" si="84"/>
        <v>112</v>
      </c>
      <c r="P1397" s="11">
        <f t="shared" si="85"/>
        <v>47.76</v>
      </c>
      <c r="Q1397" s="13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43.75" hidden="1" x14ac:dyDescent="0.4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 s="11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 t="shared" si="84"/>
        <v>107</v>
      </c>
      <c r="P1398" s="11">
        <f t="shared" si="85"/>
        <v>88.19</v>
      </c>
      <c r="Q1398" s="13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3.75" hidden="1" x14ac:dyDescent="0.4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 s="11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 t="shared" si="84"/>
        <v>114</v>
      </c>
      <c r="P1399" s="11">
        <f t="shared" si="85"/>
        <v>72.06</v>
      </c>
      <c r="Q1399" s="13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3.75" hidden="1" x14ac:dyDescent="0.4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 s="11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 t="shared" si="84"/>
        <v>110</v>
      </c>
      <c r="P1400" s="11">
        <f t="shared" si="85"/>
        <v>74.25</v>
      </c>
      <c r="Q1400" s="13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3.75" hidden="1" x14ac:dyDescent="0.4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 s="1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 t="shared" si="84"/>
        <v>126</v>
      </c>
      <c r="P1401" s="11">
        <f t="shared" si="85"/>
        <v>61.7</v>
      </c>
      <c r="Q1401" s="13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3.75" hidden="1" x14ac:dyDescent="0.4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 s="11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 t="shared" si="84"/>
        <v>167</v>
      </c>
      <c r="P1402" s="11">
        <f t="shared" si="85"/>
        <v>17.239999999999998</v>
      </c>
      <c r="Q1402" s="13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58.3" hidden="1" x14ac:dyDescent="0.4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 s="11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 t="shared" si="84"/>
        <v>497</v>
      </c>
      <c r="P1403" s="11">
        <f t="shared" si="85"/>
        <v>51.72</v>
      </c>
      <c r="Q1403" s="13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43.75" hidden="1" x14ac:dyDescent="0.4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 s="11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 t="shared" si="84"/>
        <v>109</v>
      </c>
      <c r="P1404" s="11">
        <f t="shared" si="85"/>
        <v>24.15</v>
      </c>
      <c r="Q1404" s="13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43.75" hidden="1" x14ac:dyDescent="0.4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 s="11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 t="shared" si="84"/>
        <v>103</v>
      </c>
      <c r="P1405" s="11">
        <f t="shared" si="85"/>
        <v>62.17</v>
      </c>
      <c r="Q1405" s="13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43.75" hidden="1" x14ac:dyDescent="0.4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 s="11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 t="shared" si="84"/>
        <v>2</v>
      </c>
      <c r="P1406" s="11">
        <f t="shared" si="85"/>
        <v>48.2</v>
      </c>
      <c r="Q1406" s="13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29.15" hidden="1" x14ac:dyDescent="0.4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 s="11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 t="shared" si="84"/>
        <v>0</v>
      </c>
      <c r="P1407" s="11">
        <f t="shared" si="85"/>
        <v>6.18</v>
      </c>
      <c r="Q1407" s="13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idden="1" x14ac:dyDescent="0.4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 s="11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 t="shared" si="84"/>
        <v>0</v>
      </c>
      <c r="P1408" s="11">
        <f t="shared" si="85"/>
        <v>5</v>
      </c>
      <c r="Q1408" s="13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3.75" hidden="1" x14ac:dyDescent="0.4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 s="11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 t="shared" si="84"/>
        <v>1</v>
      </c>
      <c r="P1409" s="11">
        <f t="shared" si="85"/>
        <v>7.5</v>
      </c>
      <c r="Q1409" s="13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43.75" hidden="1" x14ac:dyDescent="0.4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 s="11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 t="shared" ref="O1410:O1473" si="88">ROUND(E1410/D1410*100,0)</f>
        <v>7</v>
      </c>
      <c r="P1410" s="11">
        <f t="shared" ref="P1410:P1473" si="89">IFERROR(ROUND(E1410/L1410,2),0)</f>
        <v>12</v>
      </c>
      <c r="Q1410" s="13" t="s">
        <v>8320</v>
      </c>
      <c r="R1410" t="s">
        <v>8339</v>
      </c>
      <c r="S1410" s="16">
        <f t="shared" ref="S1410:S1473" si="90">(((J1410/60)/60)/24+DATE(1970,1,1))</f>
        <v>42291.872175925921</v>
      </c>
      <c r="T1410" s="16">
        <f t="shared" ref="T1410:T1473" si="91">(((I1410/60)/60)/24+DATE(1970,1,1))</f>
        <v>42321.913842592592</v>
      </c>
    </row>
    <row r="1411" spans="1:20" ht="43.75" hidden="1" x14ac:dyDescent="0.4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 s="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 t="shared" si="88"/>
        <v>0</v>
      </c>
      <c r="P1411" s="11">
        <f t="shared" si="89"/>
        <v>0</v>
      </c>
      <c r="Q1411" s="13" t="s">
        <v>8320</v>
      </c>
      <c r="R1411" t="s">
        <v>8339</v>
      </c>
      <c r="S1411" s="16">
        <f t="shared" si="90"/>
        <v>41945.133506944447</v>
      </c>
      <c r="T1411" s="16">
        <f t="shared" si="91"/>
        <v>42005.175173611111</v>
      </c>
    </row>
    <row r="1412" spans="1:20" ht="43.75" hidden="1" x14ac:dyDescent="0.4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 s="11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 t="shared" si="88"/>
        <v>0</v>
      </c>
      <c r="P1412" s="11">
        <f t="shared" si="89"/>
        <v>1</v>
      </c>
      <c r="Q1412" s="13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58.3" hidden="1" x14ac:dyDescent="0.4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 s="11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 t="shared" si="88"/>
        <v>0</v>
      </c>
      <c r="P1413" s="11">
        <f t="shared" si="89"/>
        <v>2.33</v>
      </c>
      <c r="Q1413" s="13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29.15" hidden="1" x14ac:dyDescent="0.4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 s="11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 t="shared" si="88"/>
        <v>5</v>
      </c>
      <c r="P1414" s="11">
        <f t="shared" si="89"/>
        <v>24.62</v>
      </c>
      <c r="Q1414" s="13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58.3" hidden="1" x14ac:dyDescent="0.4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 s="11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 t="shared" si="88"/>
        <v>5</v>
      </c>
      <c r="P1415" s="11">
        <f t="shared" si="89"/>
        <v>100</v>
      </c>
      <c r="Q1415" s="13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43.75" hidden="1" x14ac:dyDescent="0.4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 s="11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 t="shared" si="88"/>
        <v>0</v>
      </c>
      <c r="P1416" s="11">
        <f t="shared" si="89"/>
        <v>1</v>
      </c>
      <c r="Q1416" s="13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3.75" hidden="1" x14ac:dyDescent="0.4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 s="11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 t="shared" si="88"/>
        <v>18</v>
      </c>
      <c r="P1417" s="11">
        <f t="shared" si="89"/>
        <v>88.89</v>
      </c>
      <c r="Q1417" s="13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3.75" hidden="1" x14ac:dyDescent="0.4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 s="11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 t="shared" si="88"/>
        <v>0</v>
      </c>
      <c r="P1418" s="11">
        <f t="shared" si="89"/>
        <v>0</v>
      </c>
      <c r="Q1418" s="13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3.75" hidden="1" x14ac:dyDescent="0.4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 s="11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 t="shared" si="88"/>
        <v>1</v>
      </c>
      <c r="P1419" s="11">
        <f t="shared" si="89"/>
        <v>27.5</v>
      </c>
      <c r="Q1419" s="13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58.3" hidden="1" x14ac:dyDescent="0.4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 s="11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 t="shared" si="88"/>
        <v>0</v>
      </c>
      <c r="P1420" s="11">
        <f t="shared" si="89"/>
        <v>6</v>
      </c>
      <c r="Q1420" s="13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58.3" hidden="1" x14ac:dyDescent="0.4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 s="1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 t="shared" si="88"/>
        <v>7</v>
      </c>
      <c r="P1421" s="11">
        <f t="shared" si="89"/>
        <v>44.5</v>
      </c>
      <c r="Q1421" s="13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29.15" hidden="1" x14ac:dyDescent="0.4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 s="11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 t="shared" si="88"/>
        <v>3</v>
      </c>
      <c r="P1422" s="11">
        <f t="shared" si="89"/>
        <v>1</v>
      </c>
      <c r="Q1422" s="13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58.3" hidden="1" x14ac:dyDescent="0.4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 s="11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 t="shared" si="88"/>
        <v>0</v>
      </c>
      <c r="P1423" s="11">
        <f t="shared" si="89"/>
        <v>100</v>
      </c>
      <c r="Q1423" s="13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43.75" hidden="1" x14ac:dyDescent="0.4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 s="11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 t="shared" si="88"/>
        <v>0</v>
      </c>
      <c r="P1424" s="11">
        <f t="shared" si="89"/>
        <v>13</v>
      </c>
      <c r="Q1424" s="13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43.75" hidden="1" x14ac:dyDescent="0.4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 s="11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 t="shared" si="88"/>
        <v>0</v>
      </c>
      <c r="P1425" s="11">
        <f t="shared" si="89"/>
        <v>100</v>
      </c>
      <c r="Q1425" s="13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3.75" hidden="1" x14ac:dyDescent="0.4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 s="11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 t="shared" si="88"/>
        <v>20</v>
      </c>
      <c r="P1426" s="11">
        <f t="shared" si="89"/>
        <v>109.07</v>
      </c>
      <c r="Q1426" s="13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43.75" hidden="1" x14ac:dyDescent="0.4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 s="11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 t="shared" si="88"/>
        <v>0</v>
      </c>
      <c r="P1427" s="11">
        <f t="shared" si="89"/>
        <v>0</v>
      </c>
      <c r="Q1427" s="13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43.75" hidden="1" x14ac:dyDescent="0.4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 s="11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 t="shared" si="88"/>
        <v>0</v>
      </c>
      <c r="P1428" s="11">
        <f t="shared" si="89"/>
        <v>0</v>
      </c>
      <c r="Q1428" s="13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58.3" hidden="1" x14ac:dyDescent="0.4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 s="11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 t="shared" si="88"/>
        <v>8</v>
      </c>
      <c r="P1429" s="11">
        <f t="shared" si="89"/>
        <v>104.75</v>
      </c>
      <c r="Q1429" s="13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43.75" hidden="1" x14ac:dyDescent="0.4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 s="11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 t="shared" si="88"/>
        <v>5</v>
      </c>
      <c r="P1430" s="11">
        <f t="shared" si="89"/>
        <v>15</v>
      </c>
      <c r="Q1430" s="13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43.75" hidden="1" x14ac:dyDescent="0.4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 s="1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 t="shared" si="88"/>
        <v>0</v>
      </c>
      <c r="P1431" s="11">
        <f t="shared" si="89"/>
        <v>0</v>
      </c>
      <c r="Q1431" s="13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3.75" hidden="1" x14ac:dyDescent="0.4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 s="11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 t="shared" si="88"/>
        <v>8</v>
      </c>
      <c r="P1432" s="11">
        <f t="shared" si="89"/>
        <v>80.599999999999994</v>
      </c>
      <c r="Q1432" s="13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58.3" hidden="1" x14ac:dyDescent="0.4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 s="11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 t="shared" si="88"/>
        <v>32</v>
      </c>
      <c r="P1433" s="11">
        <f t="shared" si="89"/>
        <v>115.55</v>
      </c>
      <c r="Q1433" s="13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43.75" hidden="1" x14ac:dyDescent="0.4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 s="11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 t="shared" si="88"/>
        <v>0</v>
      </c>
      <c r="P1434" s="11">
        <f t="shared" si="89"/>
        <v>0</v>
      </c>
      <c r="Q1434" s="13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43.75" hidden="1" x14ac:dyDescent="0.4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 s="11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 t="shared" si="88"/>
        <v>7</v>
      </c>
      <c r="P1435" s="11">
        <f t="shared" si="89"/>
        <v>80.5</v>
      </c>
      <c r="Q1435" s="13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3.75" hidden="1" x14ac:dyDescent="0.4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 s="11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 t="shared" si="88"/>
        <v>10</v>
      </c>
      <c r="P1436" s="11">
        <f t="shared" si="89"/>
        <v>744.55</v>
      </c>
      <c r="Q1436" s="13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43.75" hidden="1" x14ac:dyDescent="0.4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 s="11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 t="shared" si="88"/>
        <v>0</v>
      </c>
      <c r="P1437" s="11">
        <f t="shared" si="89"/>
        <v>7.5</v>
      </c>
      <c r="Q1437" s="13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43.75" hidden="1" x14ac:dyDescent="0.4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 s="11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 t="shared" si="88"/>
        <v>1</v>
      </c>
      <c r="P1438" s="11">
        <f t="shared" si="89"/>
        <v>38.5</v>
      </c>
      <c r="Q1438" s="13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58.3" hidden="1" x14ac:dyDescent="0.4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 s="11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 t="shared" si="88"/>
        <v>27</v>
      </c>
      <c r="P1439" s="11">
        <f t="shared" si="89"/>
        <v>36.68</v>
      </c>
      <c r="Q1439" s="13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43.75" hidden="1" x14ac:dyDescent="0.4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 s="11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 t="shared" si="88"/>
        <v>3</v>
      </c>
      <c r="P1440" s="11">
        <f t="shared" si="89"/>
        <v>75</v>
      </c>
      <c r="Q1440" s="13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3.75" hidden="1" x14ac:dyDescent="0.4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 s="1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 t="shared" si="88"/>
        <v>7</v>
      </c>
      <c r="P1441" s="11">
        <f t="shared" si="89"/>
        <v>30</v>
      </c>
      <c r="Q1441" s="13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43.75" hidden="1" x14ac:dyDescent="0.4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 s="11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 t="shared" si="88"/>
        <v>0</v>
      </c>
      <c r="P1442" s="11">
        <f t="shared" si="89"/>
        <v>1</v>
      </c>
      <c r="Q1442" s="13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43.75" hidden="1" x14ac:dyDescent="0.4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 s="11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 t="shared" si="88"/>
        <v>1</v>
      </c>
      <c r="P1443" s="11">
        <f t="shared" si="89"/>
        <v>673.33</v>
      </c>
      <c r="Q1443" s="13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43.75" hidden="1" x14ac:dyDescent="0.4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 s="11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 t="shared" si="88"/>
        <v>0</v>
      </c>
      <c r="P1444" s="11">
        <f t="shared" si="89"/>
        <v>0</v>
      </c>
      <c r="Q1444" s="13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43.75" hidden="1" x14ac:dyDescent="0.4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 s="11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 t="shared" si="88"/>
        <v>0</v>
      </c>
      <c r="P1445" s="11">
        <f t="shared" si="89"/>
        <v>0</v>
      </c>
      <c r="Q1445" s="13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43.75" hidden="1" x14ac:dyDescent="0.4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 s="11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 t="shared" si="88"/>
        <v>0</v>
      </c>
      <c r="P1446" s="11">
        <f t="shared" si="89"/>
        <v>0</v>
      </c>
      <c r="Q1446" s="13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43.75" hidden="1" x14ac:dyDescent="0.4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 s="11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 t="shared" si="88"/>
        <v>0</v>
      </c>
      <c r="P1447" s="11">
        <f t="shared" si="89"/>
        <v>0</v>
      </c>
      <c r="Q1447" s="13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43.75" hidden="1" x14ac:dyDescent="0.4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 s="11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 t="shared" si="88"/>
        <v>0</v>
      </c>
      <c r="P1448" s="11">
        <f t="shared" si="89"/>
        <v>0</v>
      </c>
      <c r="Q1448" s="13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29.15" hidden="1" x14ac:dyDescent="0.4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 s="11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 t="shared" si="88"/>
        <v>0</v>
      </c>
      <c r="P1449" s="11">
        <f t="shared" si="89"/>
        <v>25</v>
      </c>
      <c r="Q1449" s="13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58.3" hidden="1" x14ac:dyDescent="0.4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 s="11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 t="shared" si="88"/>
        <v>0</v>
      </c>
      <c r="P1450" s="11">
        <f t="shared" si="89"/>
        <v>0</v>
      </c>
      <c r="Q1450" s="13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43.75" hidden="1" x14ac:dyDescent="0.4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 s="1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 t="shared" si="88"/>
        <v>0</v>
      </c>
      <c r="P1451" s="11">
        <f t="shared" si="89"/>
        <v>0</v>
      </c>
      <c r="Q1451" s="13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58.3" hidden="1" x14ac:dyDescent="0.4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 s="11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 t="shared" si="88"/>
        <v>0</v>
      </c>
      <c r="P1452" s="11">
        <f t="shared" si="89"/>
        <v>1</v>
      </c>
      <c r="Q1452" s="13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43.75" hidden="1" x14ac:dyDescent="0.4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 s="11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 t="shared" si="88"/>
        <v>0</v>
      </c>
      <c r="P1453" s="11">
        <f t="shared" si="89"/>
        <v>1</v>
      </c>
      <c r="Q1453" s="13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29.15" hidden="1" x14ac:dyDescent="0.4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 s="11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 t="shared" si="88"/>
        <v>0</v>
      </c>
      <c r="P1454" s="11">
        <f t="shared" si="89"/>
        <v>0</v>
      </c>
      <c r="Q1454" s="13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43.75" hidden="1" x14ac:dyDescent="0.4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 s="11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 t="shared" si="88"/>
        <v>0</v>
      </c>
      <c r="P1455" s="11">
        <f t="shared" si="89"/>
        <v>0</v>
      </c>
      <c r="Q1455" s="13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43.75" hidden="1" x14ac:dyDescent="0.4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 s="11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 t="shared" si="88"/>
        <v>1</v>
      </c>
      <c r="P1456" s="11">
        <f t="shared" si="89"/>
        <v>15</v>
      </c>
      <c r="Q1456" s="13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58.3" hidden="1" x14ac:dyDescent="0.4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 s="11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 t="shared" si="88"/>
        <v>11</v>
      </c>
      <c r="P1457" s="11">
        <f t="shared" si="89"/>
        <v>225</v>
      </c>
      <c r="Q1457" s="13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idden="1" x14ac:dyDescent="0.4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 s="11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 t="shared" si="88"/>
        <v>3</v>
      </c>
      <c r="P1458" s="11">
        <f t="shared" si="89"/>
        <v>48.33</v>
      </c>
      <c r="Q1458" s="13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29.15" hidden="1" x14ac:dyDescent="0.4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 s="11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 t="shared" si="88"/>
        <v>0</v>
      </c>
      <c r="P1459" s="11">
        <f t="shared" si="89"/>
        <v>0</v>
      </c>
      <c r="Q1459" s="13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58.3" hidden="1" x14ac:dyDescent="0.4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 s="11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 t="shared" si="88"/>
        <v>0</v>
      </c>
      <c r="P1460" s="11">
        <f t="shared" si="89"/>
        <v>0</v>
      </c>
      <c r="Q1460" s="13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3.75" hidden="1" x14ac:dyDescent="0.4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 s="1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 t="shared" si="88"/>
        <v>0</v>
      </c>
      <c r="P1461" s="11">
        <f t="shared" si="89"/>
        <v>0</v>
      </c>
      <c r="Q1461" s="13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3.75" hidden="1" x14ac:dyDescent="0.4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 s="11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 t="shared" si="88"/>
        <v>0</v>
      </c>
      <c r="P1462" s="11">
        <f t="shared" si="89"/>
        <v>0</v>
      </c>
      <c r="Q1462" s="13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29.15" hidden="1" x14ac:dyDescent="0.4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 s="11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 t="shared" si="88"/>
        <v>101</v>
      </c>
      <c r="P1463" s="11">
        <f t="shared" si="89"/>
        <v>44.67</v>
      </c>
      <c r="Q1463" s="13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29.15" hidden="1" x14ac:dyDescent="0.4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 s="11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 t="shared" si="88"/>
        <v>109</v>
      </c>
      <c r="P1464" s="11">
        <f t="shared" si="89"/>
        <v>28.94</v>
      </c>
      <c r="Q1464" s="13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43.75" hidden="1" x14ac:dyDescent="0.4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 s="11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 t="shared" si="88"/>
        <v>148</v>
      </c>
      <c r="P1465" s="11">
        <f t="shared" si="89"/>
        <v>35.44</v>
      </c>
      <c r="Q1465" s="13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idden="1" x14ac:dyDescent="0.4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 s="11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 t="shared" si="88"/>
        <v>163</v>
      </c>
      <c r="P1466" s="11">
        <f t="shared" si="89"/>
        <v>34.869999999999997</v>
      </c>
      <c r="Q1466" s="13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43.75" hidden="1" x14ac:dyDescent="0.4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 s="11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 t="shared" si="88"/>
        <v>456</v>
      </c>
      <c r="P1467" s="11">
        <f t="shared" si="89"/>
        <v>52.62</v>
      </c>
      <c r="Q1467" s="13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43.75" hidden="1" x14ac:dyDescent="0.4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 s="11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 t="shared" si="88"/>
        <v>108</v>
      </c>
      <c r="P1468" s="11">
        <f t="shared" si="89"/>
        <v>69.599999999999994</v>
      </c>
      <c r="Q1468" s="13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29.15" hidden="1" x14ac:dyDescent="0.4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 s="11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 t="shared" si="88"/>
        <v>115</v>
      </c>
      <c r="P1469" s="11">
        <f t="shared" si="89"/>
        <v>76.72</v>
      </c>
      <c r="Q1469" s="13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43.75" hidden="1" x14ac:dyDescent="0.4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 s="11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 t="shared" si="88"/>
        <v>102</v>
      </c>
      <c r="P1470" s="11">
        <f t="shared" si="89"/>
        <v>33.19</v>
      </c>
      <c r="Q1470" s="13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43.75" hidden="1" x14ac:dyDescent="0.4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 s="1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 t="shared" si="88"/>
        <v>108</v>
      </c>
      <c r="P1471" s="11">
        <f t="shared" si="89"/>
        <v>149.46</v>
      </c>
      <c r="Q1471" s="13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58.3" hidden="1" x14ac:dyDescent="0.4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 s="11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 t="shared" si="88"/>
        <v>125</v>
      </c>
      <c r="P1472" s="11">
        <f t="shared" si="89"/>
        <v>23.17</v>
      </c>
      <c r="Q1472" s="13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43.75" hidden="1" x14ac:dyDescent="0.4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 s="11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 t="shared" si="88"/>
        <v>104</v>
      </c>
      <c r="P1473" s="11">
        <f t="shared" si="89"/>
        <v>96.88</v>
      </c>
      <c r="Q1473" s="13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58.3" hidden="1" x14ac:dyDescent="0.4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 s="11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 t="shared" ref="O1474:O1537" si="92">ROUND(E1474/D1474*100,0)</f>
        <v>139</v>
      </c>
      <c r="P1474" s="11">
        <f t="shared" ref="P1474:P1537" si="93">IFERROR(ROUND(E1474/L1474,2),0)</f>
        <v>103.2</v>
      </c>
      <c r="Q1474" s="13" t="s">
        <v>8320</v>
      </c>
      <c r="R1474" t="s">
        <v>8340</v>
      </c>
      <c r="S1474" s="16">
        <f t="shared" ref="S1474:S1537" si="94">(((J1474/60)/60)/24+DATE(1970,1,1))</f>
        <v>41533.542858796296</v>
      </c>
      <c r="T1474" s="16">
        <f t="shared" ref="T1474:T1537" si="95">(((I1474/60)/60)/24+DATE(1970,1,1))</f>
        <v>41563.542858796296</v>
      </c>
    </row>
    <row r="1475" spans="1:20" hidden="1" x14ac:dyDescent="0.4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 s="11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 t="shared" si="92"/>
        <v>121</v>
      </c>
      <c r="P1475" s="11">
        <f t="shared" si="93"/>
        <v>38.46</v>
      </c>
      <c r="Q1475" s="13" t="s">
        <v>8320</v>
      </c>
      <c r="R1475" t="s">
        <v>8340</v>
      </c>
      <c r="S1475" s="16">
        <f t="shared" si="94"/>
        <v>40939.979618055557</v>
      </c>
      <c r="T1475" s="16">
        <f t="shared" si="95"/>
        <v>40969.979618055557</v>
      </c>
    </row>
    <row r="1476" spans="1:20" ht="43.75" hidden="1" x14ac:dyDescent="0.4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 s="11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 t="shared" si="92"/>
        <v>112</v>
      </c>
      <c r="P1476" s="11">
        <f t="shared" si="93"/>
        <v>44.32</v>
      </c>
      <c r="Q1476" s="13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3.75" hidden="1" x14ac:dyDescent="0.4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 s="11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 t="shared" si="92"/>
        <v>189</v>
      </c>
      <c r="P1477" s="11">
        <f t="shared" si="93"/>
        <v>64.17</v>
      </c>
      <c r="Q1477" s="13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29.15" hidden="1" x14ac:dyDescent="0.4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 s="11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 t="shared" si="92"/>
        <v>662</v>
      </c>
      <c r="P1478" s="11">
        <f t="shared" si="93"/>
        <v>43.33</v>
      </c>
      <c r="Q1478" s="13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43.75" hidden="1" x14ac:dyDescent="0.4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 s="11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 t="shared" si="92"/>
        <v>111</v>
      </c>
      <c r="P1479" s="11">
        <f t="shared" si="93"/>
        <v>90.5</v>
      </c>
      <c r="Q1479" s="13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43.75" hidden="1" x14ac:dyDescent="0.4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 s="11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 t="shared" si="92"/>
        <v>1182</v>
      </c>
      <c r="P1480" s="11">
        <f t="shared" si="93"/>
        <v>29.19</v>
      </c>
      <c r="Q1480" s="13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43.75" hidden="1" x14ac:dyDescent="0.4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 s="1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 t="shared" si="92"/>
        <v>137</v>
      </c>
      <c r="P1481" s="11">
        <f t="shared" si="93"/>
        <v>30.96</v>
      </c>
      <c r="Q1481" s="13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43.75" hidden="1" x14ac:dyDescent="0.4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 s="11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 t="shared" si="92"/>
        <v>117</v>
      </c>
      <c r="P1482" s="11">
        <f t="shared" si="93"/>
        <v>92.16</v>
      </c>
      <c r="Q1482" s="13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43.75" hidden="1" x14ac:dyDescent="0.4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 s="11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 t="shared" si="92"/>
        <v>2</v>
      </c>
      <c r="P1483" s="11">
        <f t="shared" si="93"/>
        <v>17.5</v>
      </c>
      <c r="Q1483" s="13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3.75" hidden="1" x14ac:dyDescent="0.4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 s="11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 t="shared" si="92"/>
        <v>0</v>
      </c>
      <c r="P1484" s="11">
        <f t="shared" si="93"/>
        <v>5</v>
      </c>
      <c r="Q1484" s="13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43.75" hidden="1" x14ac:dyDescent="0.4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 s="11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 t="shared" si="92"/>
        <v>1</v>
      </c>
      <c r="P1485" s="11">
        <f t="shared" si="93"/>
        <v>25</v>
      </c>
      <c r="Q1485" s="13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idden="1" x14ac:dyDescent="0.4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 s="11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 t="shared" si="92"/>
        <v>0</v>
      </c>
      <c r="P1486" s="11">
        <f t="shared" si="93"/>
        <v>0</v>
      </c>
      <c r="Q1486" s="13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43.75" hidden="1" x14ac:dyDescent="0.4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 s="11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 t="shared" si="92"/>
        <v>2</v>
      </c>
      <c r="P1487" s="11">
        <f t="shared" si="93"/>
        <v>50</v>
      </c>
      <c r="Q1487" s="13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58.3" hidden="1" x14ac:dyDescent="0.4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 s="11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 t="shared" si="92"/>
        <v>0</v>
      </c>
      <c r="P1488" s="11">
        <f t="shared" si="93"/>
        <v>16</v>
      </c>
      <c r="Q1488" s="13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3.75" hidden="1" x14ac:dyDescent="0.4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 s="11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 t="shared" si="92"/>
        <v>0</v>
      </c>
      <c r="P1489" s="11">
        <f t="shared" si="93"/>
        <v>0</v>
      </c>
      <c r="Q1489" s="13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3.75" hidden="1" x14ac:dyDescent="0.4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 s="11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 t="shared" si="92"/>
        <v>2</v>
      </c>
      <c r="P1490" s="11">
        <f t="shared" si="93"/>
        <v>60</v>
      </c>
      <c r="Q1490" s="13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3.75" hidden="1" x14ac:dyDescent="0.4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 s="1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 t="shared" si="92"/>
        <v>0</v>
      </c>
      <c r="P1491" s="11">
        <f t="shared" si="93"/>
        <v>0</v>
      </c>
      <c r="Q1491" s="13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3.75" hidden="1" x14ac:dyDescent="0.4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 s="11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 t="shared" si="92"/>
        <v>31</v>
      </c>
      <c r="P1492" s="11">
        <f t="shared" si="93"/>
        <v>47.11</v>
      </c>
      <c r="Q1492" s="13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43.75" hidden="1" x14ac:dyDescent="0.4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 s="11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 t="shared" si="92"/>
        <v>8</v>
      </c>
      <c r="P1493" s="11">
        <f t="shared" si="93"/>
        <v>100</v>
      </c>
      <c r="Q1493" s="13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58.3" hidden="1" x14ac:dyDescent="0.4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 s="11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 t="shared" si="92"/>
        <v>1</v>
      </c>
      <c r="P1494" s="11">
        <f t="shared" si="93"/>
        <v>15</v>
      </c>
      <c r="Q1494" s="13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29.15" hidden="1" x14ac:dyDescent="0.4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 s="11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 t="shared" si="92"/>
        <v>0</v>
      </c>
      <c r="P1495" s="11">
        <f t="shared" si="93"/>
        <v>0</v>
      </c>
      <c r="Q1495" s="13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58.3" hidden="1" x14ac:dyDescent="0.4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 s="11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 t="shared" si="92"/>
        <v>9</v>
      </c>
      <c r="P1496" s="11">
        <f t="shared" si="93"/>
        <v>40.450000000000003</v>
      </c>
      <c r="Q1496" s="13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29.15" hidden="1" x14ac:dyDescent="0.4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 s="11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 t="shared" si="92"/>
        <v>0</v>
      </c>
      <c r="P1497" s="11">
        <f t="shared" si="93"/>
        <v>0</v>
      </c>
      <c r="Q1497" s="13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3.75" hidden="1" x14ac:dyDescent="0.4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 s="11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 t="shared" si="92"/>
        <v>0</v>
      </c>
      <c r="P1498" s="11">
        <f t="shared" si="93"/>
        <v>0</v>
      </c>
      <c r="Q1498" s="13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43.75" hidden="1" x14ac:dyDescent="0.4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 s="11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 t="shared" si="92"/>
        <v>0</v>
      </c>
      <c r="P1499" s="11">
        <f t="shared" si="93"/>
        <v>1</v>
      </c>
      <c r="Q1499" s="13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43.75" hidden="1" x14ac:dyDescent="0.4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 s="11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 t="shared" si="92"/>
        <v>2</v>
      </c>
      <c r="P1500" s="11">
        <f t="shared" si="93"/>
        <v>19</v>
      </c>
      <c r="Q1500" s="13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58.3" hidden="1" x14ac:dyDescent="0.4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 s="1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 t="shared" si="92"/>
        <v>0</v>
      </c>
      <c r="P1501" s="11">
        <f t="shared" si="93"/>
        <v>5</v>
      </c>
      <c r="Q1501" s="13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43.75" hidden="1" x14ac:dyDescent="0.4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 s="11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 t="shared" si="92"/>
        <v>25</v>
      </c>
      <c r="P1502" s="11">
        <f t="shared" si="93"/>
        <v>46.73</v>
      </c>
      <c r="Q1502" s="13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29.15" hidden="1" x14ac:dyDescent="0.4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 s="11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 t="shared" si="92"/>
        <v>166</v>
      </c>
      <c r="P1503" s="11">
        <f t="shared" si="93"/>
        <v>97.73</v>
      </c>
      <c r="Q1503" s="13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43.75" hidden="1" x14ac:dyDescent="0.4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 s="11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 t="shared" si="92"/>
        <v>101</v>
      </c>
      <c r="P1504" s="11">
        <f t="shared" si="93"/>
        <v>67.84</v>
      </c>
      <c r="Q1504" s="13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43.75" hidden="1" x14ac:dyDescent="0.4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 s="11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 t="shared" si="92"/>
        <v>108</v>
      </c>
      <c r="P1505" s="11">
        <f t="shared" si="93"/>
        <v>56.98</v>
      </c>
      <c r="Q1505" s="13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43.75" hidden="1" x14ac:dyDescent="0.4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 s="11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 t="shared" si="92"/>
        <v>278</v>
      </c>
      <c r="P1506" s="11">
        <f t="shared" si="93"/>
        <v>67.16</v>
      </c>
      <c r="Q1506" s="13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58.3" hidden="1" x14ac:dyDescent="0.4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 s="11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 t="shared" si="92"/>
        <v>104</v>
      </c>
      <c r="P1507" s="11">
        <f t="shared" si="93"/>
        <v>48.04</v>
      </c>
      <c r="Q1507" s="13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3.75" hidden="1" x14ac:dyDescent="0.4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 s="11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 t="shared" si="92"/>
        <v>111</v>
      </c>
      <c r="P1508" s="11">
        <f t="shared" si="93"/>
        <v>38.86</v>
      </c>
      <c r="Q1508" s="13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58.3" hidden="1" x14ac:dyDescent="0.4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 s="11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 t="shared" si="92"/>
        <v>215</v>
      </c>
      <c r="P1509" s="11">
        <f t="shared" si="93"/>
        <v>78.180000000000007</v>
      </c>
      <c r="Q1509" s="13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3.75" hidden="1" x14ac:dyDescent="0.4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 s="11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 t="shared" si="92"/>
        <v>111</v>
      </c>
      <c r="P1510" s="11">
        <f t="shared" si="93"/>
        <v>97.11</v>
      </c>
      <c r="Q1510" s="13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43.75" hidden="1" x14ac:dyDescent="0.4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 s="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 t="shared" si="92"/>
        <v>124</v>
      </c>
      <c r="P1511" s="11">
        <f t="shared" si="93"/>
        <v>110.39</v>
      </c>
      <c r="Q1511" s="13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43.75" hidden="1" x14ac:dyDescent="0.4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 s="11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 t="shared" si="92"/>
        <v>101</v>
      </c>
      <c r="P1512" s="11">
        <f t="shared" si="93"/>
        <v>39.92</v>
      </c>
      <c r="Q1512" s="13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58.3" hidden="1" x14ac:dyDescent="0.4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 s="11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 t="shared" si="92"/>
        <v>112</v>
      </c>
      <c r="P1513" s="11">
        <f t="shared" si="93"/>
        <v>75.98</v>
      </c>
      <c r="Q1513" s="13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43.75" hidden="1" x14ac:dyDescent="0.4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 s="11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 t="shared" si="92"/>
        <v>559</v>
      </c>
      <c r="P1514" s="11">
        <f t="shared" si="93"/>
        <v>58.38</v>
      </c>
      <c r="Q1514" s="13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3.75" hidden="1" x14ac:dyDescent="0.4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 s="11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 t="shared" si="92"/>
        <v>150</v>
      </c>
      <c r="P1515" s="11">
        <f t="shared" si="93"/>
        <v>55.82</v>
      </c>
      <c r="Q1515" s="13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3.75" hidden="1" x14ac:dyDescent="0.4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 s="11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 t="shared" si="92"/>
        <v>106</v>
      </c>
      <c r="P1516" s="11">
        <f t="shared" si="93"/>
        <v>151.24</v>
      </c>
      <c r="Q1516" s="13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43.75" hidden="1" x14ac:dyDescent="0.4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 s="11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 t="shared" si="92"/>
        <v>157</v>
      </c>
      <c r="P1517" s="11">
        <f t="shared" si="93"/>
        <v>849.67</v>
      </c>
      <c r="Q1517" s="13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3.75" hidden="1" x14ac:dyDescent="0.4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 s="11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 t="shared" si="92"/>
        <v>109</v>
      </c>
      <c r="P1518" s="11">
        <f t="shared" si="93"/>
        <v>159.24</v>
      </c>
      <c r="Q1518" s="13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43.75" hidden="1" x14ac:dyDescent="0.4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 s="11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 t="shared" si="92"/>
        <v>162</v>
      </c>
      <c r="P1519" s="11">
        <f t="shared" si="93"/>
        <v>39.51</v>
      </c>
      <c r="Q1519" s="13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29.15" hidden="1" x14ac:dyDescent="0.4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 s="11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 t="shared" si="92"/>
        <v>205</v>
      </c>
      <c r="P1520" s="11">
        <f t="shared" si="93"/>
        <v>130.53</v>
      </c>
      <c r="Q1520" s="13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43.75" hidden="1" x14ac:dyDescent="0.4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 s="1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 t="shared" si="92"/>
        <v>103</v>
      </c>
      <c r="P1521" s="11">
        <f t="shared" si="93"/>
        <v>64.16</v>
      </c>
      <c r="Q1521" s="13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29.15" hidden="1" x14ac:dyDescent="0.4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 s="11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 t="shared" si="92"/>
        <v>103</v>
      </c>
      <c r="P1522" s="11">
        <f t="shared" si="93"/>
        <v>111.53</v>
      </c>
      <c r="Q1522" s="13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3.75" hidden="1" x14ac:dyDescent="0.4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 s="11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 t="shared" si="92"/>
        <v>107</v>
      </c>
      <c r="P1523" s="11">
        <f t="shared" si="93"/>
        <v>170.45</v>
      </c>
      <c r="Q1523" s="13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58.3" hidden="1" x14ac:dyDescent="0.4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 s="11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 t="shared" si="92"/>
        <v>139</v>
      </c>
      <c r="P1524" s="11">
        <f t="shared" si="93"/>
        <v>133.74</v>
      </c>
      <c r="Q1524" s="13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43.75" hidden="1" x14ac:dyDescent="0.4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 s="11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 t="shared" si="92"/>
        <v>125</v>
      </c>
      <c r="P1525" s="11">
        <f t="shared" si="93"/>
        <v>95.83</v>
      </c>
      <c r="Q1525" s="13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3.75" hidden="1" x14ac:dyDescent="0.4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 s="11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 t="shared" si="92"/>
        <v>207</v>
      </c>
      <c r="P1526" s="11">
        <f t="shared" si="93"/>
        <v>221.79</v>
      </c>
      <c r="Q1526" s="13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43.75" hidden="1" x14ac:dyDescent="0.4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 s="11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 t="shared" si="92"/>
        <v>174</v>
      </c>
      <c r="P1527" s="11">
        <f t="shared" si="93"/>
        <v>32.32</v>
      </c>
      <c r="Q1527" s="13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43.75" hidden="1" x14ac:dyDescent="0.4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 s="11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 t="shared" si="92"/>
        <v>120</v>
      </c>
      <c r="P1528" s="11">
        <f t="shared" si="93"/>
        <v>98.84</v>
      </c>
      <c r="Q1528" s="13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43.75" hidden="1" x14ac:dyDescent="0.4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 s="11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 t="shared" si="92"/>
        <v>110</v>
      </c>
      <c r="P1529" s="11">
        <f t="shared" si="93"/>
        <v>55.22</v>
      </c>
      <c r="Q1529" s="13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29.15" hidden="1" x14ac:dyDescent="0.4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 s="11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 t="shared" si="92"/>
        <v>282</v>
      </c>
      <c r="P1530" s="11">
        <f t="shared" si="93"/>
        <v>52.79</v>
      </c>
      <c r="Q1530" s="13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43.75" hidden="1" x14ac:dyDescent="0.4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 s="1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 t="shared" si="92"/>
        <v>101</v>
      </c>
      <c r="P1531" s="11">
        <f t="shared" si="93"/>
        <v>135.66999999999999</v>
      </c>
      <c r="Q1531" s="13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58.3" hidden="1" x14ac:dyDescent="0.4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 s="11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 t="shared" si="92"/>
        <v>135</v>
      </c>
      <c r="P1532" s="11">
        <f t="shared" si="93"/>
        <v>53.99</v>
      </c>
      <c r="Q1532" s="13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58.3" hidden="1" x14ac:dyDescent="0.4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 s="11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 t="shared" si="92"/>
        <v>176</v>
      </c>
      <c r="P1533" s="11">
        <f t="shared" si="93"/>
        <v>56.64</v>
      </c>
      <c r="Q1533" s="13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43.75" hidden="1" x14ac:dyDescent="0.4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 s="11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 t="shared" si="92"/>
        <v>484</v>
      </c>
      <c r="P1534" s="11">
        <f t="shared" si="93"/>
        <v>82.32</v>
      </c>
      <c r="Q1534" s="13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43.75" hidden="1" x14ac:dyDescent="0.4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 s="11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 t="shared" si="92"/>
        <v>145</v>
      </c>
      <c r="P1535" s="11">
        <f t="shared" si="93"/>
        <v>88.26</v>
      </c>
      <c r="Q1535" s="13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43.75" hidden="1" x14ac:dyDescent="0.4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 s="11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 t="shared" si="92"/>
        <v>418</v>
      </c>
      <c r="P1536" s="11">
        <f t="shared" si="93"/>
        <v>84.91</v>
      </c>
      <c r="Q1536" s="13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43.75" hidden="1" x14ac:dyDescent="0.4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 s="11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 t="shared" si="92"/>
        <v>132</v>
      </c>
      <c r="P1537" s="11">
        <f t="shared" si="93"/>
        <v>48.15</v>
      </c>
      <c r="Q1537" s="13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58.3" hidden="1" x14ac:dyDescent="0.4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 s="11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 t="shared" ref="O1538:O1601" si="96">ROUND(E1538/D1538*100,0)</f>
        <v>250</v>
      </c>
      <c r="P1538" s="11">
        <f t="shared" ref="P1538:P1601" si="97">IFERROR(ROUND(E1538/L1538,2),0)</f>
        <v>66.02</v>
      </c>
      <c r="Q1538" s="13" t="s">
        <v>8336</v>
      </c>
      <c r="R1538" t="s">
        <v>8337</v>
      </c>
      <c r="S1538" s="16">
        <f t="shared" ref="S1538:S1601" si="98">(((J1538/60)/60)/24+DATE(1970,1,1))</f>
        <v>42213.802199074074</v>
      </c>
      <c r="T1538" s="16">
        <f t="shared" ref="T1538:T1601" si="99">(((I1538/60)/60)/24+DATE(1970,1,1))</f>
        <v>42243.802199074074</v>
      </c>
    </row>
    <row r="1539" spans="1:20" ht="43.75" hidden="1" x14ac:dyDescent="0.4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 s="11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 t="shared" si="96"/>
        <v>180</v>
      </c>
      <c r="P1539" s="11">
        <f t="shared" si="97"/>
        <v>96.38</v>
      </c>
      <c r="Q1539" s="13" t="s">
        <v>8336</v>
      </c>
      <c r="R1539" t="s">
        <v>8337</v>
      </c>
      <c r="S1539" s="16">
        <f t="shared" si="98"/>
        <v>42552.315127314811</v>
      </c>
      <c r="T1539" s="16">
        <f t="shared" si="99"/>
        <v>42588.75</v>
      </c>
    </row>
    <row r="1540" spans="1:20" ht="43.75" hidden="1" x14ac:dyDescent="0.4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 s="11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 t="shared" si="96"/>
        <v>103</v>
      </c>
      <c r="P1540" s="11">
        <f t="shared" si="97"/>
        <v>156.16999999999999</v>
      </c>
      <c r="Q1540" s="13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43.75" hidden="1" x14ac:dyDescent="0.4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 s="1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 t="shared" si="96"/>
        <v>136</v>
      </c>
      <c r="P1541" s="11">
        <f t="shared" si="97"/>
        <v>95.76</v>
      </c>
      <c r="Q1541" s="13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43.75" hidden="1" x14ac:dyDescent="0.4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 s="11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 t="shared" si="96"/>
        <v>118</v>
      </c>
      <c r="P1542" s="11">
        <f t="shared" si="97"/>
        <v>180.41</v>
      </c>
      <c r="Q1542" s="13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3.75" hidden="1" x14ac:dyDescent="0.4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 s="11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 t="shared" si="96"/>
        <v>0</v>
      </c>
      <c r="P1543" s="11">
        <f t="shared" si="97"/>
        <v>3</v>
      </c>
      <c r="Q1543" s="13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58.3" hidden="1" x14ac:dyDescent="0.4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 s="11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 t="shared" si="96"/>
        <v>4</v>
      </c>
      <c r="P1544" s="11">
        <f t="shared" si="97"/>
        <v>20</v>
      </c>
      <c r="Q1544" s="13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3.75" hidden="1" x14ac:dyDescent="0.4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 s="11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 t="shared" si="96"/>
        <v>0</v>
      </c>
      <c r="P1545" s="11">
        <f t="shared" si="97"/>
        <v>10</v>
      </c>
      <c r="Q1545" s="13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3.75" hidden="1" x14ac:dyDescent="0.4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 s="11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 t="shared" si="96"/>
        <v>0</v>
      </c>
      <c r="P1546" s="11">
        <f t="shared" si="97"/>
        <v>0</v>
      </c>
      <c r="Q1546" s="13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3.75" hidden="1" x14ac:dyDescent="0.4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 s="11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 t="shared" si="96"/>
        <v>0</v>
      </c>
      <c r="P1547" s="11">
        <f t="shared" si="97"/>
        <v>1</v>
      </c>
      <c r="Q1547" s="13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43.75" hidden="1" x14ac:dyDescent="0.4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 s="11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 t="shared" si="96"/>
        <v>29</v>
      </c>
      <c r="P1548" s="11">
        <f t="shared" si="97"/>
        <v>26.27</v>
      </c>
      <c r="Q1548" s="13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3.75" hidden="1" x14ac:dyDescent="0.4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 s="11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 t="shared" si="96"/>
        <v>0</v>
      </c>
      <c r="P1549" s="11">
        <f t="shared" si="97"/>
        <v>0</v>
      </c>
      <c r="Q1549" s="13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29.15" hidden="1" x14ac:dyDescent="0.4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 s="11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 t="shared" si="96"/>
        <v>9</v>
      </c>
      <c r="P1550" s="11">
        <f t="shared" si="97"/>
        <v>60</v>
      </c>
      <c r="Q1550" s="13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3.75" hidden="1" x14ac:dyDescent="0.4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 s="1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 t="shared" si="96"/>
        <v>34</v>
      </c>
      <c r="P1551" s="11">
        <f t="shared" si="97"/>
        <v>28.33</v>
      </c>
      <c r="Q1551" s="13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58.3" hidden="1" x14ac:dyDescent="0.4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 s="11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 t="shared" si="96"/>
        <v>13</v>
      </c>
      <c r="P1552" s="11">
        <f t="shared" si="97"/>
        <v>14.43</v>
      </c>
      <c r="Q1552" s="13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43.75" hidden="1" x14ac:dyDescent="0.4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 s="11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 t="shared" si="96"/>
        <v>0</v>
      </c>
      <c r="P1553" s="11">
        <f t="shared" si="97"/>
        <v>0</v>
      </c>
      <c r="Q1553" s="13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43.75" hidden="1" x14ac:dyDescent="0.4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 s="11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 t="shared" si="96"/>
        <v>49</v>
      </c>
      <c r="P1554" s="11">
        <f t="shared" si="97"/>
        <v>132.19</v>
      </c>
      <c r="Q1554" s="13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3.75" hidden="1" x14ac:dyDescent="0.4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 s="11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 t="shared" si="96"/>
        <v>0</v>
      </c>
      <c r="P1555" s="11">
        <f t="shared" si="97"/>
        <v>0</v>
      </c>
      <c r="Q1555" s="13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58.3" hidden="1" x14ac:dyDescent="0.4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 s="11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 t="shared" si="96"/>
        <v>0</v>
      </c>
      <c r="P1556" s="11">
        <f t="shared" si="97"/>
        <v>0</v>
      </c>
      <c r="Q1556" s="13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3.75" hidden="1" x14ac:dyDescent="0.4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 s="11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 t="shared" si="96"/>
        <v>0</v>
      </c>
      <c r="P1557" s="11">
        <f t="shared" si="97"/>
        <v>0</v>
      </c>
      <c r="Q1557" s="13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3.75" hidden="1" x14ac:dyDescent="0.4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 s="11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 t="shared" si="96"/>
        <v>45</v>
      </c>
      <c r="P1558" s="11">
        <f t="shared" si="97"/>
        <v>56.42</v>
      </c>
      <c r="Q1558" s="13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3.75" hidden="1" x14ac:dyDescent="0.4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 s="11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 t="shared" si="96"/>
        <v>4</v>
      </c>
      <c r="P1559" s="11">
        <f t="shared" si="97"/>
        <v>100</v>
      </c>
      <c r="Q1559" s="13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43.75" hidden="1" x14ac:dyDescent="0.4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 s="11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 t="shared" si="96"/>
        <v>5</v>
      </c>
      <c r="P1560" s="11">
        <f t="shared" si="97"/>
        <v>11.67</v>
      </c>
      <c r="Q1560" s="13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29.15" hidden="1" x14ac:dyDescent="0.4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 s="1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 t="shared" si="96"/>
        <v>0</v>
      </c>
      <c r="P1561" s="11">
        <f t="shared" si="97"/>
        <v>50</v>
      </c>
      <c r="Q1561" s="13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43.75" hidden="1" x14ac:dyDescent="0.4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 s="11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 t="shared" si="96"/>
        <v>4</v>
      </c>
      <c r="P1562" s="11">
        <f t="shared" si="97"/>
        <v>23.5</v>
      </c>
      <c r="Q1562" s="13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58.3" hidden="1" x14ac:dyDescent="0.4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 s="11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 t="shared" si="96"/>
        <v>1</v>
      </c>
      <c r="P1563" s="11">
        <f t="shared" si="97"/>
        <v>67</v>
      </c>
      <c r="Q1563" s="13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58.3" hidden="1" x14ac:dyDescent="0.4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 s="11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 t="shared" si="96"/>
        <v>0</v>
      </c>
      <c r="P1564" s="11">
        <f t="shared" si="97"/>
        <v>0</v>
      </c>
      <c r="Q1564" s="13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3.75" hidden="1" x14ac:dyDescent="0.4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 s="11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 t="shared" si="96"/>
        <v>1</v>
      </c>
      <c r="P1565" s="11">
        <f t="shared" si="97"/>
        <v>42.5</v>
      </c>
      <c r="Q1565" s="13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43.75" hidden="1" x14ac:dyDescent="0.4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 s="11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 t="shared" si="96"/>
        <v>0</v>
      </c>
      <c r="P1566" s="11">
        <f t="shared" si="97"/>
        <v>10</v>
      </c>
      <c r="Q1566" s="13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43.75" hidden="1" x14ac:dyDescent="0.4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 s="11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 t="shared" si="96"/>
        <v>3</v>
      </c>
      <c r="P1567" s="11">
        <f t="shared" si="97"/>
        <v>100</v>
      </c>
      <c r="Q1567" s="13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3.75" hidden="1" x14ac:dyDescent="0.4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 s="11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 t="shared" si="96"/>
        <v>21</v>
      </c>
      <c r="P1568" s="11">
        <f t="shared" si="97"/>
        <v>108.05</v>
      </c>
      <c r="Q1568" s="13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43.75" hidden="1" x14ac:dyDescent="0.4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 s="11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 t="shared" si="96"/>
        <v>4</v>
      </c>
      <c r="P1569" s="11">
        <f t="shared" si="97"/>
        <v>26.92</v>
      </c>
      <c r="Q1569" s="13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3.75" hidden="1" x14ac:dyDescent="0.4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 s="11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 t="shared" si="96"/>
        <v>14</v>
      </c>
      <c r="P1570" s="11">
        <f t="shared" si="97"/>
        <v>155</v>
      </c>
      <c r="Q1570" s="13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idden="1" x14ac:dyDescent="0.4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 s="1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 t="shared" si="96"/>
        <v>0</v>
      </c>
      <c r="P1571" s="11">
        <f t="shared" si="97"/>
        <v>0</v>
      </c>
      <c r="Q1571" s="13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29.15" hidden="1" x14ac:dyDescent="0.4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 s="11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 t="shared" si="96"/>
        <v>41</v>
      </c>
      <c r="P1572" s="11">
        <f t="shared" si="97"/>
        <v>47.77</v>
      </c>
      <c r="Q1572" s="13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58.3" hidden="1" x14ac:dyDescent="0.4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 s="11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 t="shared" si="96"/>
        <v>1</v>
      </c>
      <c r="P1573" s="11">
        <f t="shared" si="97"/>
        <v>20</v>
      </c>
      <c r="Q1573" s="13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43.75" hidden="1" x14ac:dyDescent="0.4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 s="11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 t="shared" si="96"/>
        <v>5</v>
      </c>
      <c r="P1574" s="11">
        <f t="shared" si="97"/>
        <v>41.67</v>
      </c>
      <c r="Q1574" s="13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43.75" hidden="1" x14ac:dyDescent="0.4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 s="11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 t="shared" si="96"/>
        <v>2</v>
      </c>
      <c r="P1575" s="11">
        <f t="shared" si="97"/>
        <v>74.33</v>
      </c>
      <c r="Q1575" s="13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43.75" hidden="1" x14ac:dyDescent="0.4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 s="11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 t="shared" si="96"/>
        <v>5</v>
      </c>
      <c r="P1576" s="11">
        <f t="shared" si="97"/>
        <v>84.33</v>
      </c>
      <c r="Q1576" s="13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43.75" hidden="1" x14ac:dyDescent="0.4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 s="11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 t="shared" si="96"/>
        <v>23</v>
      </c>
      <c r="P1577" s="11">
        <f t="shared" si="97"/>
        <v>65.459999999999994</v>
      </c>
      <c r="Q1577" s="13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29.15" hidden="1" x14ac:dyDescent="0.4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 s="11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 t="shared" si="96"/>
        <v>13</v>
      </c>
      <c r="P1578" s="11">
        <f t="shared" si="97"/>
        <v>65</v>
      </c>
      <c r="Q1578" s="13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43.75" hidden="1" x14ac:dyDescent="0.4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 s="11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 t="shared" si="96"/>
        <v>1</v>
      </c>
      <c r="P1579" s="11">
        <f t="shared" si="97"/>
        <v>27.5</v>
      </c>
      <c r="Q1579" s="13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58.3" hidden="1" x14ac:dyDescent="0.4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 s="11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 t="shared" si="96"/>
        <v>11</v>
      </c>
      <c r="P1580" s="11">
        <f t="shared" si="97"/>
        <v>51.25</v>
      </c>
      <c r="Q1580" s="13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29.15" hidden="1" x14ac:dyDescent="0.4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 s="1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 t="shared" si="96"/>
        <v>1</v>
      </c>
      <c r="P1581" s="11">
        <f t="shared" si="97"/>
        <v>14</v>
      </c>
      <c r="Q1581" s="13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3.75" hidden="1" x14ac:dyDescent="0.4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 s="11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 t="shared" si="96"/>
        <v>0</v>
      </c>
      <c r="P1582" s="11">
        <f t="shared" si="97"/>
        <v>0</v>
      </c>
      <c r="Q1582" s="13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43.75" hidden="1" x14ac:dyDescent="0.4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 s="11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 t="shared" si="96"/>
        <v>1</v>
      </c>
      <c r="P1583" s="11">
        <f t="shared" si="97"/>
        <v>5</v>
      </c>
      <c r="Q1583" s="13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29.15" hidden="1" x14ac:dyDescent="0.4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 s="11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 t="shared" si="96"/>
        <v>9</v>
      </c>
      <c r="P1584" s="11">
        <f t="shared" si="97"/>
        <v>31</v>
      </c>
      <c r="Q1584" s="13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58.3" hidden="1" x14ac:dyDescent="0.4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 s="11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 t="shared" si="96"/>
        <v>0</v>
      </c>
      <c r="P1585" s="11">
        <f t="shared" si="97"/>
        <v>15</v>
      </c>
      <c r="Q1585" s="13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43.75" hidden="1" x14ac:dyDescent="0.4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 s="11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 t="shared" si="96"/>
        <v>0</v>
      </c>
      <c r="P1586" s="11">
        <f t="shared" si="97"/>
        <v>0</v>
      </c>
      <c r="Q1586" s="13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58.3" hidden="1" x14ac:dyDescent="0.4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 s="11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 t="shared" si="96"/>
        <v>79</v>
      </c>
      <c r="P1587" s="11">
        <f t="shared" si="97"/>
        <v>131.66999999999999</v>
      </c>
      <c r="Q1587" s="13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29.15" hidden="1" x14ac:dyDescent="0.4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 s="11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 t="shared" si="96"/>
        <v>0</v>
      </c>
      <c r="P1588" s="11">
        <f t="shared" si="97"/>
        <v>0</v>
      </c>
      <c r="Q1588" s="13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58.3" hidden="1" x14ac:dyDescent="0.4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 s="11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 t="shared" si="96"/>
        <v>0</v>
      </c>
      <c r="P1589" s="11">
        <f t="shared" si="97"/>
        <v>1</v>
      </c>
      <c r="Q1589" s="13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29.15" hidden="1" x14ac:dyDescent="0.4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 s="11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 t="shared" si="96"/>
        <v>0</v>
      </c>
      <c r="P1590" s="11">
        <f t="shared" si="97"/>
        <v>0</v>
      </c>
      <c r="Q1590" s="13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3.75" hidden="1" x14ac:dyDescent="0.4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 s="1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 t="shared" si="96"/>
        <v>0</v>
      </c>
      <c r="P1591" s="11">
        <f t="shared" si="97"/>
        <v>0</v>
      </c>
      <c r="Q1591" s="13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idden="1" x14ac:dyDescent="0.4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 s="11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 t="shared" si="96"/>
        <v>2</v>
      </c>
      <c r="P1592" s="11">
        <f t="shared" si="97"/>
        <v>510</v>
      </c>
      <c r="Q1592" s="13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58.3" hidden="1" x14ac:dyDescent="0.4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 s="11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 t="shared" si="96"/>
        <v>29</v>
      </c>
      <c r="P1593" s="11">
        <f t="shared" si="97"/>
        <v>44.48</v>
      </c>
      <c r="Q1593" s="13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29.15" hidden="1" x14ac:dyDescent="0.4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 s="11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 t="shared" si="96"/>
        <v>0</v>
      </c>
      <c r="P1594" s="11">
        <f t="shared" si="97"/>
        <v>0</v>
      </c>
      <c r="Q1594" s="13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29.15" hidden="1" x14ac:dyDescent="0.4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 s="11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 t="shared" si="96"/>
        <v>0</v>
      </c>
      <c r="P1595" s="11">
        <f t="shared" si="97"/>
        <v>1</v>
      </c>
      <c r="Q1595" s="13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29.15" hidden="1" x14ac:dyDescent="0.4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 s="11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 t="shared" si="96"/>
        <v>21</v>
      </c>
      <c r="P1596" s="11">
        <f t="shared" si="97"/>
        <v>20.5</v>
      </c>
      <c r="Q1596" s="13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3.75" hidden="1" x14ac:dyDescent="0.4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 s="11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 t="shared" si="96"/>
        <v>0</v>
      </c>
      <c r="P1597" s="11">
        <f t="shared" si="97"/>
        <v>40</v>
      </c>
      <c r="Q1597" s="13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43.75" hidden="1" x14ac:dyDescent="0.4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 s="11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 t="shared" si="96"/>
        <v>2</v>
      </c>
      <c r="P1598" s="11">
        <f t="shared" si="97"/>
        <v>25</v>
      </c>
      <c r="Q1598" s="13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3.75" hidden="1" x14ac:dyDescent="0.4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 s="11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 t="shared" si="96"/>
        <v>0</v>
      </c>
      <c r="P1599" s="11">
        <f t="shared" si="97"/>
        <v>0</v>
      </c>
      <c r="Q1599" s="13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58.3" hidden="1" x14ac:dyDescent="0.4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 s="11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 t="shared" si="96"/>
        <v>0</v>
      </c>
      <c r="P1600" s="11">
        <f t="shared" si="97"/>
        <v>1</v>
      </c>
      <c r="Q1600" s="13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3.75" hidden="1" x14ac:dyDescent="0.4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 s="1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 t="shared" si="96"/>
        <v>0</v>
      </c>
      <c r="P1601" s="11">
        <f t="shared" si="97"/>
        <v>0</v>
      </c>
      <c r="Q1601" s="13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43.75" hidden="1" x14ac:dyDescent="0.4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 s="11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 t="shared" ref="O1602:O1665" si="100">ROUND(E1602/D1602*100,0)</f>
        <v>7</v>
      </c>
      <c r="P1602" s="11">
        <f t="shared" ref="P1602:P1665" si="101">IFERROR(ROUND(E1602/L1602,2),0)</f>
        <v>40.78</v>
      </c>
      <c r="Q1602" s="13" t="s">
        <v>8336</v>
      </c>
      <c r="R1602" t="s">
        <v>8343</v>
      </c>
      <c r="S1602" s="16">
        <f t="shared" ref="S1602:S1665" si="102">(((J1602/60)/60)/24+DATE(1970,1,1))</f>
        <v>41791.057314814818</v>
      </c>
      <c r="T1602" s="16">
        <f t="shared" ref="T1602:T1665" si="103">(((I1602/60)/60)/24+DATE(1970,1,1))</f>
        <v>41835.21597222222</v>
      </c>
    </row>
    <row r="1603" spans="1:20" ht="43.75" hidden="1" x14ac:dyDescent="0.4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 s="11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 t="shared" si="100"/>
        <v>108</v>
      </c>
      <c r="P1603" s="11">
        <f t="shared" si="101"/>
        <v>48.33</v>
      </c>
      <c r="Q1603" s="13" t="s">
        <v>8323</v>
      </c>
      <c r="R1603" t="s">
        <v>8324</v>
      </c>
      <c r="S1603" s="16">
        <f t="shared" si="102"/>
        <v>40638.092974537038</v>
      </c>
      <c r="T1603" s="16">
        <f t="shared" si="103"/>
        <v>40668.092974537038</v>
      </c>
    </row>
    <row r="1604" spans="1:20" ht="43.75" hidden="1" x14ac:dyDescent="0.4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 s="11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 t="shared" si="100"/>
        <v>100</v>
      </c>
      <c r="P1604" s="11">
        <f t="shared" si="101"/>
        <v>46.95</v>
      </c>
      <c r="Q1604" s="13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29.15" hidden="1" x14ac:dyDescent="0.4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 s="11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 t="shared" si="100"/>
        <v>100</v>
      </c>
      <c r="P1605" s="11">
        <f t="shared" si="101"/>
        <v>66.69</v>
      </c>
      <c r="Q1605" s="13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43.75" hidden="1" x14ac:dyDescent="0.4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 s="11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 t="shared" si="100"/>
        <v>122</v>
      </c>
      <c r="P1606" s="11">
        <f t="shared" si="101"/>
        <v>48.84</v>
      </c>
      <c r="Q1606" s="13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43.75" hidden="1" x14ac:dyDescent="0.4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 s="11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 t="shared" si="100"/>
        <v>101</v>
      </c>
      <c r="P1607" s="11">
        <f t="shared" si="101"/>
        <v>137.31</v>
      </c>
      <c r="Q1607" s="13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43.75" hidden="1" x14ac:dyDescent="0.4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 s="11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 t="shared" si="100"/>
        <v>101</v>
      </c>
      <c r="P1608" s="11">
        <f t="shared" si="101"/>
        <v>87.83</v>
      </c>
      <c r="Q1608" s="13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3.75" hidden="1" x14ac:dyDescent="0.4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 s="11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 t="shared" si="100"/>
        <v>145</v>
      </c>
      <c r="P1609" s="11">
        <f t="shared" si="101"/>
        <v>70.790000000000006</v>
      </c>
      <c r="Q1609" s="13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29.15" hidden="1" x14ac:dyDescent="0.4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 s="11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 t="shared" si="100"/>
        <v>101</v>
      </c>
      <c r="P1610" s="11">
        <f t="shared" si="101"/>
        <v>52.83</v>
      </c>
      <c r="Q1610" s="13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3.75" hidden="1" x14ac:dyDescent="0.4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 s="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 t="shared" si="100"/>
        <v>118</v>
      </c>
      <c r="P1611" s="11">
        <f t="shared" si="101"/>
        <v>443.75</v>
      </c>
      <c r="Q1611" s="13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29.15" hidden="1" x14ac:dyDescent="0.4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 s="11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 t="shared" si="100"/>
        <v>272</v>
      </c>
      <c r="P1612" s="11">
        <f t="shared" si="101"/>
        <v>48.54</v>
      </c>
      <c r="Q1612" s="13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idden="1" x14ac:dyDescent="0.4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 s="11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 t="shared" si="100"/>
        <v>125</v>
      </c>
      <c r="P1613" s="11">
        <f t="shared" si="101"/>
        <v>37.07</v>
      </c>
      <c r="Q1613" s="13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43.75" hidden="1" x14ac:dyDescent="0.4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 s="11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 t="shared" si="100"/>
        <v>110</v>
      </c>
      <c r="P1614" s="11">
        <f t="shared" si="101"/>
        <v>50</v>
      </c>
      <c r="Q1614" s="13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43.75" hidden="1" x14ac:dyDescent="0.4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 s="11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 t="shared" si="100"/>
        <v>102</v>
      </c>
      <c r="P1615" s="11">
        <f t="shared" si="101"/>
        <v>39.04</v>
      </c>
      <c r="Q1615" s="13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43.75" hidden="1" x14ac:dyDescent="0.4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 s="11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 t="shared" si="100"/>
        <v>103</v>
      </c>
      <c r="P1616" s="11">
        <f t="shared" si="101"/>
        <v>66.69</v>
      </c>
      <c r="Q1616" s="13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3.75" hidden="1" x14ac:dyDescent="0.4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 s="11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 t="shared" si="100"/>
        <v>114</v>
      </c>
      <c r="P1617" s="11">
        <f t="shared" si="101"/>
        <v>67.13</v>
      </c>
      <c r="Q1617" s="13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3.75" hidden="1" x14ac:dyDescent="0.4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 s="11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 t="shared" si="100"/>
        <v>104</v>
      </c>
      <c r="P1618" s="11">
        <f t="shared" si="101"/>
        <v>66.37</v>
      </c>
      <c r="Q1618" s="13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29.15" hidden="1" x14ac:dyDescent="0.4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 s="11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 t="shared" si="100"/>
        <v>146</v>
      </c>
      <c r="P1619" s="11">
        <f t="shared" si="101"/>
        <v>64.62</v>
      </c>
      <c r="Q1619" s="13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43.75" hidden="1" x14ac:dyDescent="0.4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 s="11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 t="shared" si="100"/>
        <v>105</v>
      </c>
      <c r="P1620" s="11">
        <f t="shared" si="101"/>
        <v>58.37</v>
      </c>
      <c r="Q1620" s="13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43.75" hidden="1" x14ac:dyDescent="0.4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 s="1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 t="shared" si="100"/>
        <v>133</v>
      </c>
      <c r="P1621" s="11">
        <f t="shared" si="101"/>
        <v>86.96</v>
      </c>
      <c r="Q1621" s="13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29.15" hidden="1" x14ac:dyDescent="0.4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 s="11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 t="shared" si="100"/>
        <v>113</v>
      </c>
      <c r="P1622" s="11">
        <f t="shared" si="101"/>
        <v>66.47</v>
      </c>
      <c r="Q1622" s="13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3.75" hidden="1" x14ac:dyDescent="0.4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 s="11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 t="shared" si="100"/>
        <v>121</v>
      </c>
      <c r="P1623" s="11">
        <f t="shared" si="101"/>
        <v>163.78</v>
      </c>
      <c r="Q1623" s="13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3.75" hidden="1" x14ac:dyDescent="0.4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 s="11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 t="shared" si="100"/>
        <v>102</v>
      </c>
      <c r="P1624" s="11">
        <f t="shared" si="101"/>
        <v>107.98</v>
      </c>
      <c r="Q1624" s="13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43.75" hidden="1" x14ac:dyDescent="0.4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 s="11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 t="shared" si="100"/>
        <v>101</v>
      </c>
      <c r="P1625" s="11">
        <f t="shared" si="101"/>
        <v>42.11</v>
      </c>
      <c r="Q1625" s="13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43.75" hidden="1" x14ac:dyDescent="0.4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 s="11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 t="shared" si="100"/>
        <v>118</v>
      </c>
      <c r="P1626" s="11">
        <f t="shared" si="101"/>
        <v>47.2</v>
      </c>
      <c r="Q1626" s="13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58.3" hidden="1" x14ac:dyDescent="0.4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 s="11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 t="shared" si="100"/>
        <v>155</v>
      </c>
      <c r="P1627" s="11">
        <f t="shared" si="101"/>
        <v>112.02</v>
      </c>
      <c r="Q1627" s="13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3.75" hidden="1" x14ac:dyDescent="0.4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 s="11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 t="shared" si="100"/>
        <v>101</v>
      </c>
      <c r="P1628" s="11">
        <f t="shared" si="101"/>
        <v>74.95</v>
      </c>
      <c r="Q1628" s="13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43.75" hidden="1" x14ac:dyDescent="0.4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 s="11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 t="shared" si="100"/>
        <v>117</v>
      </c>
      <c r="P1629" s="11">
        <f t="shared" si="101"/>
        <v>61.58</v>
      </c>
      <c r="Q1629" s="13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29.15" hidden="1" x14ac:dyDescent="0.4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 s="11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 t="shared" si="100"/>
        <v>101</v>
      </c>
      <c r="P1630" s="11">
        <f t="shared" si="101"/>
        <v>45.88</v>
      </c>
      <c r="Q1630" s="13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29.15" hidden="1" x14ac:dyDescent="0.4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 s="1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 t="shared" si="100"/>
        <v>104</v>
      </c>
      <c r="P1631" s="11">
        <f t="shared" si="101"/>
        <v>75.849999999999994</v>
      </c>
      <c r="Q1631" s="13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43.75" hidden="1" x14ac:dyDescent="0.4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 s="11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 t="shared" si="100"/>
        <v>265</v>
      </c>
      <c r="P1632" s="11">
        <f t="shared" si="101"/>
        <v>84.21</v>
      </c>
      <c r="Q1632" s="13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43.75" hidden="1" x14ac:dyDescent="0.4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 s="11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 t="shared" si="100"/>
        <v>156</v>
      </c>
      <c r="P1633" s="11">
        <f t="shared" si="101"/>
        <v>117.23</v>
      </c>
      <c r="Q1633" s="13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43.75" hidden="1" x14ac:dyDescent="0.4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 s="11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 t="shared" si="100"/>
        <v>102</v>
      </c>
      <c r="P1634" s="11">
        <f t="shared" si="101"/>
        <v>86.49</v>
      </c>
      <c r="Q1634" s="13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43.75" hidden="1" x14ac:dyDescent="0.4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 s="11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 t="shared" si="100"/>
        <v>100</v>
      </c>
      <c r="P1635" s="11">
        <f t="shared" si="101"/>
        <v>172.41</v>
      </c>
      <c r="Q1635" s="13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43.75" hidden="1" x14ac:dyDescent="0.4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 s="11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 t="shared" si="100"/>
        <v>101</v>
      </c>
      <c r="P1636" s="11">
        <f t="shared" si="101"/>
        <v>62.81</v>
      </c>
      <c r="Q1636" s="13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58.3" hidden="1" x14ac:dyDescent="0.4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 s="11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 t="shared" si="100"/>
        <v>125</v>
      </c>
      <c r="P1637" s="11">
        <f t="shared" si="101"/>
        <v>67.73</v>
      </c>
      <c r="Q1637" s="13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3.75" hidden="1" x14ac:dyDescent="0.4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 s="11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 t="shared" si="100"/>
        <v>104</v>
      </c>
      <c r="P1638" s="11">
        <f t="shared" si="101"/>
        <v>53.56</v>
      </c>
      <c r="Q1638" s="13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3.75" hidden="1" x14ac:dyDescent="0.4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 s="11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 t="shared" si="100"/>
        <v>104</v>
      </c>
      <c r="P1639" s="11">
        <f t="shared" si="101"/>
        <v>34.6</v>
      </c>
      <c r="Q1639" s="13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29.15" hidden="1" x14ac:dyDescent="0.4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 s="11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 t="shared" si="100"/>
        <v>105</v>
      </c>
      <c r="P1640" s="11">
        <f t="shared" si="101"/>
        <v>38.89</v>
      </c>
      <c r="Q1640" s="13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43.75" hidden="1" x14ac:dyDescent="0.4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 s="1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 t="shared" si="100"/>
        <v>100</v>
      </c>
      <c r="P1641" s="11">
        <f t="shared" si="101"/>
        <v>94.74</v>
      </c>
      <c r="Q1641" s="13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43.75" hidden="1" x14ac:dyDescent="0.4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 s="11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 t="shared" si="100"/>
        <v>170</v>
      </c>
      <c r="P1642" s="11">
        <f t="shared" si="101"/>
        <v>39.97</v>
      </c>
      <c r="Q1642" s="13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29.15" hidden="1" x14ac:dyDescent="0.4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 s="11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 t="shared" si="100"/>
        <v>101</v>
      </c>
      <c r="P1643" s="11">
        <f t="shared" si="101"/>
        <v>97.5</v>
      </c>
      <c r="Q1643" s="13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3.75" hidden="1" x14ac:dyDescent="0.4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 s="11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 t="shared" si="100"/>
        <v>100</v>
      </c>
      <c r="P1644" s="11">
        <f t="shared" si="101"/>
        <v>42.86</v>
      </c>
      <c r="Q1644" s="13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29.15" hidden="1" x14ac:dyDescent="0.4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 s="11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 t="shared" si="100"/>
        <v>125</v>
      </c>
      <c r="P1645" s="11">
        <f t="shared" si="101"/>
        <v>168.51</v>
      </c>
      <c r="Q1645" s="13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43.75" hidden="1" x14ac:dyDescent="0.4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 s="11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 t="shared" si="100"/>
        <v>110</v>
      </c>
      <c r="P1646" s="11">
        <f t="shared" si="101"/>
        <v>85.55</v>
      </c>
      <c r="Q1646" s="13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3.75" hidden="1" x14ac:dyDescent="0.4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 s="11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 t="shared" si="100"/>
        <v>111</v>
      </c>
      <c r="P1647" s="11">
        <f t="shared" si="101"/>
        <v>554</v>
      </c>
      <c r="Q1647" s="13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58.3" hidden="1" x14ac:dyDescent="0.4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 s="11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 t="shared" si="100"/>
        <v>110</v>
      </c>
      <c r="P1648" s="11">
        <f t="shared" si="101"/>
        <v>26.55</v>
      </c>
      <c r="Q1648" s="13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3.75" hidden="1" x14ac:dyDescent="0.4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 s="11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 t="shared" si="100"/>
        <v>105</v>
      </c>
      <c r="P1649" s="11">
        <f t="shared" si="101"/>
        <v>113.83</v>
      </c>
      <c r="Q1649" s="13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3.75" hidden="1" x14ac:dyDescent="0.4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 s="11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 t="shared" si="100"/>
        <v>125</v>
      </c>
      <c r="P1650" s="11">
        <f t="shared" si="101"/>
        <v>32.01</v>
      </c>
      <c r="Q1650" s="13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43.75" hidden="1" x14ac:dyDescent="0.4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 s="1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 t="shared" si="100"/>
        <v>101</v>
      </c>
      <c r="P1651" s="11">
        <f t="shared" si="101"/>
        <v>47.19</v>
      </c>
      <c r="Q1651" s="13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43.75" hidden="1" x14ac:dyDescent="0.4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 s="11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 t="shared" si="100"/>
        <v>142</v>
      </c>
      <c r="P1652" s="11">
        <f t="shared" si="101"/>
        <v>88.47</v>
      </c>
      <c r="Q1652" s="13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43.75" hidden="1" x14ac:dyDescent="0.4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 s="11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 t="shared" si="100"/>
        <v>101</v>
      </c>
      <c r="P1653" s="11">
        <f t="shared" si="101"/>
        <v>100.75</v>
      </c>
      <c r="Q1653" s="13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43.75" hidden="1" x14ac:dyDescent="0.4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 s="11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 t="shared" si="100"/>
        <v>101</v>
      </c>
      <c r="P1654" s="11">
        <f t="shared" si="101"/>
        <v>64.709999999999994</v>
      </c>
      <c r="Q1654" s="13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3.75" hidden="1" x14ac:dyDescent="0.4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 s="11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 t="shared" si="100"/>
        <v>174</v>
      </c>
      <c r="P1655" s="11">
        <f t="shared" si="101"/>
        <v>51.85</v>
      </c>
      <c r="Q1655" s="13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43.75" hidden="1" x14ac:dyDescent="0.4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 s="11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 t="shared" si="100"/>
        <v>120</v>
      </c>
      <c r="P1656" s="11">
        <f t="shared" si="101"/>
        <v>38.79</v>
      </c>
      <c r="Q1656" s="13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29.15" hidden="1" x14ac:dyDescent="0.4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 s="11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 t="shared" si="100"/>
        <v>143</v>
      </c>
      <c r="P1657" s="11">
        <f t="shared" si="101"/>
        <v>44.65</v>
      </c>
      <c r="Q1657" s="13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58.3" hidden="1" x14ac:dyDescent="0.4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 s="11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 t="shared" si="100"/>
        <v>100</v>
      </c>
      <c r="P1658" s="11">
        <f t="shared" si="101"/>
        <v>156.77000000000001</v>
      </c>
      <c r="Q1658" s="13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58.3" hidden="1" x14ac:dyDescent="0.4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 s="11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 t="shared" si="100"/>
        <v>105</v>
      </c>
      <c r="P1659" s="11">
        <f t="shared" si="101"/>
        <v>118.7</v>
      </c>
      <c r="Q1659" s="13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43.75" hidden="1" x14ac:dyDescent="0.4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 s="11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 t="shared" si="100"/>
        <v>132</v>
      </c>
      <c r="P1660" s="11">
        <f t="shared" si="101"/>
        <v>74.150000000000006</v>
      </c>
      <c r="Q1660" s="13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43.75" hidden="1" x14ac:dyDescent="0.4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 s="1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 t="shared" si="100"/>
        <v>113</v>
      </c>
      <c r="P1661" s="11">
        <f t="shared" si="101"/>
        <v>12.53</v>
      </c>
      <c r="Q1661" s="13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58.3" hidden="1" x14ac:dyDescent="0.4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 s="11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 t="shared" si="100"/>
        <v>1254</v>
      </c>
      <c r="P1662" s="11">
        <f t="shared" si="101"/>
        <v>27.86</v>
      </c>
      <c r="Q1662" s="13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58.3" hidden="1" x14ac:dyDescent="0.4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 s="11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 t="shared" si="100"/>
        <v>103</v>
      </c>
      <c r="P1663" s="11">
        <f t="shared" si="101"/>
        <v>80.180000000000007</v>
      </c>
      <c r="Q1663" s="13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58.3" hidden="1" x14ac:dyDescent="0.4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 s="11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 t="shared" si="100"/>
        <v>103</v>
      </c>
      <c r="P1664" s="11">
        <f t="shared" si="101"/>
        <v>132.44</v>
      </c>
      <c r="Q1664" s="13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43.75" hidden="1" x14ac:dyDescent="0.4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 s="11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 t="shared" si="100"/>
        <v>108</v>
      </c>
      <c r="P1665" s="11">
        <f t="shared" si="101"/>
        <v>33.75</v>
      </c>
      <c r="Q1665" s="13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3.75" hidden="1" x14ac:dyDescent="0.4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 s="11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 t="shared" ref="O1666:O1729" si="104">ROUND(E1666/D1666*100,0)</f>
        <v>122</v>
      </c>
      <c r="P1666" s="11">
        <f t="shared" ref="P1666:P1729" si="105">IFERROR(ROUND(E1666/L1666,2),0)</f>
        <v>34.380000000000003</v>
      </c>
      <c r="Q1666" s="13" t="s">
        <v>8323</v>
      </c>
      <c r="R1666" t="s">
        <v>8344</v>
      </c>
      <c r="S1666" s="16">
        <f t="shared" ref="S1666:S1729" si="106">(((J1666/60)/60)/24+DATE(1970,1,1))</f>
        <v>40939.761782407404</v>
      </c>
      <c r="T1666" s="16">
        <f t="shared" ref="T1666:T1729" si="107">(((I1666/60)/60)/24+DATE(1970,1,1))</f>
        <v>40984.165972222225</v>
      </c>
    </row>
    <row r="1667" spans="1:20" ht="43.75" hidden="1" x14ac:dyDescent="0.4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 s="11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 t="shared" si="104"/>
        <v>119</v>
      </c>
      <c r="P1667" s="11">
        <f t="shared" si="105"/>
        <v>44.96</v>
      </c>
      <c r="Q1667" s="13" t="s">
        <v>8323</v>
      </c>
      <c r="R1667" t="s">
        <v>8344</v>
      </c>
      <c r="S1667" s="16">
        <f t="shared" si="106"/>
        <v>40564.649456018517</v>
      </c>
      <c r="T1667" s="16">
        <f t="shared" si="107"/>
        <v>40596.125</v>
      </c>
    </row>
    <row r="1668" spans="1:20" ht="43.75" hidden="1" x14ac:dyDescent="0.4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 s="11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 t="shared" si="104"/>
        <v>161</v>
      </c>
      <c r="P1668" s="11">
        <f t="shared" si="105"/>
        <v>41.04</v>
      </c>
      <c r="Q1668" s="13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3.75" hidden="1" x14ac:dyDescent="0.4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 s="11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 t="shared" si="104"/>
        <v>127</v>
      </c>
      <c r="P1669" s="11">
        <f t="shared" si="105"/>
        <v>52.6</v>
      </c>
      <c r="Q1669" s="13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43.75" hidden="1" x14ac:dyDescent="0.4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 s="11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 t="shared" si="104"/>
        <v>103</v>
      </c>
      <c r="P1670" s="11">
        <f t="shared" si="105"/>
        <v>70.78</v>
      </c>
      <c r="Q1670" s="13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58.3" hidden="1" x14ac:dyDescent="0.4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 s="1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 t="shared" si="104"/>
        <v>140</v>
      </c>
      <c r="P1671" s="11">
        <f t="shared" si="105"/>
        <v>53.75</v>
      </c>
      <c r="Q1671" s="13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58.3" hidden="1" x14ac:dyDescent="0.4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 s="11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 t="shared" si="104"/>
        <v>103</v>
      </c>
      <c r="P1672" s="11">
        <f t="shared" si="105"/>
        <v>44.61</v>
      </c>
      <c r="Q1672" s="13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29.15" hidden="1" x14ac:dyDescent="0.4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 s="11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 t="shared" si="104"/>
        <v>101</v>
      </c>
      <c r="P1673" s="11">
        <f t="shared" si="105"/>
        <v>26.15</v>
      </c>
      <c r="Q1673" s="13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43.75" hidden="1" x14ac:dyDescent="0.4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 s="11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 t="shared" si="104"/>
        <v>113</v>
      </c>
      <c r="P1674" s="11">
        <f t="shared" si="105"/>
        <v>39.18</v>
      </c>
      <c r="Q1674" s="13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3.75" hidden="1" x14ac:dyDescent="0.4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 s="11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 t="shared" si="104"/>
        <v>128</v>
      </c>
      <c r="P1675" s="11">
        <f t="shared" si="105"/>
        <v>45.59</v>
      </c>
      <c r="Q1675" s="13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43.75" hidden="1" x14ac:dyDescent="0.4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 s="11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 t="shared" si="104"/>
        <v>202</v>
      </c>
      <c r="P1676" s="11">
        <f t="shared" si="105"/>
        <v>89.25</v>
      </c>
      <c r="Q1676" s="13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29.15" hidden="1" x14ac:dyDescent="0.4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 s="11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 t="shared" si="104"/>
        <v>137</v>
      </c>
      <c r="P1677" s="11">
        <f t="shared" si="105"/>
        <v>40.42</v>
      </c>
      <c r="Q1677" s="13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29.15" hidden="1" x14ac:dyDescent="0.4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 s="11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 t="shared" si="104"/>
        <v>115</v>
      </c>
      <c r="P1678" s="11">
        <f t="shared" si="105"/>
        <v>82.38</v>
      </c>
      <c r="Q1678" s="13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3.75" hidden="1" x14ac:dyDescent="0.4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 s="11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 t="shared" si="104"/>
        <v>112</v>
      </c>
      <c r="P1679" s="11">
        <f t="shared" si="105"/>
        <v>159.52000000000001</v>
      </c>
      <c r="Q1679" s="13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43.75" hidden="1" x14ac:dyDescent="0.4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 s="11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 t="shared" si="104"/>
        <v>118</v>
      </c>
      <c r="P1680" s="11">
        <f t="shared" si="105"/>
        <v>36.24</v>
      </c>
      <c r="Q1680" s="13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58.3" hidden="1" x14ac:dyDescent="0.4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 s="1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 t="shared" si="104"/>
        <v>175</v>
      </c>
      <c r="P1681" s="11">
        <f t="shared" si="105"/>
        <v>62.5</v>
      </c>
      <c r="Q1681" s="13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29.15" hidden="1" x14ac:dyDescent="0.4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 s="11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 t="shared" si="104"/>
        <v>118</v>
      </c>
      <c r="P1682" s="11">
        <f t="shared" si="105"/>
        <v>47</v>
      </c>
      <c r="Q1682" s="13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58.3" hidden="1" x14ac:dyDescent="0.4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 s="11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 t="shared" si="104"/>
        <v>101</v>
      </c>
      <c r="P1683" s="11">
        <f t="shared" si="105"/>
        <v>74.58</v>
      </c>
      <c r="Q1683" s="13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43.75" hidden="1" x14ac:dyDescent="0.4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 s="11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 t="shared" si="104"/>
        <v>0</v>
      </c>
      <c r="P1684" s="11">
        <f t="shared" si="105"/>
        <v>0</v>
      </c>
      <c r="Q1684" s="13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3.75" hidden="1" x14ac:dyDescent="0.4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 s="11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 t="shared" si="104"/>
        <v>22</v>
      </c>
      <c r="P1685" s="11">
        <f t="shared" si="105"/>
        <v>76</v>
      </c>
      <c r="Q1685" s="13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29.15" hidden="1" x14ac:dyDescent="0.4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 s="11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 t="shared" si="104"/>
        <v>109</v>
      </c>
      <c r="P1686" s="11">
        <f t="shared" si="105"/>
        <v>86.44</v>
      </c>
      <c r="Q1686" s="13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43.75" hidden="1" x14ac:dyDescent="0.4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 s="11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 t="shared" si="104"/>
        <v>103</v>
      </c>
      <c r="P1687" s="11">
        <f t="shared" si="105"/>
        <v>24</v>
      </c>
      <c r="Q1687" s="13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43.75" hidden="1" x14ac:dyDescent="0.4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 s="11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 t="shared" si="104"/>
        <v>0</v>
      </c>
      <c r="P1688" s="11">
        <f t="shared" si="105"/>
        <v>18</v>
      </c>
      <c r="Q1688" s="13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43.75" hidden="1" x14ac:dyDescent="0.4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 s="11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 t="shared" si="104"/>
        <v>31</v>
      </c>
      <c r="P1689" s="11">
        <f t="shared" si="105"/>
        <v>80.13</v>
      </c>
      <c r="Q1689" s="13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58.3" hidden="1" x14ac:dyDescent="0.4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 s="11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 t="shared" si="104"/>
        <v>44</v>
      </c>
      <c r="P1690" s="11">
        <f t="shared" si="105"/>
        <v>253.14</v>
      </c>
      <c r="Q1690" s="13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29.15" hidden="1" x14ac:dyDescent="0.4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 s="1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 t="shared" si="104"/>
        <v>100</v>
      </c>
      <c r="P1691" s="11">
        <f t="shared" si="105"/>
        <v>171.43</v>
      </c>
      <c r="Q1691" s="13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3.75" hidden="1" x14ac:dyDescent="0.4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 s="11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 t="shared" si="104"/>
        <v>25</v>
      </c>
      <c r="P1692" s="11">
        <f t="shared" si="105"/>
        <v>57.73</v>
      </c>
      <c r="Q1692" s="13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43.75" hidden="1" x14ac:dyDescent="0.4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 s="11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 t="shared" si="104"/>
        <v>33</v>
      </c>
      <c r="P1693" s="11">
        <f t="shared" si="105"/>
        <v>264.26</v>
      </c>
      <c r="Q1693" s="13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3.75" hidden="1" x14ac:dyDescent="0.4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 s="11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 t="shared" si="104"/>
        <v>48</v>
      </c>
      <c r="P1694" s="11">
        <f t="shared" si="105"/>
        <v>159.33000000000001</v>
      </c>
      <c r="Q1694" s="13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43.75" hidden="1" x14ac:dyDescent="0.4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 s="11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 t="shared" si="104"/>
        <v>9</v>
      </c>
      <c r="P1695" s="11">
        <f t="shared" si="105"/>
        <v>35</v>
      </c>
      <c r="Q1695" s="13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43.75" hidden="1" x14ac:dyDescent="0.4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 s="11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 t="shared" si="104"/>
        <v>0</v>
      </c>
      <c r="P1696" s="11">
        <f t="shared" si="105"/>
        <v>5</v>
      </c>
      <c r="Q1696" s="13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58.3" hidden="1" x14ac:dyDescent="0.4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 s="11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 t="shared" si="104"/>
        <v>12</v>
      </c>
      <c r="P1697" s="11">
        <f t="shared" si="105"/>
        <v>61.09</v>
      </c>
      <c r="Q1697" s="13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58.3" hidden="1" x14ac:dyDescent="0.4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 s="11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 t="shared" si="104"/>
        <v>0</v>
      </c>
      <c r="P1698" s="11">
        <f t="shared" si="105"/>
        <v>0</v>
      </c>
      <c r="Q1698" s="13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3.75" hidden="1" x14ac:dyDescent="0.4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 s="11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 t="shared" si="104"/>
        <v>20</v>
      </c>
      <c r="P1699" s="11">
        <f t="shared" si="105"/>
        <v>114.82</v>
      </c>
      <c r="Q1699" s="13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72.900000000000006" hidden="1" x14ac:dyDescent="0.4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 s="11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 t="shared" si="104"/>
        <v>0</v>
      </c>
      <c r="P1700" s="11">
        <f t="shared" si="105"/>
        <v>0</v>
      </c>
      <c r="Q1700" s="13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58.3" hidden="1" x14ac:dyDescent="0.4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 s="1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 t="shared" si="104"/>
        <v>4</v>
      </c>
      <c r="P1701" s="11">
        <f t="shared" si="105"/>
        <v>54</v>
      </c>
      <c r="Q1701" s="13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43.75" hidden="1" x14ac:dyDescent="0.4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 s="11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 t="shared" si="104"/>
        <v>26</v>
      </c>
      <c r="P1702" s="11">
        <f t="shared" si="105"/>
        <v>65.97</v>
      </c>
      <c r="Q1702" s="13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43.75" hidden="1" x14ac:dyDescent="0.4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 s="11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 t="shared" si="104"/>
        <v>0</v>
      </c>
      <c r="P1703" s="11">
        <f t="shared" si="105"/>
        <v>5</v>
      </c>
      <c r="Q1703" s="13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29.15" hidden="1" x14ac:dyDescent="0.4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 s="11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 t="shared" si="104"/>
        <v>0</v>
      </c>
      <c r="P1704" s="11">
        <f t="shared" si="105"/>
        <v>1</v>
      </c>
      <c r="Q1704" s="13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43.75" hidden="1" x14ac:dyDescent="0.4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 s="11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 t="shared" si="104"/>
        <v>1</v>
      </c>
      <c r="P1705" s="11">
        <f t="shared" si="105"/>
        <v>25.5</v>
      </c>
      <c r="Q1705" s="13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43.75" hidden="1" x14ac:dyDescent="0.4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 s="11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 t="shared" si="104"/>
        <v>65</v>
      </c>
      <c r="P1706" s="11">
        <f t="shared" si="105"/>
        <v>118.36</v>
      </c>
      <c r="Q1706" s="13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3.75" hidden="1" x14ac:dyDescent="0.4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 s="11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 t="shared" si="104"/>
        <v>0</v>
      </c>
      <c r="P1707" s="11">
        <f t="shared" si="105"/>
        <v>0</v>
      </c>
      <c r="Q1707" s="13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3.75" hidden="1" x14ac:dyDescent="0.4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 s="11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 t="shared" si="104"/>
        <v>0</v>
      </c>
      <c r="P1708" s="11">
        <f t="shared" si="105"/>
        <v>0</v>
      </c>
      <c r="Q1708" s="13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43.75" hidden="1" x14ac:dyDescent="0.4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 s="11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 t="shared" si="104"/>
        <v>10</v>
      </c>
      <c r="P1709" s="11">
        <f t="shared" si="105"/>
        <v>54.11</v>
      </c>
      <c r="Q1709" s="13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58.3" hidden="1" x14ac:dyDescent="0.4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 s="11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 t="shared" si="104"/>
        <v>0</v>
      </c>
      <c r="P1710" s="11">
        <f t="shared" si="105"/>
        <v>0</v>
      </c>
      <c r="Q1710" s="13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3.75" hidden="1" x14ac:dyDescent="0.4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 s="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 t="shared" si="104"/>
        <v>5</v>
      </c>
      <c r="P1711" s="11">
        <f t="shared" si="105"/>
        <v>21.25</v>
      </c>
      <c r="Q1711" s="13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29.15" hidden="1" x14ac:dyDescent="0.4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 s="11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 t="shared" si="104"/>
        <v>1</v>
      </c>
      <c r="P1712" s="11">
        <f t="shared" si="105"/>
        <v>34</v>
      </c>
      <c r="Q1712" s="13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43.75" hidden="1" x14ac:dyDescent="0.4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 s="11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 t="shared" si="104"/>
        <v>11</v>
      </c>
      <c r="P1713" s="11">
        <f t="shared" si="105"/>
        <v>525</v>
      </c>
      <c r="Q1713" s="13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58.3" hidden="1" x14ac:dyDescent="0.4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 s="11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 t="shared" si="104"/>
        <v>0</v>
      </c>
      <c r="P1714" s="11">
        <f t="shared" si="105"/>
        <v>0</v>
      </c>
      <c r="Q1714" s="13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58.3" hidden="1" x14ac:dyDescent="0.4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 s="11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 t="shared" si="104"/>
        <v>2</v>
      </c>
      <c r="P1715" s="11">
        <f t="shared" si="105"/>
        <v>50</v>
      </c>
      <c r="Q1715" s="13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43.75" hidden="1" x14ac:dyDescent="0.4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 s="11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 t="shared" si="104"/>
        <v>8</v>
      </c>
      <c r="P1716" s="11">
        <f t="shared" si="105"/>
        <v>115.71</v>
      </c>
      <c r="Q1716" s="13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3.75" hidden="1" x14ac:dyDescent="0.4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 s="11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 t="shared" si="104"/>
        <v>0</v>
      </c>
      <c r="P1717" s="11">
        <f t="shared" si="105"/>
        <v>5.5</v>
      </c>
      <c r="Q1717" s="13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43.75" hidden="1" x14ac:dyDescent="0.4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 s="11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 t="shared" si="104"/>
        <v>8</v>
      </c>
      <c r="P1718" s="11">
        <f t="shared" si="105"/>
        <v>50</v>
      </c>
      <c r="Q1718" s="13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3.75" hidden="1" x14ac:dyDescent="0.4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 s="11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 t="shared" si="104"/>
        <v>43</v>
      </c>
      <c r="P1719" s="11">
        <f t="shared" si="105"/>
        <v>34.020000000000003</v>
      </c>
      <c r="Q1719" s="13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idden="1" x14ac:dyDescent="0.4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 s="11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 t="shared" si="104"/>
        <v>0</v>
      </c>
      <c r="P1720" s="11">
        <f t="shared" si="105"/>
        <v>37.5</v>
      </c>
      <c r="Q1720" s="13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43.75" hidden="1" x14ac:dyDescent="0.4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 s="1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 t="shared" si="104"/>
        <v>1</v>
      </c>
      <c r="P1721" s="11">
        <f t="shared" si="105"/>
        <v>11.67</v>
      </c>
      <c r="Q1721" s="13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43.75" hidden="1" x14ac:dyDescent="0.4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 s="11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 t="shared" si="104"/>
        <v>6</v>
      </c>
      <c r="P1722" s="11">
        <f t="shared" si="105"/>
        <v>28.13</v>
      </c>
      <c r="Q1722" s="13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3.75" hidden="1" x14ac:dyDescent="0.4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 s="11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 t="shared" si="104"/>
        <v>0</v>
      </c>
      <c r="P1723" s="11">
        <f t="shared" si="105"/>
        <v>0</v>
      </c>
      <c r="Q1723" s="13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3.75" hidden="1" x14ac:dyDescent="0.4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 s="11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 t="shared" si="104"/>
        <v>0</v>
      </c>
      <c r="P1724" s="11">
        <f t="shared" si="105"/>
        <v>1</v>
      </c>
      <c r="Q1724" s="13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58.3" hidden="1" x14ac:dyDescent="0.4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 s="11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 t="shared" si="104"/>
        <v>7</v>
      </c>
      <c r="P1725" s="11">
        <f t="shared" si="105"/>
        <v>216.67</v>
      </c>
      <c r="Q1725" s="13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43.75" hidden="1" x14ac:dyDescent="0.4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 s="11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 t="shared" si="104"/>
        <v>1</v>
      </c>
      <c r="P1726" s="11">
        <f t="shared" si="105"/>
        <v>8.75</v>
      </c>
      <c r="Q1726" s="13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43.75" hidden="1" x14ac:dyDescent="0.4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 s="11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 t="shared" si="104"/>
        <v>10</v>
      </c>
      <c r="P1727" s="11">
        <f t="shared" si="105"/>
        <v>62.22</v>
      </c>
      <c r="Q1727" s="13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29.15" hidden="1" x14ac:dyDescent="0.4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 s="11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 t="shared" si="104"/>
        <v>34</v>
      </c>
      <c r="P1728" s="11">
        <f t="shared" si="105"/>
        <v>137.25</v>
      </c>
      <c r="Q1728" s="13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43.75" hidden="1" x14ac:dyDescent="0.4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 s="11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 t="shared" si="104"/>
        <v>0</v>
      </c>
      <c r="P1729" s="11">
        <f t="shared" si="105"/>
        <v>1</v>
      </c>
      <c r="Q1729" s="13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3.75" hidden="1" x14ac:dyDescent="0.4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 s="11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 t="shared" ref="O1730:O1793" si="108">ROUND(E1730/D1730*100,0)</f>
        <v>68</v>
      </c>
      <c r="P1730" s="11">
        <f t="shared" ref="P1730:P1793" si="109">IFERROR(ROUND(E1730/L1730,2),0)</f>
        <v>122.14</v>
      </c>
      <c r="Q1730" s="13" t="s">
        <v>8323</v>
      </c>
      <c r="R1730" t="s">
        <v>8345</v>
      </c>
      <c r="S1730" s="16">
        <f t="shared" ref="S1730:S1793" si="110">(((J1730/60)/60)/24+DATE(1970,1,1))</f>
        <v>42268.625856481478</v>
      </c>
      <c r="T1730" s="16">
        <f t="shared" ref="T1730:T1793" si="111">(((I1730/60)/60)/24+DATE(1970,1,1))</f>
        <v>42298.625856481478</v>
      </c>
    </row>
    <row r="1731" spans="1:20" ht="43.75" hidden="1" x14ac:dyDescent="0.4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 s="1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 t="shared" si="108"/>
        <v>0</v>
      </c>
      <c r="P1731" s="11">
        <f t="shared" si="109"/>
        <v>0</v>
      </c>
      <c r="Q1731" s="13" t="s">
        <v>8323</v>
      </c>
      <c r="R1731" t="s">
        <v>8345</v>
      </c>
      <c r="S1731" s="16">
        <f t="shared" si="110"/>
        <v>42471.052152777775</v>
      </c>
      <c r="T1731" s="16">
        <f t="shared" si="111"/>
        <v>42531.052152777775</v>
      </c>
    </row>
    <row r="1732" spans="1:20" ht="43.75" hidden="1" x14ac:dyDescent="0.4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 s="11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 t="shared" si="108"/>
        <v>0</v>
      </c>
      <c r="P1732" s="11">
        <f t="shared" si="109"/>
        <v>0</v>
      </c>
      <c r="Q1732" s="13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29.15" hidden="1" x14ac:dyDescent="0.4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 s="11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 t="shared" si="108"/>
        <v>0</v>
      </c>
      <c r="P1733" s="11">
        <f t="shared" si="109"/>
        <v>0</v>
      </c>
      <c r="Q1733" s="13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43.75" hidden="1" x14ac:dyDescent="0.4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 s="11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 t="shared" si="108"/>
        <v>0</v>
      </c>
      <c r="P1734" s="11">
        <f t="shared" si="109"/>
        <v>0</v>
      </c>
      <c r="Q1734" s="13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43.75" hidden="1" x14ac:dyDescent="0.4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 s="11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 t="shared" si="108"/>
        <v>0</v>
      </c>
      <c r="P1735" s="11">
        <f t="shared" si="109"/>
        <v>0</v>
      </c>
      <c r="Q1735" s="13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3.75" hidden="1" x14ac:dyDescent="0.4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 s="11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 t="shared" si="108"/>
        <v>0</v>
      </c>
      <c r="P1736" s="11">
        <f t="shared" si="109"/>
        <v>1</v>
      </c>
      <c r="Q1736" s="13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3.75" hidden="1" x14ac:dyDescent="0.4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 s="11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 t="shared" si="108"/>
        <v>11</v>
      </c>
      <c r="P1737" s="11">
        <f t="shared" si="109"/>
        <v>55</v>
      </c>
      <c r="Q1737" s="13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29.15" hidden="1" x14ac:dyDescent="0.4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 s="11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 t="shared" si="108"/>
        <v>1</v>
      </c>
      <c r="P1738" s="11">
        <f t="shared" si="109"/>
        <v>22</v>
      </c>
      <c r="Q1738" s="13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43.75" hidden="1" x14ac:dyDescent="0.4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 s="11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 t="shared" si="108"/>
        <v>21</v>
      </c>
      <c r="P1739" s="11">
        <f t="shared" si="109"/>
        <v>56.67</v>
      </c>
      <c r="Q1739" s="13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29.15" hidden="1" x14ac:dyDescent="0.4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 s="11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 t="shared" si="108"/>
        <v>0</v>
      </c>
      <c r="P1740" s="11">
        <f t="shared" si="109"/>
        <v>20</v>
      </c>
      <c r="Q1740" s="13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3.75" hidden="1" x14ac:dyDescent="0.4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 s="1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 t="shared" si="108"/>
        <v>0</v>
      </c>
      <c r="P1741" s="11">
        <f t="shared" si="109"/>
        <v>1</v>
      </c>
      <c r="Q1741" s="13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3.75" hidden="1" x14ac:dyDescent="0.4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 s="11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 t="shared" si="108"/>
        <v>0</v>
      </c>
      <c r="P1742" s="11">
        <f t="shared" si="109"/>
        <v>0</v>
      </c>
      <c r="Q1742" s="13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29.15" hidden="1" x14ac:dyDescent="0.4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 s="11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 t="shared" si="108"/>
        <v>111</v>
      </c>
      <c r="P1743" s="11">
        <f t="shared" si="109"/>
        <v>25.58</v>
      </c>
      <c r="Q1743" s="13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43.75" hidden="1" x14ac:dyDescent="0.4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 s="11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 t="shared" si="108"/>
        <v>109</v>
      </c>
      <c r="P1744" s="11">
        <f t="shared" si="109"/>
        <v>63.97</v>
      </c>
      <c r="Q1744" s="13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3.75" hidden="1" x14ac:dyDescent="0.4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 s="11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 t="shared" si="108"/>
        <v>100</v>
      </c>
      <c r="P1745" s="11">
        <f t="shared" si="109"/>
        <v>89.93</v>
      </c>
      <c r="Q1745" s="13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43.75" hidden="1" x14ac:dyDescent="0.4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 s="11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 t="shared" si="108"/>
        <v>118</v>
      </c>
      <c r="P1746" s="11">
        <f t="shared" si="109"/>
        <v>93.07</v>
      </c>
      <c r="Q1746" s="13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43.75" hidden="1" x14ac:dyDescent="0.4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 s="11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 t="shared" si="108"/>
        <v>114</v>
      </c>
      <c r="P1747" s="11">
        <f t="shared" si="109"/>
        <v>89.67</v>
      </c>
      <c r="Q1747" s="13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58.3" hidden="1" x14ac:dyDescent="0.4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 s="11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 t="shared" si="108"/>
        <v>148</v>
      </c>
      <c r="P1748" s="11">
        <f t="shared" si="109"/>
        <v>207.62</v>
      </c>
      <c r="Q1748" s="13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43.75" hidden="1" x14ac:dyDescent="0.4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 s="11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 t="shared" si="108"/>
        <v>105</v>
      </c>
      <c r="P1749" s="11">
        <f t="shared" si="109"/>
        <v>59.41</v>
      </c>
      <c r="Q1749" s="13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29.15" hidden="1" x14ac:dyDescent="0.4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 s="11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 t="shared" si="108"/>
        <v>130</v>
      </c>
      <c r="P1750" s="11">
        <f t="shared" si="109"/>
        <v>358.97</v>
      </c>
      <c r="Q1750" s="13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29.15" hidden="1" x14ac:dyDescent="0.4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 s="1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 t="shared" si="108"/>
        <v>123</v>
      </c>
      <c r="P1751" s="11">
        <f t="shared" si="109"/>
        <v>94.74</v>
      </c>
      <c r="Q1751" s="13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43.75" hidden="1" x14ac:dyDescent="0.4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 s="11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 t="shared" si="108"/>
        <v>202</v>
      </c>
      <c r="P1752" s="11">
        <f t="shared" si="109"/>
        <v>80.650000000000006</v>
      </c>
      <c r="Q1752" s="13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29.15" hidden="1" x14ac:dyDescent="0.4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 s="11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 t="shared" si="108"/>
        <v>103</v>
      </c>
      <c r="P1753" s="11">
        <f t="shared" si="109"/>
        <v>168.69</v>
      </c>
      <c r="Q1753" s="13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29.15" hidden="1" x14ac:dyDescent="0.4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 s="11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 t="shared" si="108"/>
        <v>260</v>
      </c>
      <c r="P1754" s="11">
        <f t="shared" si="109"/>
        <v>34.69</v>
      </c>
      <c r="Q1754" s="13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3.75" hidden="1" x14ac:dyDescent="0.4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 s="11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 t="shared" si="108"/>
        <v>108</v>
      </c>
      <c r="P1755" s="11">
        <f t="shared" si="109"/>
        <v>462.86</v>
      </c>
      <c r="Q1755" s="13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43.75" hidden="1" x14ac:dyDescent="0.4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 s="11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 t="shared" si="108"/>
        <v>111</v>
      </c>
      <c r="P1756" s="11">
        <f t="shared" si="109"/>
        <v>104.39</v>
      </c>
      <c r="Q1756" s="13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43.75" hidden="1" x14ac:dyDescent="0.4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 s="11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 t="shared" si="108"/>
        <v>120</v>
      </c>
      <c r="P1757" s="11">
        <f t="shared" si="109"/>
        <v>7.5</v>
      </c>
      <c r="Q1757" s="13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3.75" hidden="1" x14ac:dyDescent="0.4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 s="11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 t="shared" si="108"/>
        <v>103</v>
      </c>
      <c r="P1758" s="11">
        <f t="shared" si="109"/>
        <v>47.13</v>
      </c>
      <c r="Q1758" s="13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43.75" hidden="1" x14ac:dyDescent="0.4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 s="11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 t="shared" si="108"/>
        <v>116</v>
      </c>
      <c r="P1759" s="11">
        <f t="shared" si="109"/>
        <v>414.29</v>
      </c>
      <c r="Q1759" s="13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58.3" hidden="1" x14ac:dyDescent="0.4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 s="11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 t="shared" si="108"/>
        <v>115</v>
      </c>
      <c r="P1760" s="11">
        <f t="shared" si="109"/>
        <v>42.48</v>
      </c>
      <c r="Q1760" s="13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29.15" hidden="1" x14ac:dyDescent="0.4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 s="1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 t="shared" si="108"/>
        <v>107</v>
      </c>
      <c r="P1761" s="11">
        <f t="shared" si="109"/>
        <v>108.78</v>
      </c>
      <c r="Q1761" s="13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43.75" hidden="1" x14ac:dyDescent="0.4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 s="11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 t="shared" si="108"/>
        <v>165</v>
      </c>
      <c r="P1762" s="11">
        <f t="shared" si="109"/>
        <v>81.099999999999994</v>
      </c>
      <c r="Q1762" s="13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29.15" hidden="1" x14ac:dyDescent="0.4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 s="11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 t="shared" si="108"/>
        <v>155</v>
      </c>
      <c r="P1763" s="11">
        <f t="shared" si="109"/>
        <v>51.67</v>
      </c>
      <c r="Q1763" s="13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29.15" hidden="1" x14ac:dyDescent="0.4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 s="11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 t="shared" si="108"/>
        <v>885</v>
      </c>
      <c r="P1764" s="11">
        <f t="shared" si="109"/>
        <v>35.4</v>
      </c>
      <c r="Q1764" s="13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58.3" hidden="1" x14ac:dyDescent="0.4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 s="11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 t="shared" si="108"/>
        <v>102</v>
      </c>
      <c r="P1765" s="11">
        <f t="shared" si="109"/>
        <v>103.64</v>
      </c>
      <c r="Q1765" s="13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43.75" hidden="1" x14ac:dyDescent="0.4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 s="11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 t="shared" si="108"/>
        <v>20</v>
      </c>
      <c r="P1766" s="11">
        <f t="shared" si="109"/>
        <v>55.28</v>
      </c>
      <c r="Q1766" s="13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43.75" hidden="1" x14ac:dyDescent="0.4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 s="11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 t="shared" si="108"/>
        <v>59</v>
      </c>
      <c r="P1767" s="11">
        <f t="shared" si="109"/>
        <v>72.17</v>
      </c>
      <c r="Q1767" s="13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29.15" hidden="1" x14ac:dyDescent="0.4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 s="11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 t="shared" si="108"/>
        <v>0</v>
      </c>
      <c r="P1768" s="11">
        <f t="shared" si="109"/>
        <v>0</v>
      </c>
      <c r="Q1768" s="13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29.15" hidden="1" x14ac:dyDescent="0.4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 s="11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 t="shared" si="108"/>
        <v>46</v>
      </c>
      <c r="P1769" s="11">
        <f t="shared" si="109"/>
        <v>58.62</v>
      </c>
      <c r="Q1769" s="13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3.75" hidden="1" x14ac:dyDescent="0.4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 s="11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 t="shared" si="108"/>
        <v>4</v>
      </c>
      <c r="P1770" s="11">
        <f t="shared" si="109"/>
        <v>12.47</v>
      </c>
      <c r="Q1770" s="13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3.75" hidden="1" x14ac:dyDescent="0.4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 s="1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 t="shared" si="108"/>
        <v>3</v>
      </c>
      <c r="P1771" s="11">
        <f t="shared" si="109"/>
        <v>49.14</v>
      </c>
      <c r="Q1771" s="13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43.75" hidden="1" x14ac:dyDescent="0.4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 s="11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 t="shared" si="108"/>
        <v>57</v>
      </c>
      <c r="P1772" s="11">
        <f t="shared" si="109"/>
        <v>150.5</v>
      </c>
      <c r="Q1772" s="13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43.75" hidden="1" x14ac:dyDescent="0.4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 s="11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 t="shared" si="108"/>
        <v>21</v>
      </c>
      <c r="P1773" s="11">
        <f t="shared" si="109"/>
        <v>35.799999999999997</v>
      </c>
      <c r="Q1773" s="13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43.75" hidden="1" x14ac:dyDescent="0.4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 s="11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 t="shared" si="108"/>
        <v>16</v>
      </c>
      <c r="P1774" s="11">
        <f t="shared" si="109"/>
        <v>45.16</v>
      </c>
      <c r="Q1774" s="13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43.75" hidden="1" x14ac:dyDescent="0.4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 s="11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 t="shared" si="108"/>
        <v>6</v>
      </c>
      <c r="P1775" s="11">
        <f t="shared" si="109"/>
        <v>98.79</v>
      </c>
      <c r="Q1775" s="13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43.75" hidden="1" x14ac:dyDescent="0.4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 s="11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 t="shared" si="108"/>
        <v>46</v>
      </c>
      <c r="P1776" s="11">
        <f t="shared" si="109"/>
        <v>88.31</v>
      </c>
      <c r="Q1776" s="13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3.75" hidden="1" x14ac:dyDescent="0.4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 s="11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 t="shared" si="108"/>
        <v>65</v>
      </c>
      <c r="P1777" s="11">
        <f t="shared" si="109"/>
        <v>170.63</v>
      </c>
      <c r="Q1777" s="13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3.75" hidden="1" x14ac:dyDescent="0.4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 s="11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 t="shared" si="108"/>
        <v>7</v>
      </c>
      <c r="P1778" s="11">
        <f t="shared" si="109"/>
        <v>83.75</v>
      </c>
      <c r="Q1778" s="13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43.75" hidden="1" x14ac:dyDescent="0.4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 s="11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 t="shared" si="108"/>
        <v>14</v>
      </c>
      <c r="P1779" s="11">
        <f t="shared" si="109"/>
        <v>65.099999999999994</v>
      </c>
      <c r="Q1779" s="13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3.75" hidden="1" x14ac:dyDescent="0.4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 s="11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 t="shared" si="108"/>
        <v>2</v>
      </c>
      <c r="P1780" s="11">
        <f t="shared" si="109"/>
        <v>66.33</v>
      </c>
      <c r="Q1780" s="13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43.75" hidden="1" x14ac:dyDescent="0.4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 s="1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 t="shared" si="108"/>
        <v>36</v>
      </c>
      <c r="P1781" s="11">
        <f t="shared" si="109"/>
        <v>104.89</v>
      </c>
      <c r="Q1781" s="13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43.75" hidden="1" x14ac:dyDescent="0.4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 s="11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 t="shared" si="108"/>
        <v>40</v>
      </c>
      <c r="P1782" s="11">
        <f t="shared" si="109"/>
        <v>78.44</v>
      </c>
      <c r="Q1782" s="13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43.75" hidden="1" x14ac:dyDescent="0.4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 s="11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 t="shared" si="108"/>
        <v>26</v>
      </c>
      <c r="P1783" s="11">
        <f t="shared" si="109"/>
        <v>59.04</v>
      </c>
      <c r="Q1783" s="13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58.3" hidden="1" x14ac:dyDescent="0.4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 s="11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 t="shared" si="108"/>
        <v>15</v>
      </c>
      <c r="P1784" s="11">
        <f t="shared" si="109"/>
        <v>71.34</v>
      </c>
      <c r="Q1784" s="13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43.75" hidden="1" x14ac:dyDescent="0.4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 s="11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 t="shared" si="108"/>
        <v>24</v>
      </c>
      <c r="P1785" s="11">
        <f t="shared" si="109"/>
        <v>51.23</v>
      </c>
      <c r="Q1785" s="13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43.75" hidden="1" x14ac:dyDescent="0.4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 s="11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 t="shared" si="108"/>
        <v>40</v>
      </c>
      <c r="P1786" s="11">
        <f t="shared" si="109"/>
        <v>60.24</v>
      </c>
      <c r="Q1786" s="13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3.75" hidden="1" x14ac:dyDescent="0.4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 s="11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 t="shared" si="108"/>
        <v>20</v>
      </c>
      <c r="P1787" s="11">
        <f t="shared" si="109"/>
        <v>44.94</v>
      </c>
      <c r="Q1787" s="13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43.75" hidden="1" x14ac:dyDescent="0.4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 s="11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 t="shared" si="108"/>
        <v>48</v>
      </c>
      <c r="P1788" s="11">
        <f t="shared" si="109"/>
        <v>31.21</v>
      </c>
      <c r="Q1788" s="13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3.75" hidden="1" x14ac:dyDescent="0.4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 s="11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 t="shared" si="108"/>
        <v>15</v>
      </c>
      <c r="P1789" s="11">
        <f t="shared" si="109"/>
        <v>63.88</v>
      </c>
      <c r="Q1789" s="13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3.75" hidden="1" x14ac:dyDescent="0.4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 s="11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 t="shared" si="108"/>
        <v>1</v>
      </c>
      <c r="P1790" s="11">
        <f t="shared" si="109"/>
        <v>19</v>
      </c>
      <c r="Q1790" s="13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3.75" hidden="1" x14ac:dyDescent="0.4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 s="1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 t="shared" si="108"/>
        <v>1</v>
      </c>
      <c r="P1791" s="11">
        <f t="shared" si="109"/>
        <v>10</v>
      </c>
      <c r="Q1791" s="13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3.75" hidden="1" x14ac:dyDescent="0.4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 s="11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 t="shared" si="108"/>
        <v>5</v>
      </c>
      <c r="P1792" s="11">
        <f t="shared" si="109"/>
        <v>109.07</v>
      </c>
      <c r="Q1792" s="13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29.15" hidden="1" x14ac:dyDescent="0.4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 s="11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 t="shared" si="108"/>
        <v>4</v>
      </c>
      <c r="P1793" s="11">
        <f t="shared" si="109"/>
        <v>26.75</v>
      </c>
      <c r="Q1793" s="13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29.15" hidden="1" x14ac:dyDescent="0.4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 s="11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 t="shared" ref="O1794:O1857" si="112">ROUND(E1794/D1794*100,0)</f>
        <v>61</v>
      </c>
      <c r="P1794" s="11">
        <f t="shared" ref="P1794:P1857" si="113">IFERROR(ROUND(E1794/L1794,2),0)</f>
        <v>109.94</v>
      </c>
      <c r="Q1794" s="13" t="s">
        <v>8336</v>
      </c>
      <c r="R1794" t="s">
        <v>8337</v>
      </c>
      <c r="S1794" s="16">
        <f t="shared" ref="S1794:S1857" si="114">(((J1794/60)/60)/24+DATE(1970,1,1))</f>
        <v>42189.031041666662</v>
      </c>
      <c r="T1794" s="16">
        <f t="shared" ref="T1794:T1857" si="115">(((I1794/60)/60)/24+DATE(1970,1,1))</f>
        <v>42226.290972222225</v>
      </c>
    </row>
    <row r="1795" spans="1:20" ht="43.75" hidden="1" x14ac:dyDescent="0.4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 s="11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 t="shared" si="112"/>
        <v>1</v>
      </c>
      <c r="P1795" s="11">
        <f t="shared" si="113"/>
        <v>20</v>
      </c>
      <c r="Q1795" s="13" t="s">
        <v>8336</v>
      </c>
      <c r="R1795" t="s">
        <v>8337</v>
      </c>
      <c r="S1795" s="16">
        <f t="shared" si="114"/>
        <v>41940.89166666667</v>
      </c>
      <c r="T1795" s="16">
        <f t="shared" si="115"/>
        <v>41970.933333333334</v>
      </c>
    </row>
    <row r="1796" spans="1:20" ht="43.75" hidden="1" x14ac:dyDescent="0.4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 s="11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 t="shared" si="112"/>
        <v>11</v>
      </c>
      <c r="P1796" s="11">
        <f t="shared" si="113"/>
        <v>55.39</v>
      </c>
      <c r="Q1796" s="13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3.75" hidden="1" x14ac:dyDescent="0.4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 s="11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 t="shared" si="112"/>
        <v>39</v>
      </c>
      <c r="P1797" s="11">
        <f t="shared" si="113"/>
        <v>133.9</v>
      </c>
      <c r="Q1797" s="13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58.3" hidden="1" x14ac:dyDescent="0.4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 s="11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 t="shared" si="112"/>
        <v>22</v>
      </c>
      <c r="P1798" s="11">
        <f t="shared" si="113"/>
        <v>48.72</v>
      </c>
      <c r="Q1798" s="13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3.75" hidden="1" x14ac:dyDescent="0.4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 s="11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 t="shared" si="112"/>
        <v>68</v>
      </c>
      <c r="P1799" s="11">
        <f t="shared" si="113"/>
        <v>48.25</v>
      </c>
      <c r="Q1799" s="13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3.75" hidden="1" x14ac:dyDescent="0.4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 s="11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 t="shared" si="112"/>
        <v>14</v>
      </c>
      <c r="P1800" s="11">
        <f t="shared" si="113"/>
        <v>58.97</v>
      </c>
      <c r="Q1800" s="13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29.15" hidden="1" x14ac:dyDescent="0.4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 s="1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 t="shared" si="112"/>
        <v>2</v>
      </c>
      <c r="P1801" s="11">
        <f t="shared" si="113"/>
        <v>11.64</v>
      </c>
      <c r="Q1801" s="13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58.3" hidden="1" x14ac:dyDescent="0.4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 s="11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 t="shared" si="112"/>
        <v>20</v>
      </c>
      <c r="P1802" s="11">
        <f t="shared" si="113"/>
        <v>83.72</v>
      </c>
      <c r="Q1802" s="13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58.3" hidden="1" x14ac:dyDescent="0.4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 s="11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 t="shared" si="112"/>
        <v>14</v>
      </c>
      <c r="P1803" s="11">
        <f t="shared" si="113"/>
        <v>63.65</v>
      </c>
      <c r="Q1803" s="13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43.75" hidden="1" x14ac:dyDescent="0.4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 s="11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 t="shared" si="112"/>
        <v>48</v>
      </c>
      <c r="P1804" s="11">
        <f t="shared" si="113"/>
        <v>94.28</v>
      </c>
      <c r="Q1804" s="13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3.75" hidden="1" x14ac:dyDescent="0.4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 s="11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 t="shared" si="112"/>
        <v>31</v>
      </c>
      <c r="P1805" s="11">
        <f t="shared" si="113"/>
        <v>71.87</v>
      </c>
      <c r="Q1805" s="13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3.75" hidden="1" x14ac:dyDescent="0.4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 s="11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 t="shared" si="112"/>
        <v>35</v>
      </c>
      <c r="P1806" s="11">
        <f t="shared" si="113"/>
        <v>104.85</v>
      </c>
      <c r="Q1806" s="13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43.75" hidden="1" x14ac:dyDescent="0.4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 s="11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 t="shared" si="112"/>
        <v>36</v>
      </c>
      <c r="P1807" s="11">
        <f t="shared" si="113"/>
        <v>67.14</v>
      </c>
      <c r="Q1807" s="13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43.75" hidden="1" x14ac:dyDescent="0.4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 s="11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 t="shared" si="112"/>
        <v>3</v>
      </c>
      <c r="P1808" s="11">
        <f t="shared" si="113"/>
        <v>73.88</v>
      </c>
      <c r="Q1808" s="13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29.15" hidden="1" x14ac:dyDescent="0.4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 s="11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 t="shared" si="112"/>
        <v>11</v>
      </c>
      <c r="P1809" s="11">
        <f t="shared" si="113"/>
        <v>69.13</v>
      </c>
      <c r="Q1809" s="13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43.75" hidden="1" x14ac:dyDescent="0.4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 s="11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 t="shared" si="112"/>
        <v>41</v>
      </c>
      <c r="P1810" s="11">
        <f t="shared" si="113"/>
        <v>120.77</v>
      </c>
      <c r="Q1810" s="13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3.75" hidden="1" x14ac:dyDescent="0.4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 s="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 t="shared" si="112"/>
        <v>11</v>
      </c>
      <c r="P1811" s="11">
        <f t="shared" si="113"/>
        <v>42.22</v>
      </c>
      <c r="Q1811" s="13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3.75" hidden="1" x14ac:dyDescent="0.4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 s="11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 t="shared" si="112"/>
        <v>3</v>
      </c>
      <c r="P1812" s="11">
        <f t="shared" si="113"/>
        <v>7.5</v>
      </c>
      <c r="Q1812" s="13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43.75" hidden="1" x14ac:dyDescent="0.4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 s="11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 t="shared" si="112"/>
        <v>0</v>
      </c>
      <c r="P1813" s="11">
        <f t="shared" si="113"/>
        <v>1.54</v>
      </c>
      <c r="Q1813" s="13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43.75" hidden="1" x14ac:dyDescent="0.4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 s="11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 t="shared" si="112"/>
        <v>13</v>
      </c>
      <c r="P1814" s="11">
        <f t="shared" si="113"/>
        <v>37.61</v>
      </c>
      <c r="Q1814" s="13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3.75" hidden="1" x14ac:dyDescent="0.4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 s="11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 t="shared" si="112"/>
        <v>0</v>
      </c>
      <c r="P1815" s="11">
        <f t="shared" si="113"/>
        <v>0</v>
      </c>
      <c r="Q1815" s="13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3.75" hidden="1" x14ac:dyDescent="0.4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 s="11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 t="shared" si="112"/>
        <v>49</v>
      </c>
      <c r="P1816" s="11">
        <f t="shared" si="113"/>
        <v>42.16</v>
      </c>
      <c r="Q1816" s="13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58.3" hidden="1" x14ac:dyDescent="0.4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 s="11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 t="shared" si="112"/>
        <v>0</v>
      </c>
      <c r="P1817" s="11">
        <f t="shared" si="113"/>
        <v>0</v>
      </c>
      <c r="Q1817" s="13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3.75" hidden="1" x14ac:dyDescent="0.4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 s="11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 t="shared" si="112"/>
        <v>2</v>
      </c>
      <c r="P1818" s="11">
        <f t="shared" si="113"/>
        <v>84.83</v>
      </c>
      <c r="Q1818" s="13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29.15" hidden="1" x14ac:dyDescent="0.4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 s="11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 t="shared" si="112"/>
        <v>52</v>
      </c>
      <c r="P1819" s="11">
        <f t="shared" si="113"/>
        <v>94.19</v>
      </c>
      <c r="Q1819" s="13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29.15" hidden="1" x14ac:dyDescent="0.4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 s="11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 t="shared" si="112"/>
        <v>0</v>
      </c>
      <c r="P1820" s="11">
        <f t="shared" si="113"/>
        <v>0</v>
      </c>
      <c r="Q1820" s="13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43.75" hidden="1" x14ac:dyDescent="0.4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 s="1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 t="shared" si="112"/>
        <v>2</v>
      </c>
      <c r="P1821" s="11">
        <f t="shared" si="113"/>
        <v>6.25</v>
      </c>
      <c r="Q1821" s="13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58.3" hidden="1" x14ac:dyDescent="0.4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 s="11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 t="shared" si="112"/>
        <v>7</v>
      </c>
      <c r="P1822" s="11">
        <f t="shared" si="113"/>
        <v>213.38</v>
      </c>
      <c r="Q1822" s="13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3.75" hidden="1" x14ac:dyDescent="0.4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 s="11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 t="shared" si="112"/>
        <v>135</v>
      </c>
      <c r="P1823" s="11">
        <f t="shared" si="113"/>
        <v>59.16</v>
      </c>
      <c r="Q1823" s="13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29.15" hidden="1" x14ac:dyDescent="0.4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 s="11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 t="shared" si="112"/>
        <v>100</v>
      </c>
      <c r="P1824" s="11">
        <f t="shared" si="113"/>
        <v>27.27</v>
      </c>
      <c r="Q1824" s="13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43.75" hidden="1" x14ac:dyDescent="0.4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 s="11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 t="shared" si="112"/>
        <v>116</v>
      </c>
      <c r="P1825" s="11">
        <f t="shared" si="113"/>
        <v>24.58</v>
      </c>
      <c r="Q1825" s="13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idden="1" x14ac:dyDescent="0.4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 s="11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 t="shared" si="112"/>
        <v>100</v>
      </c>
      <c r="P1826" s="11">
        <f t="shared" si="113"/>
        <v>75.05</v>
      </c>
      <c r="Q1826" s="13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43.75" hidden="1" x14ac:dyDescent="0.4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 s="11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 t="shared" si="112"/>
        <v>105</v>
      </c>
      <c r="P1827" s="11">
        <f t="shared" si="113"/>
        <v>42.02</v>
      </c>
      <c r="Q1827" s="13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29.15" hidden="1" x14ac:dyDescent="0.4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 s="11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 t="shared" si="112"/>
        <v>101</v>
      </c>
      <c r="P1828" s="11">
        <f t="shared" si="113"/>
        <v>53.16</v>
      </c>
      <c r="Q1828" s="13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43.75" hidden="1" x14ac:dyDescent="0.4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 s="11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 t="shared" si="112"/>
        <v>101</v>
      </c>
      <c r="P1829" s="11">
        <f t="shared" si="113"/>
        <v>83.89</v>
      </c>
      <c r="Q1829" s="13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58.3" hidden="1" x14ac:dyDescent="0.4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 s="11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 t="shared" si="112"/>
        <v>100</v>
      </c>
      <c r="P1830" s="11">
        <f t="shared" si="113"/>
        <v>417.33</v>
      </c>
      <c r="Q1830" s="13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3.75" hidden="1" x14ac:dyDescent="0.4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 s="1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 t="shared" si="112"/>
        <v>167</v>
      </c>
      <c r="P1831" s="11">
        <f t="shared" si="113"/>
        <v>75.77</v>
      </c>
      <c r="Q1831" s="13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3.75" hidden="1" x14ac:dyDescent="0.4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 s="11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 t="shared" si="112"/>
        <v>102</v>
      </c>
      <c r="P1832" s="11">
        <f t="shared" si="113"/>
        <v>67.39</v>
      </c>
      <c r="Q1832" s="13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3.75" hidden="1" x14ac:dyDescent="0.4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 s="11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 t="shared" si="112"/>
        <v>103</v>
      </c>
      <c r="P1833" s="11">
        <f t="shared" si="113"/>
        <v>73.569999999999993</v>
      </c>
      <c r="Q1833" s="13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43.75" hidden="1" x14ac:dyDescent="0.4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 s="11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 t="shared" si="112"/>
        <v>143</v>
      </c>
      <c r="P1834" s="11">
        <f t="shared" si="113"/>
        <v>25</v>
      </c>
      <c r="Q1834" s="13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43.75" hidden="1" x14ac:dyDescent="0.4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 s="11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 t="shared" si="112"/>
        <v>263</v>
      </c>
      <c r="P1835" s="11">
        <f t="shared" si="113"/>
        <v>42</v>
      </c>
      <c r="Q1835" s="13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29.15" hidden="1" x14ac:dyDescent="0.4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 s="11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 t="shared" si="112"/>
        <v>118</v>
      </c>
      <c r="P1836" s="11">
        <f t="shared" si="113"/>
        <v>131.16999999999999</v>
      </c>
      <c r="Q1836" s="13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58.3" hidden="1" x14ac:dyDescent="0.4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 s="11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 t="shared" si="112"/>
        <v>104</v>
      </c>
      <c r="P1837" s="11">
        <f t="shared" si="113"/>
        <v>47.27</v>
      </c>
      <c r="Q1837" s="13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29.15" hidden="1" x14ac:dyDescent="0.4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 s="11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 t="shared" si="112"/>
        <v>200</v>
      </c>
      <c r="P1838" s="11">
        <f t="shared" si="113"/>
        <v>182.13</v>
      </c>
      <c r="Q1838" s="13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58.3" hidden="1" x14ac:dyDescent="0.4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 s="11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 t="shared" si="112"/>
        <v>307</v>
      </c>
      <c r="P1839" s="11">
        <f t="shared" si="113"/>
        <v>61.37</v>
      </c>
      <c r="Q1839" s="13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43.75" hidden="1" x14ac:dyDescent="0.4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 s="11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 t="shared" si="112"/>
        <v>100</v>
      </c>
      <c r="P1840" s="11">
        <f t="shared" si="113"/>
        <v>35.770000000000003</v>
      </c>
      <c r="Q1840" s="13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3.75" hidden="1" x14ac:dyDescent="0.4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 s="1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 t="shared" si="112"/>
        <v>205</v>
      </c>
      <c r="P1841" s="11">
        <f t="shared" si="113"/>
        <v>45.62</v>
      </c>
      <c r="Q1841" s="13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43.75" hidden="1" x14ac:dyDescent="0.4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 s="11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 t="shared" si="112"/>
        <v>109</v>
      </c>
      <c r="P1842" s="11">
        <f t="shared" si="113"/>
        <v>75.38</v>
      </c>
      <c r="Q1842" s="13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29.15" hidden="1" x14ac:dyDescent="0.4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 s="11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 t="shared" si="112"/>
        <v>102</v>
      </c>
      <c r="P1843" s="11">
        <f t="shared" si="113"/>
        <v>50.88</v>
      </c>
      <c r="Q1843" s="13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3.75" hidden="1" x14ac:dyDescent="0.4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 s="11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 t="shared" si="112"/>
        <v>125</v>
      </c>
      <c r="P1844" s="11">
        <f t="shared" si="113"/>
        <v>119.29</v>
      </c>
      <c r="Q1844" s="13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58.3" hidden="1" x14ac:dyDescent="0.4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 s="11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 t="shared" si="112"/>
        <v>124</v>
      </c>
      <c r="P1845" s="11">
        <f t="shared" si="113"/>
        <v>92.54</v>
      </c>
      <c r="Q1845" s="13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43.75" hidden="1" x14ac:dyDescent="0.4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 s="11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 t="shared" si="112"/>
        <v>101</v>
      </c>
      <c r="P1846" s="11">
        <f t="shared" si="113"/>
        <v>76.05</v>
      </c>
      <c r="Q1846" s="13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87.45" hidden="1" x14ac:dyDescent="0.4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 s="11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 t="shared" si="112"/>
        <v>100</v>
      </c>
      <c r="P1847" s="11">
        <f t="shared" si="113"/>
        <v>52.63</v>
      </c>
      <c r="Q1847" s="13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43.75" hidden="1" x14ac:dyDescent="0.4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 s="11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 t="shared" si="112"/>
        <v>138</v>
      </c>
      <c r="P1848" s="11">
        <f t="shared" si="113"/>
        <v>98.99</v>
      </c>
      <c r="Q1848" s="13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58.3" hidden="1" x14ac:dyDescent="0.4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 s="11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 t="shared" si="112"/>
        <v>121</v>
      </c>
      <c r="P1849" s="11">
        <f t="shared" si="113"/>
        <v>79.53</v>
      </c>
      <c r="Q1849" s="13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3.75" hidden="1" x14ac:dyDescent="0.4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 s="11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 t="shared" si="112"/>
        <v>107</v>
      </c>
      <c r="P1850" s="11">
        <f t="shared" si="113"/>
        <v>134.21</v>
      </c>
      <c r="Q1850" s="13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29.15" hidden="1" x14ac:dyDescent="0.4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 s="1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 t="shared" si="112"/>
        <v>100</v>
      </c>
      <c r="P1851" s="11">
        <f t="shared" si="113"/>
        <v>37.630000000000003</v>
      </c>
      <c r="Q1851" s="13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43.75" hidden="1" x14ac:dyDescent="0.4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 s="11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 t="shared" si="112"/>
        <v>102</v>
      </c>
      <c r="P1852" s="11">
        <f t="shared" si="113"/>
        <v>51.04</v>
      </c>
      <c r="Q1852" s="13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43.75" hidden="1" x14ac:dyDescent="0.4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 s="11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 t="shared" si="112"/>
        <v>100</v>
      </c>
      <c r="P1853" s="11">
        <f t="shared" si="113"/>
        <v>50.04</v>
      </c>
      <c r="Q1853" s="13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58.3" hidden="1" x14ac:dyDescent="0.4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 s="11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 t="shared" si="112"/>
        <v>117</v>
      </c>
      <c r="P1854" s="11">
        <f t="shared" si="113"/>
        <v>133.93</v>
      </c>
      <c r="Q1854" s="13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43.75" hidden="1" x14ac:dyDescent="0.4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 s="11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 t="shared" si="112"/>
        <v>102</v>
      </c>
      <c r="P1855" s="11">
        <f t="shared" si="113"/>
        <v>58.21</v>
      </c>
      <c r="Q1855" s="13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3.75" hidden="1" x14ac:dyDescent="0.4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 s="11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 t="shared" si="112"/>
        <v>102</v>
      </c>
      <c r="P1856" s="11">
        <f t="shared" si="113"/>
        <v>88.04</v>
      </c>
      <c r="Q1856" s="13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3.75" hidden="1" x14ac:dyDescent="0.4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 s="11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 t="shared" si="112"/>
        <v>154</v>
      </c>
      <c r="P1857" s="11">
        <f t="shared" si="113"/>
        <v>70.58</v>
      </c>
      <c r="Q1857" s="13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58.3" hidden="1" x14ac:dyDescent="0.4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 s="11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 t="shared" ref="O1858:O1921" si="116">ROUND(E1858/D1858*100,0)</f>
        <v>101</v>
      </c>
      <c r="P1858" s="11">
        <f t="shared" ref="P1858:P1921" si="117">IFERROR(ROUND(E1858/L1858,2),0)</f>
        <v>53.29</v>
      </c>
      <c r="Q1858" s="13" t="s">
        <v>8323</v>
      </c>
      <c r="R1858" t="s">
        <v>8324</v>
      </c>
      <c r="S1858" s="16">
        <f t="shared" ref="S1858:S1921" si="118">(((J1858/60)/60)/24+DATE(1970,1,1))</f>
        <v>41817.854999999996</v>
      </c>
      <c r="T1858" s="16">
        <f t="shared" ref="T1858:T1921" si="119">(((I1858/60)/60)/24+DATE(1970,1,1))</f>
        <v>41838.854999999996</v>
      </c>
    </row>
    <row r="1859" spans="1:20" ht="43.75" hidden="1" x14ac:dyDescent="0.4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 s="11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 t="shared" si="116"/>
        <v>100</v>
      </c>
      <c r="P1859" s="11">
        <f t="shared" si="117"/>
        <v>136.36000000000001</v>
      </c>
      <c r="Q1859" s="13" t="s">
        <v>8323</v>
      </c>
      <c r="R1859" t="s">
        <v>8324</v>
      </c>
      <c r="S1859" s="16">
        <f t="shared" si="118"/>
        <v>41864.76866898148</v>
      </c>
      <c r="T1859" s="16">
        <f t="shared" si="119"/>
        <v>41894.76866898148</v>
      </c>
    </row>
    <row r="1860" spans="1:20" ht="58.3" hidden="1" x14ac:dyDescent="0.4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 s="11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 t="shared" si="116"/>
        <v>109</v>
      </c>
      <c r="P1860" s="11">
        <f t="shared" si="117"/>
        <v>40.549999999999997</v>
      </c>
      <c r="Q1860" s="13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29.15" hidden="1" x14ac:dyDescent="0.4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 s="1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 t="shared" si="116"/>
        <v>132</v>
      </c>
      <c r="P1861" s="11">
        <f t="shared" si="117"/>
        <v>70.63</v>
      </c>
      <c r="Q1861" s="13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3.75" hidden="1" x14ac:dyDescent="0.4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 s="11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 t="shared" si="116"/>
        <v>133</v>
      </c>
      <c r="P1862" s="11">
        <f t="shared" si="117"/>
        <v>52.68</v>
      </c>
      <c r="Q1862" s="13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43.75" hidden="1" x14ac:dyDescent="0.4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 s="11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 t="shared" si="116"/>
        <v>0</v>
      </c>
      <c r="P1863" s="11">
        <f t="shared" si="117"/>
        <v>0</v>
      </c>
      <c r="Q1863" s="13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3.75" hidden="1" x14ac:dyDescent="0.4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 s="11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 t="shared" si="116"/>
        <v>8</v>
      </c>
      <c r="P1864" s="11">
        <f t="shared" si="117"/>
        <v>90.94</v>
      </c>
      <c r="Q1864" s="13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3.75" hidden="1" x14ac:dyDescent="0.4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 s="11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 t="shared" si="116"/>
        <v>0</v>
      </c>
      <c r="P1865" s="11">
        <f t="shared" si="117"/>
        <v>5</v>
      </c>
      <c r="Q1865" s="13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43.75" hidden="1" x14ac:dyDescent="0.4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 s="11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 t="shared" si="116"/>
        <v>43</v>
      </c>
      <c r="P1866" s="11">
        <f t="shared" si="117"/>
        <v>58.08</v>
      </c>
      <c r="Q1866" s="13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58.3" hidden="1" x14ac:dyDescent="0.4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 s="11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 t="shared" si="116"/>
        <v>0</v>
      </c>
      <c r="P1867" s="11">
        <f t="shared" si="117"/>
        <v>2</v>
      </c>
      <c r="Q1867" s="13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43.75" hidden="1" x14ac:dyDescent="0.4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 s="11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 t="shared" si="116"/>
        <v>1</v>
      </c>
      <c r="P1868" s="11">
        <f t="shared" si="117"/>
        <v>62.5</v>
      </c>
      <c r="Q1868" s="13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43.75" hidden="1" x14ac:dyDescent="0.4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 s="11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 t="shared" si="116"/>
        <v>0</v>
      </c>
      <c r="P1869" s="11">
        <f t="shared" si="117"/>
        <v>10</v>
      </c>
      <c r="Q1869" s="13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43.75" hidden="1" x14ac:dyDescent="0.4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 s="11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 t="shared" si="116"/>
        <v>5</v>
      </c>
      <c r="P1870" s="11">
        <f t="shared" si="117"/>
        <v>71.59</v>
      </c>
      <c r="Q1870" s="13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43.75" hidden="1" x14ac:dyDescent="0.4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 s="1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 t="shared" si="116"/>
        <v>0</v>
      </c>
      <c r="P1871" s="11">
        <f t="shared" si="117"/>
        <v>0</v>
      </c>
      <c r="Q1871" s="13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3.75" hidden="1" x14ac:dyDescent="0.4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 s="11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 t="shared" si="116"/>
        <v>10</v>
      </c>
      <c r="P1872" s="11">
        <f t="shared" si="117"/>
        <v>32.82</v>
      </c>
      <c r="Q1872" s="13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43.75" hidden="1" x14ac:dyDescent="0.4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 s="11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 t="shared" si="116"/>
        <v>72</v>
      </c>
      <c r="P1873" s="11">
        <f t="shared" si="117"/>
        <v>49.12</v>
      </c>
      <c r="Q1873" s="13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43.75" hidden="1" x14ac:dyDescent="0.4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 s="11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 t="shared" si="116"/>
        <v>1</v>
      </c>
      <c r="P1874" s="11">
        <f t="shared" si="117"/>
        <v>16.309999999999999</v>
      </c>
      <c r="Q1874" s="13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43.75" hidden="1" x14ac:dyDescent="0.4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 s="11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 t="shared" si="116"/>
        <v>0</v>
      </c>
      <c r="P1875" s="11">
        <f t="shared" si="117"/>
        <v>18</v>
      </c>
      <c r="Q1875" s="13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58.3" hidden="1" x14ac:dyDescent="0.4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 s="11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 t="shared" si="116"/>
        <v>0</v>
      </c>
      <c r="P1876" s="11">
        <f t="shared" si="117"/>
        <v>13</v>
      </c>
      <c r="Q1876" s="13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43.75" hidden="1" x14ac:dyDescent="0.4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 s="11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 t="shared" si="116"/>
        <v>1</v>
      </c>
      <c r="P1877" s="11">
        <f t="shared" si="117"/>
        <v>17</v>
      </c>
      <c r="Q1877" s="13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3.75" hidden="1" x14ac:dyDescent="0.4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 s="11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 t="shared" si="116"/>
        <v>0</v>
      </c>
      <c r="P1878" s="11">
        <f t="shared" si="117"/>
        <v>0</v>
      </c>
      <c r="Q1878" s="13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43.75" hidden="1" x14ac:dyDescent="0.4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 s="11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 t="shared" si="116"/>
        <v>0</v>
      </c>
      <c r="P1879" s="11">
        <f t="shared" si="117"/>
        <v>0</v>
      </c>
      <c r="Q1879" s="13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58.3" hidden="1" x14ac:dyDescent="0.4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 s="11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 t="shared" si="116"/>
        <v>0</v>
      </c>
      <c r="P1880" s="11">
        <f t="shared" si="117"/>
        <v>0</v>
      </c>
      <c r="Q1880" s="13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43.75" hidden="1" x14ac:dyDescent="0.4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 s="1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 t="shared" si="116"/>
        <v>0</v>
      </c>
      <c r="P1881" s="11">
        <f t="shared" si="117"/>
        <v>3</v>
      </c>
      <c r="Q1881" s="13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29.15" hidden="1" x14ac:dyDescent="0.4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 s="11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 t="shared" si="116"/>
        <v>20</v>
      </c>
      <c r="P1882" s="11">
        <f t="shared" si="117"/>
        <v>41.83</v>
      </c>
      <c r="Q1882" s="13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3.75" hidden="1" x14ac:dyDescent="0.4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 s="11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 t="shared" si="116"/>
        <v>173</v>
      </c>
      <c r="P1883" s="11">
        <f t="shared" si="117"/>
        <v>49.34</v>
      </c>
      <c r="Q1883" s="13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58.3" hidden="1" x14ac:dyDescent="0.4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 s="11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 t="shared" si="116"/>
        <v>101</v>
      </c>
      <c r="P1884" s="11">
        <f t="shared" si="117"/>
        <v>41.73</v>
      </c>
      <c r="Q1884" s="13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3.75" hidden="1" x14ac:dyDescent="0.4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 s="11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 t="shared" si="116"/>
        <v>105</v>
      </c>
      <c r="P1885" s="11">
        <f t="shared" si="117"/>
        <v>32.72</v>
      </c>
      <c r="Q1885" s="13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43.75" hidden="1" x14ac:dyDescent="0.4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 s="11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 t="shared" si="116"/>
        <v>135</v>
      </c>
      <c r="P1886" s="11">
        <f t="shared" si="117"/>
        <v>51.96</v>
      </c>
      <c r="Q1886" s="13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3.75" hidden="1" x14ac:dyDescent="0.4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 s="11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 t="shared" si="116"/>
        <v>116</v>
      </c>
      <c r="P1887" s="11">
        <f t="shared" si="117"/>
        <v>50.69</v>
      </c>
      <c r="Q1887" s="13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3.75" hidden="1" x14ac:dyDescent="0.4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 s="11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 t="shared" si="116"/>
        <v>102</v>
      </c>
      <c r="P1888" s="11">
        <f t="shared" si="117"/>
        <v>42.24</v>
      </c>
      <c r="Q1888" s="13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43.75" hidden="1" x14ac:dyDescent="0.4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 s="11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 t="shared" si="116"/>
        <v>111</v>
      </c>
      <c r="P1889" s="11">
        <f t="shared" si="117"/>
        <v>416.88</v>
      </c>
      <c r="Q1889" s="13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58.3" hidden="1" x14ac:dyDescent="0.4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 s="11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 t="shared" si="116"/>
        <v>166</v>
      </c>
      <c r="P1890" s="11">
        <f t="shared" si="117"/>
        <v>46.65</v>
      </c>
      <c r="Q1890" s="13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43.75" hidden="1" x14ac:dyDescent="0.4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 s="1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 t="shared" si="116"/>
        <v>107</v>
      </c>
      <c r="P1891" s="11">
        <f t="shared" si="117"/>
        <v>48.45</v>
      </c>
      <c r="Q1891" s="13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3.75" hidden="1" x14ac:dyDescent="0.4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 s="11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 t="shared" si="116"/>
        <v>145</v>
      </c>
      <c r="P1892" s="11">
        <f t="shared" si="117"/>
        <v>70.53</v>
      </c>
      <c r="Q1892" s="13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58.3" hidden="1" x14ac:dyDescent="0.4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 s="11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 t="shared" si="116"/>
        <v>106</v>
      </c>
      <c r="P1893" s="11">
        <f t="shared" si="117"/>
        <v>87.96</v>
      </c>
      <c r="Q1893" s="13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43.75" hidden="1" x14ac:dyDescent="0.4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 s="11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 t="shared" si="116"/>
        <v>137</v>
      </c>
      <c r="P1894" s="11">
        <f t="shared" si="117"/>
        <v>26.27</v>
      </c>
      <c r="Q1894" s="13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3.75" hidden="1" x14ac:dyDescent="0.4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 s="11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 t="shared" si="116"/>
        <v>104</v>
      </c>
      <c r="P1895" s="11">
        <f t="shared" si="117"/>
        <v>57.78</v>
      </c>
      <c r="Q1895" s="13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29.15" hidden="1" x14ac:dyDescent="0.4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 s="11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 t="shared" si="116"/>
        <v>115</v>
      </c>
      <c r="P1896" s="11">
        <f t="shared" si="117"/>
        <v>57.25</v>
      </c>
      <c r="Q1896" s="13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58.3" hidden="1" x14ac:dyDescent="0.4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 s="11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 t="shared" si="116"/>
        <v>102</v>
      </c>
      <c r="P1897" s="11">
        <f t="shared" si="117"/>
        <v>196.34</v>
      </c>
      <c r="Q1897" s="13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3.75" hidden="1" x14ac:dyDescent="0.4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 s="11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 t="shared" si="116"/>
        <v>124</v>
      </c>
      <c r="P1898" s="11">
        <f t="shared" si="117"/>
        <v>43</v>
      </c>
      <c r="Q1898" s="13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43.75" hidden="1" x14ac:dyDescent="0.4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 s="11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 t="shared" si="116"/>
        <v>102</v>
      </c>
      <c r="P1899" s="11">
        <f t="shared" si="117"/>
        <v>35.549999999999997</v>
      </c>
      <c r="Q1899" s="13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3.75" hidden="1" x14ac:dyDescent="0.4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 s="11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 t="shared" si="116"/>
        <v>145</v>
      </c>
      <c r="P1900" s="11">
        <f t="shared" si="117"/>
        <v>68.81</v>
      </c>
      <c r="Q1900" s="13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43.75" hidden="1" x14ac:dyDescent="0.4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 s="1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 t="shared" si="116"/>
        <v>133</v>
      </c>
      <c r="P1901" s="11">
        <f t="shared" si="117"/>
        <v>28.57</v>
      </c>
      <c r="Q1901" s="13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43.75" hidden="1" x14ac:dyDescent="0.4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 s="11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 t="shared" si="116"/>
        <v>109</v>
      </c>
      <c r="P1902" s="11">
        <f t="shared" si="117"/>
        <v>50.63</v>
      </c>
      <c r="Q1902" s="13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43.75" hidden="1" x14ac:dyDescent="0.4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 s="11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 t="shared" si="116"/>
        <v>3</v>
      </c>
      <c r="P1903" s="11">
        <f t="shared" si="117"/>
        <v>106.8</v>
      </c>
      <c r="Q1903" s="13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43.75" hidden="1" x14ac:dyDescent="0.4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 s="11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 t="shared" si="116"/>
        <v>1</v>
      </c>
      <c r="P1904" s="11">
        <f t="shared" si="117"/>
        <v>4</v>
      </c>
      <c r="Q1904" s="13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43.75" hidden="1" x14ac:dyDescent="0.4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 s="11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 t="shared" si="116"/>
        <v>47</v>
      </c>
      <c r="P1905" s="11">
        <f t="shared" si="117"/>
        <v>34.1</v>
      </c>
      <c r="Q1905" s="13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3.75" hidden="1" x14ac:dyDescent="0.4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 s="11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 t="shared" si="116"/>
        <v>0</v>
      </c>
      <c r="P1906" s="11">
        <f t="shared" si="117"/>
        <v>25</v>
      </c>
      <c r="Q1906" s="13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58.3" hidden="1" x14ac:dyDescent="0.4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 s="11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 t="shared" si="116"/>
        <v>0</v>
      </c>
      <c r="P1907" s="11">
        <f t="shared" si="117"/>
        <v>10.5</v>
      </c>
      <c r="Q1907" s="13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3.75" hidden="1" x14ac:dyDescent="0.4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 s="11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 t="shared" si="116"/>
        <v>43</v>
      </c>
      <c r="P1908" s="11">
        <f t="shared" si="117"/>
        <v>215.96</v>
      </c>
      <c r="Q1908" s="13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3.75" hidden="1" x14ac:dyDescent="0.4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 s="11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 t="shared" si="116"/>
        <v>0</v>
      </c>
      <c r="P1909" s="11">
        <f t="shared" si="117"/>
        <v>21.25</v>
      </c>
      <c r="Q1909" s="13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43.75" hidden="1" x14ac:dyDescent="0.4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 s="11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 t="shared" si="116"/>
        <v>2</v>
      </c>
      <c r="P1910" s="11">
        <f t="shared" si="117"/>
        <v>108.25</v>
      </c>
      <c r="Q1910" s="13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43.75" hidden="1" x14ac:dyDescent="0.4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 s="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 t="shared" si="116"/>
        <v>14</v>
      </c>
      <c r="P1911" s="11">
        <f t="shared" si="117"/>
        <v>129.97</v>
      </c>
      <c r="Q1911" s="13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3.75" hidden="1" x14ac:dyDescent="0.4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 s="11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 t="shared" si="116"/>
        <v>39</v>
      </c>
      <c r="P1912" s="11">
        <f t="shared" si="117"/>
        <v>117.49</v>
      </c>
      <c r="Q1912" s="13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58.3" hidden="1" x14ac:dyDescent="0.4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 s="11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 t="shared" si="116"/>
        <v>0</v>
      </c>
      <c r="P1913" s="11">
        <f t="shared" si="117"/>
        <v>10</v>
      </c>
      <c r="Q1913" s="13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3.75" hidden="1" x14ac:dyDescent="0.4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 s="11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 t="shared" si="116"/>
        <v>59</v>
      </c>
      <c r="P1914" s="11">
        <f t="shared" si="117"/>
        <v>70.599999999999994</v>
      </c>
      <c r="Q1914" s="13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29.15" hidden="1" x14ac:dyDescent="0.4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 s="11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 t="shared" si="116"/>
        <v>1</v>
      </c>
      <c r="P1915" s="11">
        <f t="shared" si="117"/>
        <v>24.5</v>
      </c>
      <c r="Q1915" s="13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43.75" hidden="1" x14ac:dyDescent="0.4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 s="11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 t="shared" si="116"/>
        <v>9</v>
      </c>
      <c r="P1916" s="11">
        <f t="shared" si="117"/>
        <v>30</v>
      </c>
      <c r="Q1916" s="13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43.75" hidden="1" x14ac:dyDescent="0.4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 s="11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 t="shared" si="116"/>
        <v>2</v>
      </c>
      <c r="P1917" s="11">
        <f t="shared" si="117"/>
        <v>2</v>
      </c>
      <c r="Q1917" s="13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29.15" hidden="1" x14ac:dyDescent="0.4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 s="11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 t="shared" si="116"/>
        <v>1</v>
      </c>
      <c r="P1918" s="11">
        <f t="shared" si="117"/>
        <v>17</v>
      </c>
      <c r="Q1918" s="13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29.15" hidden="1" x14ac:dyDescent="0.4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 s="11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 t="shared" si="116"/>
        <v>53</v>
      </c>
      <c r="P1919" s="11">
        <f t="shared" si="117"/>
        <v>2928.93</v>
      </c>
      <c r="Q1919" s="13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3.75" hidden="1" x14ac:dyDescent="0.4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 s="11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 t="shared" si="116"/>
        <v>1</v>
      </c>
      <c r="P1920" s="11">
        <f t="shared" si="117"/>
        <v>28.89</v>
      </c>
      <c r="Q1920" s="13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43.75" hidden="1" x14ac:dyDescent="0.4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 s="1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 t="shared" si="116"/>
        <v>47</v>
      </c>
      <c r="P1921" s="11">
        <f t="shared" si="117"/>
        <v>29.63</v>
      </c>
      <c r="Q1921" s="13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3.75" hidden="1" x14ac:dyDescent="0.4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 s="11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 t="shared" ref="O1922:O1985" si="120">ROUND(E1922/D1922*100,0)</f>
        <v>43</v>
      </c>
      <c r="P1922" s="11">
        <f t="shared" ref="P1922:P1985" si="121">IFERROR(ROUND(E1922/L1922,2),0)</f>
        <v>40.98</v>
      </c>
      <c r="Q1922" s="13" t="s">
        <v>8317</v>
      </c>
      <c r="R1922" t="s">
        <v>8346</v>
      </c>
      <c r="S1922" s="16">
        <f t="shared" ref="S1922:S1985" si="122">(((J1922/60)/60)/24+DATE(1970,1,1))</f>
        <v>42270.875706018516</v>
      </c>
      <c r="T1922" s="16">
        <f t="shared" ref="T1922:T1985" si="123">(((I1922/60)/60)/24+DATE(1970,1,1))</f>
        <v>42298.958333333328</v>
      </c>
    </row>
    <row r="1923" spans="1:20" ht="29.15" hidden="1" x14ac:dyDescent="0.4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 s="11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 t="shared" si="120"/>
        <v>137</v>
      </c>
      <c r="P1923" s="11">
        <f t="shared" si="121"/>
        <v>54</v>
      </c>
      <c r="Q1923" s="13" t="s">
        <v>8323</v>
      </c>
      <c r="R1923" t="s">
        <v>8327</v>
      </c>
      <c r="S1923" s="16">
        <f t="shared" si="122"/>
        <v>41074.221562500003</v>
      </c>
      <c r="T1923" s="16">
        <f t="shared" si="123"/>
        <v>41104.221562500003</v>
      </c>
    </row>
    <row r="1924" spans="1:20" ht="43.75" hidden="1" x14ac:dyDescent="0.4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 s="11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 t="shared" si="120"/>
        <v>116</v>
      </c>
      <c r="P1924" s="11">
        <f t="shared" si="121"/>
        <v>36.11</v>
      </c>
      <c r="Q1924" s="13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3.75" hidden="1" x14ac:dyDescent="0.4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 s="11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 t="shared" si="120"/>
        <v>241</v>
      </c>
      <c r="P1925" s="11">
        <f t="shared" si="121"/>
        <v>23.15</v>
      </c>
      <c r="Q1925" s="13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58.3" hidden="1" x14ac:dyDescent="0.4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 s="11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 t="shared" si="120"/>
        <v>114</v>
      </c>
      <c r="P1926" s="11">
        <f t="shared" si="121"/>
        <v>104</v>
      </c>
      <c r="Q1926" s="13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43.75" hidden="1" x14ac:dyDescent="0.4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 s="11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 t="shared" si="120"/>
        <v>110</v>
      </c>
      <c r="P1927" s="11">
        <f t="shared" si="121"/>
        <v>31.83</v>
      </c>
      <c r="Q1927" s="13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58.3" hidden="1" x14ac:dyDescent="0.4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 s="11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 t="shared" si="120"/>
        <v>195</v>
      </c>
      <c r="P1928" s="11">
        <f t="shared" si="121"/>
        <v>27.39</v>
      </c>
      <c r="Q1928" s="13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idden="1" x14ac:dyDescent="0.4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 s="11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 t="shared" si="120"/>
        <v>103</v>
      </c>
      <c r="P1929" s="11">
        <f t="shared" si="121"/>
        <v>56.36</v>
      </c>
      <c r="Q1929" s="13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29.15" hidden="1" x14ac:dyDescent="0.4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 s="11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 t="shared" si="120"/>
        <v>103</v>
      </c>
      <c r="P1930" s="11">
        <f t="shared" si="121"/>
        <v>77.349999999999994</v>
      </c>
      <c r="Q1930" s="13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3.75" hidden="1" x14ac:dyDescent="0.4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 s="1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 t="shared" si="120"/>
        <v>100</v>
      </c>
      <c r="P1931" s="11">
        <f t="shared" si="121"/>
        <v>42.8</v>
      </c>
      <c r="Q1931" s="13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29.15" hidden="1" x14ac:dyDescent="0.4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 s="11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 t="shared" si="120"/>
        <v>127</v>
      </c>
      <c r="P1932" s="11">
        <f t="shared" si="121"/>
        <v>48.85</v>
      </c>
      <c r="Q1932" s="13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43.75" hidden="1" x14ac:dyDescent="0.4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 s="11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 t="shared" si="120"/>
        <v>121</v>
      </c>
      <c r="P1933" s="11">
        <f t="shared" si="121"/>
        <v>48.24</v>
      </c>
      <c r="Q1933" s="13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58.3" hidden="1" x14ac:dyDescent="0.4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 s="11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 t="shared" si="120"/>
        <v>107</v>
      </c>
      <c r="P1934" s="11">
        <f t="shared" si="121"/>
        <v>70.209999999999994</v>
      </c>
      <c r="Q1934" s="13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43.75" hidden="1" x14ac:dyDescent="0.4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 s="11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 t="shared" si="120"/>
        <v>172</v>
      </c>
      <c r="P1935" s="11">
        <f t="shared" si="121"/>
        <v>94.05</v>
      </c>
      <c r="Q1935" s="13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43.75" hidden="1" x14ac:dyDescent="0.4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 s="11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 t="shared" si="120"/>
        <v>124</v>
      </c>
      <c r="P1936" s="11">
        <f t="shared" si="121"/>
        <v>80.27</v>
      </c>
      <c r="Q1936" s="13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43.75" hidden="1" x14ac:dyDescent="0.4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 s="11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 t="shared" si="120"/>
        <v>108</v>
      </c>
      <c r="P1937" s="11">
        <f t="shared" si="121"/>
        <v>54.2</v>
      </c>
      <c r="Q1937" s="13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43.75" hidden="1" x14ac:dyDescent="0.4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 s="11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 t="shared" si="120"/>
        <v>117</v>
      </c>
      <c r="P1938" s="11">
        <f t="shared" si="121"/>
        <v>60.27</v>
      </c>
      <c r="Q1938" s="13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3.75" hidden="1" x14ac:dyDescent="0.4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 s="11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 t="shared" si="120"/>
        <v>187</v>
      </c>
      <c r="P1939" s="11">
        <f t="shared" si="121"/>
        <v>38.74</v>
      </c>
      <c r="Q1939" s="13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43.75" hidden="1" x14ac:dyDescent="0.4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 s="11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 t="shared" si="120"/>
        <v>116</v>
      </c>
      <c r="P1940" s="11">
        <f t="shared" si="121"/>
        <v>152.54</v>
      </c>
      <c r="Q1940" s="13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58.3" hidden="1" x14ac:dyDescent="0.4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 s="1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 t="shared" si="120"/>
        <v>111</v>
      </c>
      <c r="P1941" s="11">
        <f t="shared" si="121"/>
        <v>115.31</v>
      </c>
      <c r="Q1941" s="13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3.75" hidden="1" x14ac:dyDescent="0.4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 s="11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 t="shared" si="120"/>
        <v>171</v>
      </c>
      <c r="P1942" s="11">
        <f t="shared" si="121"/>
        <v>35.840000000000003</v>
      </c>
      <c r="Q1942" s="13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43.75" hidden="1" x14ac:dyDescent="0.4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 s="11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 t="shared" si="120"/>
        <v>126</v>
      </c>
      <c r="P1943" s="11">
        <f t="shared" si="121"/>
        <v>64.569999999999993</v>
      </c>
      <c r="Q1943" s="13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43.75" hidden="1" x14ac:dyDescent="0.4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 s="11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 t="shared" si="120"/>
        <v>138</v>
      </c>
      <c r="P1944" s="11">
        <f t="shared" si="121"/>
        <v>87.44</v>
      </c>
      <c r="Q1944" s="13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3.75" hidden="1" x14ac:dyDescent="0.4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 s="11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 t="shared" si="120"/>
        <v>1705</v>
      </c>
      <c r="P1945" s="11">
        <f t="shared" si="121"/>
        <v>68.819999999999993</v>
      </c>
      <c r="Q1945" s="13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58.3" hidden="1" x14ac:dyDescent="0.4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 s="11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 t="shared" si="120"/>
        <v>788</v>
      </c>
      <c r="P1946" s="11">
        <f t="shared" si="121"/>
        <v>176.2</v>
      </c>
      <c r="Q1946" s="13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3.75" hidden="1" x14ac:dyDescent="0.4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 s="11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 t="shared" si="120"/>
        <v>348</v>
      </c>
      <c r="P1947" s="11">
        <f t="shared" si="121"/>
        <v>511.79</v>
      </c>
      <c r="Q1947" s="13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58.3" hidden="1" x14ac:dyDescent="0.4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 s="11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 t="shared" si="120"/>
        <v>150</v>
      </c>
      <c r="P1948" s="11">
        <f t="shared" si="121"/>
        <v>160.44</v>
      </c>
      <c r="Q1948" s="13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58.3" hidden="1" x14ac:dyDescent="0.4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 s="11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 t="shared" si="120"/>
        <v>101</v>
      </c>
      <c r="P1949" s="11">
        <f t="shared" si="121"/>
        <v>35</v>
      </c>
      <c r="Q1949" s="13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29.15" hidden="1" x14ac:dyDescent="0.4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 s="11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 t="shared" si="120"/>
        <v>800</v>
      </c>
      <c r="P1950" s="11">
        <f t="shared" si="121"/>
        <v>188.51</v>
      </c>
      <c r="Q1950" s="13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3.75" hidden="1" x14ac:dyDescent="0.4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 s="1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 t="shared" si="120"/>
        <v>106</v>
      </c>
      <c r="P1951" s="11">
        <f t="shared" si="121"/>
        <v>56.2</v>
      </c>
      <c r="Q1951" s="13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3.75" hidden="1" x14ac:dyDescent="0.4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 s="11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 t="shared" si="120"/>
        <v>201</v>
      </c>
      <c r="P1952" s="11">
        <f t="shared" si="121"/>
        <v>51.31</v>
      </c>
      <c r="Q1952" s="13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43.75" hidden="1" x14ac:dyDescent="0.4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 s="11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 t="shared" si="120"/>
        <v>212</v>
      </c>
      <c r="P1953" s="11">
        <f t="shared" si="121"/>
        <v>127.36</v>
      </c>
      <c r="Q1953" s="13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43.75" hidden="1" x14ac:dyDescent="0.4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 s="11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 t="shared" si="120"/>
        <v>198</v>
      </c>
      <c r="P1954" s="11">
        <f t="shared" si="121"/>
        <v>101.86</v>
      </c>
      <c r="Q1954" s="13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3.75" hidden="1" x14ac:dyDescent="0.4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 s="11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 t="shared" si="120"/>
        <v>226</v>
      </c>
      <c r="P1955" s="11">
        <f t="shared" si="121"/>
        <v>230.56</v>
      </c>
      <c r="Q1955" s="13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29.15" hidden="1" x14ac:dyDescent="0.4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 s="11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 t="shared" si="120"/>
        <v>699</v>
      </c>
      <c r="P1956" s="11">
        <f t="shared" si="121"/>
        <v>842.11</v>
      </c>
      <c r="Q1956" s="13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43.75" hidden="1" x14ac:dyDescent="0.4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 s="11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 t="shared" si="120"/>
        <v>399</v>
      </c>
      <c r="P1957" s="11">
        <f t="shared" si="121"/>
        <v>577.28</v>
      </c>
      <c r="Q1957" s="13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43.75" hidden="1" x14ac:dyDescent="0.4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 s="11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 t="shared" si="120"/>
        <v>294</v>
      </c>
      <c r="P1958" s="11">
        <f t="shared" si="121"/>
        <v>483.34</v>
      </c>
      <c r="Q1958" s="13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29.15" hidden="1" x14ac:dyDescent="0.4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 s="11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 t="shared" si="120"/>
        <v>168</v>
      </c>
      <c r="P1959" s="11">
        <f t="shared" si="121"/>
        <v>76.14</v>
      </c>
      <c r="Q1959" s="13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43.75" hidden="1" x14ac:dyDescent="0.4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 s="11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 t="shared" si="120"/>
        <v>1436</v>
      </c>
      <c r="P1960" s="11">
        <f t="shared" si="121"/>
        <v>74.11</v>
      </c>
      <c r="Q1960" s="13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58.3" hidden="1" x14ac:dyDescent="0.4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 s="1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 t="shared" si="120"/>
        <v>157</v>
      </c>
      <c r="P1961" s="11">
        <f t="shared" si="121"/>
        <v>36.97</v>
      </c>
      <c r="Q1961" s="13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43.75" hidden="1" x14ac:dyDescent="0.4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 s="11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 t="shared" si="120"/>
        <v>118</v>
      </c>
      <c r="P1962" s="11">
        <f t="shared" si="121"/>
        <v>2500.9699999999998</v>
      </c>
      <c r="Q1962" s="13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3.75" hidden="1" x14ac:dyDescent="0.4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 s="11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 t="shared" si="120"/>
        <v>1105</v>
      </c>
      <c r="P1963" s="11">
        <f t="shared" si="121"/>
        <v>67.69</v>
      </c>
      <c r="Q1963" s="13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43.75" hidden="1" x14ac:dyDescent="0.4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 s="11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 t="shared" si="120"/>
        <v>193</v>
      </c>
      <c r="P1964" s="11">
        <f t="shared" si="121"/>
        <v>63.05</v>
      </c>
      <c r="Q1964" s="13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58.3" hidden="1" x14ac:dyDescent="0.4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 s="11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 t="shared" si="120"/>
        <v>127</v>
      </c>
      <c r="P1965" s="11">
        <f t="shared" si="121"/>
        <v>117.6</v>
      </c>
      <c r="Q1965" s="13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3.75" hidden="1" x14ac:dyDescent="0.4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 s="11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 t="shared" si="120"/>
        <v>260</v>
      </c>
      <c r="P1966" s="11">
        <f t="shared" si="121"/>
        <v>180.75</v>
      </c>
      <c r="Q1966" s="13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3.75" hidden="1" x14ac:dyDescent="0.4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 s="11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 t="shared" si="120"/>
        <v>262</v>
      </c>
      <c r="P1967" s="11">
        <f t="shared" si="121"/>
        <v>127.32</v>
      </c>
      <c r="Q1967" s="13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43.75" hidden="1" x14ac:dyDescent="0.4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 s="11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 t="shared" si="120"/>
        <v>207</v>
      </c>
      <c r="P1968" s="11">
        <f t="shared" si="121"/>
        <v>136.63999999999999</v>
      </c>
      <c r="Q1968" s="13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43.75" hidden="1" x14ac:dyDescent="0.4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 s="11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 t="shared" si="120"/>
        <v>370</v>
      </c>
      <c r="P1969" s="11">
        <f t="shared" si="121"/>
        <v>182.78</v>
      </c>
      <c r="Q1969" s="13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29.15" hidden="1" x14ac:dyDescent="0.4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 s="11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 t="shared" si="120"/>
        <v>285</v>
      </c>
      <c r="P1970" s="11">
        <f t="shared" si="121"/>
        <v>279.38</v>
      </c>
      <c r="Q1970" s="13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43.75" hidden="1" x14ac:dyDescent="0.4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 s="1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 t="shared" si="120"/>
        <v>579</v>
      </c>
      <c r="P1971" s="11">
        <f t="shared" si="121"/>
        <v>61.38</v>
      </c>
      <c r="Q1971" s="13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3.75" hidden="1" x14ac:dyDescent="0.4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 s="11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 t="shared" si="120"/>
        <v>1132</v>
      </c>
      <c r="P1972" s="11">
        <f t="shared" si="121"/>
        <v>80.73</v>
      </c>
      <c r="Q1972" s="13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43.75" hidden="1" x14ac:dyDescent="0.4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 s="11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 t="shared" si="120"/>
        <v>263</v>
      </c>
      <c r="P1973" s="11">
        <f t="shared" si="121"/>
        <v>272.36</v>
      </c>
      <c r="Q1973" s="13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43.75" hidden="1" x14ac:dyDescent="0.4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 s="11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 t="shared" si="120"/>
        <v>674</v>
      </c>
      <c r="P1974" s="11">
        <f t="shared" si="121"/>
        <v>70.849999999999994</v>
      </c>
      <c r="Q1974" s="13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43.75" hidden="1" x14ac:dyDescent="0.4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 s="11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 t="shared" si="120"/>
        <v>257</v>
      </c>
      <c r="P1975" s="11">
        <f t="shared" si="121"/>
        <v>247.94</v>
      </c>
      <c r="Q1975" s="13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43.75" hidden="1" x14ac:dyDescent="0.4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 s="11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 t="shared" si="120"/>
        <v>375</v>
      </c>
      <c r="P1976" s="11">
        <f t="shared" si="121"/>
        <v>186.81</v>
      </c>
      <c r="Q1976" s="13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29.15" hidden="1" x14ac:dyDescent="0.4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 s="11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 t="shared" si="120"/>
        <v>209</v>
      </c>
      <c r="P1977" s="11">
        <f t="shared" si="121"/>
        <v>131.99</v>
      </c>
      <c r="Q1977" s="13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29.15" hidden="1" x14ac:dyDescent="0.4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 s="11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 t="shared" si="120"/>
        <v>347</v>
      </c>
      <c r="P1978" s="11">
        <f t="shared" si="121"/>
        <v>29.31</v>
      </c>
      <c r="Q1978" s="13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3.75" hidden="1" x14ac:dyDescent="0.4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 s="11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 t="shared" si="120"/>
        <v>402</v>
      </c>
      <c r="P1979" s="11">
        <f t="shared" si="121"/>
        <v>245.02</v>
      </c>
      <c r="Q1979" s="13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43.75" hidden="1" x14ac:dyDescent="0.4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 s="11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 t="shared" si="120"/>
        <v>1027</v>
      </c>
      <c r="P1980" s="11">
        <f t="shared" si="121"/>
        <v>1323.25</v>
      </c>
      <c r="Q1980" s="13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43.75" hidden="1" x14ac:dyDescent="0.4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 s="1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 t="shared" si="120"/>
        <v>115</v>
      </c>
      <c r="P1981" s="11">
        <f t="shared" si="121"/>
        <v>282.66000000000003</v>
      </c>
      <c r="Q1981" s="13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29.15" hidden="1" x14ac:dyDescent="0.4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 s="11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 t="shared" si="120"/>
        <v>355</v>
      </c>
      <c r="P1982" s="11">
        <f t="shared" si="121"/>
        <v>91.21</v>
      </c>
      <c r="Q1982" s="13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43.75" hidden="1" x14ac:dyDescent="0.4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 s="11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 t="shared" si="120"/>
        <v>5</v>
      </c>
      <c r="P1983" s="11">
        <f t="shared" si="121"/>
        <v>31.75</v>
      </c>
      <c r="Q1983" s="13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3.75" hidden="1" x14ac:dyDescent="0.4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 s="11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 t="shared" si="120"/>
        <v>0</v>
      </c>
      <c r="P1984" s="11">
        <f t="shared" si="121"/>
        <v>0</v>
      </c>
      <c r="Q1984" s="13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43.75" hidden="1" x14ac:dyDescent="0.4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 s="11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 t="shared" si="120"/>
        <v>4</v>
      </c>
      <c r="P1985" s="11">
        <f t="shared" si="121"/>
        <v>88.69</v>
      </c>
      <c r="Q1985" s="13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58.3" hidden="1" x14ac:dyDescent="0.4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 s="11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 t="shared" ref="O1986:O2049" si="124">ROUND(E1986/D1986*100,0)</f>
        <v>21</v>
      </c>
      <c r="P1986" s="11">
        <f t="shared" ref="P1986:P2049" si="125">IFERROR(ROUND(E1986/L1986,2),0)</f>
        <v>453.14</v>
      </c>
      <c r="Q1986" s="13" t="s">
        <v>8336</v>
      </c>
      <c r="R1986" t="s">
        <v>8348</v>
      </c>
      <c r="S1986" s="16">
        <f t="shared" ref="S1986:S2049" si="126">(((J1986/60)/60)/24+DATE(1970,1,1))</f>
        <v>41913.790289351848</v>
      </c>
      <c r="T1986" s="16">
        <f t="shared" ref="T1986:T2049" si="127">(((I1986/60)/60)/24+DATE(1970,1,1))</f>
        <v>41973.831956018519</v>
      </c>
    </row>
    <row r="1987" spans="1:20" ht="43.75" hidden="1" x14ac:dyDescent="0.4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 s="11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 t="shared" si="124"/>
        <v>3</v>
      </c>
      <c r="P1987" s="11">
        <f t="shared" si="125"/>
        <v>12.75</v>
      </c>
      <c r="Q1987" s="13" t="s">
        <v>8336</v>
      </c>
      <c r="R1987" t="s">
        <v>8348</v>
      </c>
      <c r="S1987" s="16">
        <f t="shared" si="126"/>
        <v>42555.698738425926</v>
      </c>
      <c r="T1987" s="16">
        <f t="shared" si="127"/>
        <v>42584.958333333328</v>
      </c>
    </row>
    <row r="1988" spans="1:20" ht="43.75" hidden="1" x14ac:dyDescent="0.4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 s="11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 t="shared" si="124"/>
        <v>0</v>
      </c>
      <c r="P1988" s="11">
        <f t="shared" si="125"/>
        <v>1</v>
      </c>
      <c r="Q1988" s="13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29.15" hidden="1" x14ac:dyDescent="0.4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 s="11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 t="shared" si="124"/>
        <v>42</v>
      </c>
      <c r="P1989" s="11">
        <f t="shared" si="125"/>
        <v>83.43</v>
      </c>
      <c r="Q1989" s="13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idden="1" x14ac:dyDescent="0.4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 s="11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 t="shared" si="124"/>
        <v>0</v>
      </c>
      <c r="P1990" s="11">
        <f t="shared" si="125"/>
        <v>25</v>
      </c>
      <c r="Q1990" s="13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3.75" hidden="1" x14ac:dyDescent="0.4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 s="1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 t="shared" si="124"/>
        <v>1</v>
      </c>
      <c r="P1991" s="11">
        <f t="shared" si="125"/>
        <v>50</v>
      </c>
      <c r="Q1991" s="13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43.75" hidden="1" x14ac:dyDescent="0.4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 s="11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 t="shared" si="124"/>
        <v>17</v>
      </c>
      <c r="P1992" s="11">
        <f t="shared" si="125"/>
        <v>101.8</v>
      </c>
      <c r="Q1992" s="13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29.15" hidden="1" x14ac:dyDescent="0.4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 s="11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 t="shared" si="124"/>
        <v>7</v>
      </c>
      <c r="P1993" s="11">
        <f t="shared" si="125"/>
        <v>46.67</v>
      </c>
      <c r="Q1993" s="13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29.15" hidden="1" x14ac:dyDescent="0.4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 s="11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 t="shared" si="124"/>
        <v>0</v>
      </c>
      <c r="P1994" s="11">
        <f t="shared" si="125"/>
        <v>1</v>
      </c>
      <c r="Q1994" s="13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43.75" hidden="1" x14ac:dyDescent="0.4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 s="11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 t="shared" si="124"/>
        <v>0</v>
      </c>
      <c r="P1995" s="11">
        <f t="shared" si="125"/>
        <v>0</v>
      </c>
      <c r="Q1995" s="13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58.3" hidden="1" x14ac:dyDescent="0.4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 s="11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 t="shared" si="124"/>
        <v>0</v>
      </c>
      <c r="P1996" s="11">
        <f t="shared" si="125"/>
        <v>0</v>
      </c>
      <c r="Q1996" s="13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43.75" hidden="1" x14ac:dyDescent="0.4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 s="11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 t="shared" si="124"/>
        <v>8</v>
      </c>
      <c r="P1997" s="11">
        <f t="shared" si="125"/>
        <v>26</v>
      </c>
      <c r="Q1997" s="13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58.3" hidden="1" x14ac:dyDescent="0.4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 s="11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 t="shared" si="124"/>
        <v>0</v>
      </c>
      <c r="P1998" s="11">
        <f t="shared" si="125"/>
        <v>0</v>
      </c>
      <c r="Q1998" s="13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43.75" hidden="1" x14ac:dyDescent="0.4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 s="11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 t="shared" si="124"/>
        <v>0</v>
      </c>
      <c r="P1999" s="11">
        <f t="shared" si="125"/>
        <v>0</v>
      </c>
      <c r="Q1999" s="13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43.75" hidden="1" x14ac:dyDescent="0.4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 s="11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 t="shared" si="124"/>
        <v>26</v>
      </c>
      <c r="P2000" s="11">
        <f t="shared" si="125"/>
        <v>218.33</v>
      </c>
      <c r="Q2000" s="13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3.75" hidden="1" x14ac:dyDescent="0.4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 s="1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 t="shared" si="124"/>
        <v>1</v>
      </c>
      <c r="P2001" s="11">
        <f t="shared" si="125"/>
        <v>33.71</v>
      </c>
      <c r="Q2001" s="13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43.75" hidden="1" x14ac:dyDescent="0.4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 s="11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 t="shared" si="124"/>
        <v>13</v>
      </c>
      <c r="P2002" s="11">
        <f t="shared" si="125"/>
        <v>25</v>
      </c>
      <c r="Q2002" s="13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43.75" hidden="1" x14ac:dyDescent="0.4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 s="11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 t="shared" si="124"/>
        <v>382</v>
      </c>
      <c r="P2003" s="11">
        <f t="shared" si="125"/>
        <v>128.38999999999999</v>
      </c>
      <c r="Q2003" s="13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3.75" hidden="1" x14ac:dyDescent="0.4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 s="11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 t="shared" si="124"/>
        <v>217</v>
      </c>
      <c r="P2004" s="11">
        <f t="shared" si="125"/>
        <v>78.83</v>
      </c>
      <c r="Q2004" s="13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58.3" hidden="1" x14ac:dyDescent="0.4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 s="11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 t="shared" si="124"/>
        <v>312</v>
      </c>
      <c r="P2005" s="11">
        <f t="shared" si="125"/>
        <v>91.76</v>
      </c>
      <c r="Q2005" s="13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43.75" hidden="1" x14ac:dyDescent="0.4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 s="11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 t="shared" si="124"/>
        <v>234</v>
      </c>
      <c r="P2006" s="11">
        <f t="shared" si="125"/>
        <v>331.1</v>
      </c>
      <c r="Q2006" s="13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43.75" hidden="1" x14ac:dyDescent="0.4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 s="11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 t="shared" si="124"/>
        <v>124</v>
      </c>
      <c r="P2007" s="11">
        <f t="shared" si="125"/>
        <v>194.26</v>
      </c>
      <c r="Q2007" s="13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58.3" hidden="1" x14ac:dyDescent="0.4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 s="11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 t="shared" si="124"/>
        <v>248</v>
      </c>
      <c r="P2008" s="11">
        <f t="shared" si="125"/>
        <v>408.98</v>
      </c>
      <c r="Q2008" s="13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58.3" hidden="1" x14ac:dyDescent="0.4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 s="11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 t="shared" si="124"/>
        <v>116</v>
      </c>
      <c r="P2009" s="11">
        <f t="shared" si="125"/>
        <v>84.46</v>
      </c>
      <c r="Q2009" s="13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43.75" hidden="1" x14ac:dyDescent="0.4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 s="11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 t="shared" si="124"/>
        <v>117</v>
      </c>
      <c r="P2010" s="11">
        <f t="shared" si="125"/>
        <v>44.85</v>
      </c>
      <c r="Q2010" s="13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43.75" hidden="1" x14ac:dyDescent="0.4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 s="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 t="shared" si="124"/>
        <v>305</v>
      </c>
      <c r="P2011" s="11">
        <f t="shared" si="125"/>
        <v>383.36</v>
      </c>
      <c r="Q2011" s="13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29.15" hidden="1" x14ac:dyDescent="0.4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 s="11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 t="shared" si="124"/>
        <v>320</v>
      </c>
      <c r="P2012" s="11">
        <f t="shared" si="125"/>
        <v>55.28</v>
      </c>
      <c r="Q2012" s="13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3.75" hidden="1" x14ac:dyDescent="0.4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 s="11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 t="shared" si="124"/>
        <v>820</v>
      </c>
      <c r="P2013" s="11">
        <f t="shared" si="125"/>
        <v>422.02</v>
      </c>
      <c r="Q2013" s="13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3.75" hidden="1" x14ac:dyDescent="0.4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 s="11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 t="shared" si="124"/>
        <v>235</v>
      </c>
      <c r="P2014" s="11">
        <f t="shared" si="125"/>
        <v>64.180000000000007</v>
      </c>
      <c r="Q2014" s="13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58.3" hidden="1" x14ac:dyDescent="0.4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 s="11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 t="shared" si="124"/>
        <v>495</v>
      </c>
      <c r="P2015" s="11">
        <f t="shared" si="125"/>
        <v>173.58</v>
      </c>
      <c r="Q2015" s="13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3.75" hidden="1" x14ac:dyDescent="0.4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 s="11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 t="shared" si="124"/>
        <v>7814</v>
      </c>
      <c r="P2016" s="11">
        <f t="shared" si="125"/>
        <v>88.6</v>
      </c>
      <c r="Q2016" s="13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3.75" hidden="1" x14ac:dyDescent="0.4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 s="11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 t="shared" si="124"/>
        <v>113</v>
      </c>
      <c r="P2017" s="11">
        <f t="shared" si="125"/>
        <v>50.22</v>
      </c>
      <c r="Q2017" s="13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29.15" hidden="1" x14ac:dyDescent="0.4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 s="11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 t="shared" si="124"/>
        <v>922</v>
      </c>
      <c r="P2018" s="11">
        <f t="shared" si="125"/>
        <v>192.39</v>
      </c>
      <c r="Q2018" s="13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43.75" hidden="1" x14ac:dyDescent="0.4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 s="11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 t="shared" si="124"/>
        <v>125</v>
      </c>
      <c r="P2019" s="11">
        <f t="shared" si="125"/>
        <v>73.42</v>
      </c>
      <c r="Q2019" s="13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43.75" hidden="1" x14ac:dyDescent="0.4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 s="11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 t="shared" si="124"/>
        <v>102</v>
      </c>
      <c r="P2020" s="11">
        <f t="shared" si="125"/>
        <v>147.68</v>
      </c>
      <c r="Q2020" s="13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58.3" hidden="1" x14ac:dyDescent="0.4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 s="1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 t="shared" si="124"/>
        <v>485</v>
      </c>
      <c r="P2021" s="11">
        <f t="shared" si="125"/>
        <v>108.97</v>
      </c>
      <c r="Q2021" s="13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43.75" hidden="1" x14ac:dyDescent="0.4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 s="11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 t="shared" si="124"/>
        <v>192</v>
      </c>
      <c r="P2022" s="11">
        <f t="shared" si="125"/>
        <v>23.65</v>
      </c>
      <c r="Q2022" s="13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43.75" hidden="1" x14ac:dyDescent="0.4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 s="11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 t="shared" si="124"/>
        <v>281</v>
      </c>
      <c r="P2023" s="11">
        <f t="shared" si="125"/>
        <v>147.94999999999999</v>
      </c>
      <c r="Q2023" s="13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43.75" hidden="1" x14ac:dyDescent="0.4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 s="11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 t="shared" si="124"/>
        <v>125</v>
      </c>
      <c r="P2024" s="11">
        <f t="shared" si="125"/>
        <v>385.04</v>
      </c>
      <c r="Q2024" s="13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58.3" hidden="1" x14ac:dyDescent="0.4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 s="11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 t="shared" si="124"/>
        <v>161</v>
      </c>
      <c r="P2025" s="11">
        <f t="shared" si="125"/>
        <v>457.39</v>
      </c>
      <c r="Q2025" s="13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43.75" hidden="1" x14ac:dyDescent="0.4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 s="11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 t="shared" si="124"/>
        <v>585</v>
      </c>
      <c r="P2026" s="11">
        <f t="shared" si="125"/>
        <v>222.99</v>
      </c>
      <c r="Q2026" s="13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43.75" hidden="1" x14ac:dyDescent="0.4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 s="11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 t="shared" si="124"/>
        <v>201</v>
      </c>
      <c r="P2027" s="11">
        <f t="shared" si="125"/>
        <v>220.74</v>
      </c>
      <c r="Q2027" s="13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29.15" hidden="1" x14ac:dyDescent="0.4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 s="11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 t="shared" si="124"/>
        <v>133</v>
      </c>
      <c r="P2028" s="11">
        <f t="shared" si="125"/>
        <v>73.5</v>
      </c>
      <c r="Q2028" s="13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3.75" hidden="1" x14ac:dyDescent="0.4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 s="11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 t="shared" si="124"/>
        <v>120</v>
      </c>
      <c r="P2029" s="11">
        <f t="shared" si="125"/>
        <v>223.1</v>
      </c>
      <c r="Q2029" s="13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29.15" hidden="1" x14ac:dyDescent="0.4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 s="11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 t="shared" si="124"/>
        <v>126</v>
      </c>
      <c r="P2030" s="11">
        <f t="shared" si="125"/>
        <v>47.91</v>
      </c>
      <c r="Q2030" s="13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43.75" hidden="1" x14ac:dyDescent="0.4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 s="1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 t="shared" si="124"/>
        <v>361</v>
      </c>
      <c r="P2031" s="11">
        <f t="shared" si="125"/>
        <v>96.06</v>
      </c>
      <c r="Q2031" s="13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3.75" hidden="1" x14ac:dyDescent="0.4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 s="11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 t="shared" si="124"/>
        <v>226</v>
      </c>
      <c r="P2032" s="11">
        <f t="shared" si="125"/>
        <v>118.61</v>
      </c>
      <c r="Q2032" s="13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43.75" hidden="1" x14ac:dyDescent="0.4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 s="11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 t="shared" si="124"/>
        <v>120</v>
      </c>
      <c r="P2033" s="11">
        <f t="shared" si="125"/>
        <v>118.45</v>
      </c>
      <c r="Q2033" s="13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43.75" hidden="1" x14ac:dyDescent="0.4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 s="11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 t="shared" si="124"/>
        <v>304</v>
      </c>
      <c r="P2034" s="11">
        <f t="shared" si="125"/>
        <v>143.21</v>
      </c>
      <c r="Q2034" s="13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43.75" hidden="1" x14ac:dyDescent="0.4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 s="11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 t="shared" si="124"/>
        <v>179</v>
      </c>
      <c r="P2035" s="11">
        <f t="shared" si="125"/>
        <v>282.72000000000003</v>
      </c>
      <c r="Q2035" s="13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58.3" hidden="1" x14ac:dyDescent="0.4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 s="11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 t="shared" si="124"/>
        <v>387</v>
      </c>
      <c r="P2036" s="11">
        <f t="shared" si="125"/>
        <v>593.94000000000005</v>
      </c>
      <c r="Q2036" s="13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58.3" hidden="1" x14ac:dyDescent="0.4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 s="11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 t="shared" si="124"/>
        <v>211</v>
      </c>
      <c r="P2037" s="11">
        <f t="shared" si="125"/>
        <v>262.16000000000003</v>
      </c>
      <c r="Q2037" s="13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43.75" hidden="1" x14ac:dyDescent="0.4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 s="11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 t="shared" si="124"/>
        <v>132</v>
      </c>
      <c r="P2038" s="11">
        <f t="shared" si="125"/>
        <v>46.58</v>
      </c>
      <c r="Q2038" s="13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3.75" hidden="1" x14ac:dyDescent="0.4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 s="11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 t="shared" si="124"/>
        <v>300</v>
      </c>
      <c r="P2039" s="11">
        <f t="shared" si="125"/>
        <v>70.040000000000006</v>
      </c>
      <c r="Q2039" s="13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43.75" hidden="1" x14ac:dyDescent="0.4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 s="11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 t="shared" si="124"/>
        <v>421</v>
      </c>
      <c r="P2040" s="11">
        <f t="shared" si="125"/>
        <v>164.91</v>
      </c>
      <c r="Q2040" s="13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43.75" hidden="1" x14ac:dyDescent="0.4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 s="1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 t="shared" si="124"/>
        <v>136</v>
      </c>
      <c r="P2041" s="11">
        <f t="shared" si="125"/>
        <v>449.26</v>
      </c>
      <c r="Q2041" s="13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29.15" hidden="1" x14ac:dyDescent="0.4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 s="11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 t="shared" si="124"/>
        <v>248</v>
      </c>
      <c r="P2042" s="11">
        <f t="shared" si="125"/>
        <v>27.47</v>
      </c>
      <c r="Q2042" s="13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43.75" hidden="1" x14ac:dyDescent="0.4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 s="11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 t="shared" si="124"/>
        <v>182</v>
      </c>
      <c r="P2043" s="11">
        <f t="shared" si="125"/>
        <v>143.97999999999999</v>
      </c>
      <c r="Q2043" s="13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3.75" hidden="1" x14ac:dyDescent="0.4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 s="11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 t="shared" si="124"/>
        <v>124</v>
      </c>
      <c r="P2044" s="11">
        <f t="shared" si="125"/>
        <v>88.24</v>
      </c>
      <c r="Q2044" s="13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43.75" hidden="1" x14ac:dyDescent="0.4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 s="11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 t="shared" si="124"/>
        <v>506</v>
      </c>
      <c r="P2045" s="11">
        <f t="shared" si="125"/>
        <v>36.33</v>
      </c>
      <c r="Q2045" s="13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43.75" hidden="1" x14ac:dyDescent="0.4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 s="11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 t="shared" si="124"/>
        <v>108</v>
      </c>
      <c r="P2046" s="11">
        <f t="shared" si="125"/>
        <v>90.18</v>
      </c>
      <c r="Q2046" s="13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43.75" hidden="1" x14ac:dyDescent="0.4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 s="11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 t="shared" si="124"/>
        <v>819</v>
      </c>
      <c r="P2047" s="11">
        <f t="shared" si="125"/>
        <v>152.62</v>
      </c>
      <c r="Q2047" s="13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43.75" hidden="1" x14ac:dyDescent="0.4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 s="11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 t="shared" si="124"/>
        <v>121</v>
      </c>
      <c r="P2048" s="11">
        <f t="shared" si="125"/>
        <v>55.81</v>
      </c>
      <c r="Q2048" s="13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43.75" hidden="1" x14ac:dyDescent="0.4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 s="11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 t="shared" si="124"/>
        <v>103</v>
      </c>
      <c r="P2049" s="11">
        <f t="shared" si="125"/>
        <v>227.85</v>
      </c>
      <c r="Q2049" s="13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43.75" hidden="1" x14ac:dyDescent="0.4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 s="11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 t="shared" ref="O2050:O2113" si="128">ROUND(E2050/D2050*100,0)</f>
        <v>148</v>
      </c>
      <c r="P2050" s="11">
        <f t="shared" ref="P2050:P2113" si="129">IFERROR(ROUND(E2050/L2050,2),0)</f>
        <v>91.83</v>
      </c>
      <c r="Q2050" s="13" t="s">
        <v>8317</v>
      </c>
      <c r="R2050" t="s">
        <v>8347</v>
      </c>
      <c r="S2050" s="16">
        <f t="shared" ref="S2050:S2113" si="130">(((J2050/60)/60)/24+DATE(1970,1,1))</f>
        <v>41387.651516203703</v>
      </c>
      <c r="T2050" s="16">
        <f t="shared" ref="T2050:T2113" si="131">(((I2050/60)/60)/24+DATE(1970,1,1))</f>
        <v>41417.651516203703</v>
      </c>
    </row>
    <row r="2051" spans="1:20" hidden="1" x14ac:dyDescent="0.4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 s="1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 t="shared" si="128"/>
        <v>120</v>
      </c>
      <c r="P2051" s="11">
        <f t="shared" si="129"/>
        <v>80.989999999999995</v>
      </c>
      <c r="Q2051" s="13" t="s">
        <v>8317</v>
      </c>
      <c r="R2051" t="s">
        <v>8347</v>
      </c>
      <c r="S2051" s="16">
        <f t="shared" si="130"/>
        <v>41575.527349537035</v>
      </c>
      <c r="T2051" s="16">
        <f t="shared" si="131"/>
        <v>41610.957638888889</v>
      </c>
    </row>
    <row r="2052" spans="1:20" ht="43.75" hidden="1" x14ac:dyDescent="0.4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 s="11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 t="shared" si="128"/>
        <v>473</v>
      </c>
      <c r="P2052" s="11">
        <f t="shared" si="129"/>
        <v>278.39</v>
      </c>
      <c r="Q2052" s="13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43.75" hidden="1" x14ac:dyDescent="0.4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 s="11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 t="shared" si="128"/>
        <v>130</v>
      </c>
      <c r="P2053" s="11">
        <f t="shared" si="129"/>
        <v>43.1</v>
      </c>
      <c r="Q2053" s="13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43.75" hidden="1" x14ac:dyDescent="0.4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 s="11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 t="shared" si="128"/>
        <v>353</v>
      </c>
      <c r="P2054" s="11">
        <f t="shared" si="129"/>
        <v>326.29000000000002</v>
      </c>
      <c r="Q2054" s="13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43.75" hidden="1" x14ac:dyDescent="0.4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 s="11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 t="shared" si="128"/>
        <v>101</v>
      </c>
      <c r="P2055" s="11">
        <f t="shared" si="129"/>
        <v>41.74</v>
      </c>
      <c r="Q2055" s="13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43.75" hidden="1" x14ac:dyDescent="0.4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 s="11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 t="shared" si="128"/>
        <v>114</v>
      </c>
      <c r="P2056" s="11">
        <f t="shared" si="129"/>
        <v>64.02</v>
      </c>
      <c r="Q2056" s="13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43.75" hidden="1" x14ac:dyDescent="0.4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 s="11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 t="shared" si="128"/>
        <v>167</v>
      </c>
      <c r="P2057" s="11">
        <f t="shared" si="129"/>
        <v>99.46</v>
      </c>
      <c r="Q2057" s="13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3.75" hidden="1" x14ac:dyDescent="0.4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 s="11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 t="shared" si="128"/>
        <v>153</v>
      </c>
      <c r="P2058" s="11">
        <f t="shared" si="129"/>
        <v>138.49</v>
      </c>
      <c r="Q2058" s="13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58.3" hidden="1" x14ac:dyDescent="0.4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 s="11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 t="shared" si="128"/>
        <v>202</v>
      </c>
      <c r="P2059" s="11">
        <f t="shared" si="129"/>
        <v>45.55</v>
      </c>
      <c r="Q2059" s="13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29.15" hidden="1" x14ac:dyDescent="0.4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 s="11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 t="shared" si="128"/>
        <v>168</v>
      </c>
      <c r="P2060" s="11">
        <f t="shared" si="129"/>
        <v>10.51</v>
      </c>
      <c r="Q2060" s="13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43.75" hidden="1" x14ac:dyDescent="0.4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 s="1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 t="shared" si="128"/>
        <v>143</v>
      </c>
      <c r="P2061" s="11">
        <f t="shared" si="129"/>
        <v>114.77</v>
      </c>
      <c r="Q2061" s="13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43.75" hidden="1" x14ac:dyDescent="0.4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 s="11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 t="shared" si="128"/>
        <v>196</v>
      </c>
      <c r="P2062" s="11">
        <f t="shared" si="129"/>
        <v>36</v>
      </c>
      <c r="Q2062" s="13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43.75" hidden="1" x14ac:dyDescent="0.4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 s="11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 t="shared" si="128"/>
        <v>108</v>
      </c>
      <c r="P2063" s="11">
        <f t="shared" si="129"/>
        <v>154.16999999999999</v>
      </c>
      <c r="Q2063" s="13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58.3" hidden="1" x14ac:dyDescent="0.4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 s="11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 t="shared" si="128"/>
        <v>115</v>
      </c>
      <c r="P2064" s="11">
        <f t="shared" si="129"/>
        <v>566.39</v>
      </c>
      <c r="Q2064" s="13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29.15" hidden="1" x14ac:dyDescent="0.4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 s="11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 t="shared" si="128"/>
        <v>148</v>
      </c>
      <c r="P2065" s="11">
        <f t="shared" si="129"/>
        <v>120.86</v>
      </c>
      <c r="Q2065" s="13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43.75" hidden="1" x14ac:dyDescent="0.4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 s="11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 t="shared" si="128"/>
        <v>191</v>
      </c>
      <c r="P2066" s="11">
        <f t="shared" si="129"/>
        <v>86.16</v>
      </c>
      <c r="Q2066" s="13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43.75" hidden="1" x14ac:dyDescent="0.4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 s="11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 t="shared" si="128"/>
        <v>199</v>
      </c>
      <c r="P2067" s="11">
        <f t="shared" si="129"/>
        <v>51.21</v>
      </c>
      <c r="Q2067" s="13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3.75" hidden="1" x14ac:dyDescent="0.4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 s="11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 t="shared" si="128"/>
        <v>219</v>
      </c>
      <c r="P2068" s="11">
        <f t="shared" si="129"/>
        <v>67.260000000000005</v>
      </c>
      <c r="Q2068" s="13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3.75" hidden="1" x14ac:dyDescent="0.4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 s="11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 t="shared" si="128"/>
        <v>127</v>
      </c>
      <c r="P2069" s="11">
        <f t="shared" si="129"/>
        <v>62.8</v>
      </c>
      <c r="Q2069" s="13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43.75" hidden="1" x14ac:dyDescent="0.4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 s="11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 t="shared" si="128"/>
        <v>105</v>
      </c>
      <c r="P2070" s="11">
        <f t="shared" si="129"/>
        <v>346.13</v>
      </c>
      <c r="Q2070" s="13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58.3" hidden="1" x14ac:dyDescent="0.4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 s="1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 t="shared" si="128"/>
        <v>128</v>
      </c>
      <c r="P2071" s="11">
        <f t="shared" si="129"/>
        <v>244.12</v>
      </c>
      <c r="Q2071" s="13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43.75" hidden="1" x14ac:dyDescent="0.4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 s="11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 t="shared" si="128"/>
        <v>317</v>
      </c>
      <c r="P2072" s="11">
        <f t="shared" si="129"/>
        <v>259.25</v>
      </c>
      <c r="Q2072" s="13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43.75" hidden="1" x14ac:dyDescent="0.4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 s="11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 t="shared" si="128"/>
        <v>281</v>
      </c>
      <c r="P2073" s="11">
        <f t="shared" si="129"/>
        <v>201.96</v>
      </c>
      <c r="Q2073" s="13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58.3" hidden="1" x14ac:dyDescent="0.4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 s="11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 t="shared" si="128"/>
        <v>111</v>
      </c>
      <c r="P2074" s="11">
        <f t="shared" si="129"/>
        <v>226.21</v>
      </c>
      <c r="Q2074" s="13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43.75" hidden="1" x14ac:dyDescent="0.4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 s="11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 t="shared" si="128"/>
        <v>153</v>
      </c>
      <c r="P2075" s="11">
        <f t="shared" si="129"/>
        <v>324.69</v>
      </c>
      <c r="Q2075" s="13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29.15" hidden="1" x14ac:dyDescent="0.4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 s="11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 t="shared" si="128"/>
        <v>103</v>
      </c>
      <c r="P2076" s="11">
        <f t="shared" si="129"/>
        <v>205</v>
      </c>
      <c r="Q2076" s="13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3.75" hidden="1" x14ac:dyDescent="0.4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 s="11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 t="shared" si="128"/>
        <v>1678</v>
      </c>
      <c r="P2077" s="11">
        <f t="shared" si="129"/>
        <v>20.47</v>
      </c>
      <c r="Q2077" s="13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29.15" hidden="1" x14ac:dyDescent="0.4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 s="11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 t="shared" si="128"/>
        <v>543</v>
      </c>
      <c r="P2078" s="11">
        <f t="shared" si="129"/>
        <v>116.35</v>
      </c>
      <c r="Q2078" s="13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3.75" hidden="1" x14ac:dyDescent="0.4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 s="11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 t="shared" si="128"/>
        <v>116</v>
      </c>
      <c r="P2079" s="11">
        <f t="shared" si="129"/>
        <v>307.2</v>
      </c>
      <c r="Q2079" s="13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3.75" hidden="1" x14ac:dyDescent="0.4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 s="11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 t="shared" si="128"/>
        <v>131</v>
      </c>
      <c r="P2080" s="11">
        <f t="shared" si="129"/>
        <v>546.69000000000005</v>
      </c>
      <c r="Q2080" s="13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58.3" hidden="1" x14ac:dyDescent="0.4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 s="1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 t="shared" si="128"/>
        <v>288</v>
      </c>
      <c r="P2081" s="11">
        <f t="shared" si="129"/>
        <v>47.47</v>
      </c>
      <c r="Q2081" s="13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43.75" hidden="1" x14ac:dyDescent="0.4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 s="11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 t="shared" si="128"/>
        <v>508</v>
      </c>
      <c r="P2082" s="11">
        <f t="shared" si="129"/>
        <v>101.56</v>
      </c>
      <c r="Q2082" s="13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43.75" hidden="1" x14ac:dyDescent="0.4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 s="11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 t="shared" si="128"/>
        <v>115</v>
      </c>
      <c r="P2083" s="11">
        <f t="shared" si="129"/>
        <v>72.91</v>
      </c>
      <c r="Q2083" s="13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43.75" hidden="1" x14ac:dyDescent="0.4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 s="11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 t="shared" si="128"/>
        <v>111</v>
      </c>
      <c r="P2084" s="11">
        <f t="shared" si="129"/>
        <v>43.71</v>
      </c>
      <c r="Q2084" s="13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43.75" hidden="1" x14ac:dyDescent="0.4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 s="11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 t="shared" si="128"/>
        <v>113</v>
      </c>
      <c r="P2085" s="11">
        <f t="shared" si="129"/>
        <v>34</v>
      </c>
      <c r="Q2085" s="13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3.75" hidden="1" x14ac:dyDescent="0.4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 s="11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 t="shared" si="128"/>
        <v>108</v>
      </c>
      <c r="P2086" s="11">
        <f t="shared" si="129"/>
        <v>70.650000000000006</v>
      </c>
      <c r="Q2086" s="13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58.3" hidden="1" x14ac:dyDescent="0.4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 s="11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 t="shared" si="128"/>
        <v>124</v>
      </c>
      <c r="P2087" s="11">
        <f t="shared" si="129"/>
        <v>89.3</v>
      </c>
      <c r="Q2087" s="13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3.75" hidden="1" x14ac:dyDescent="0.4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 s="11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 t="shared" si="128"/>
        <v>101</v>
      </c>
      <c r="P2088" s="11">
        <f t="shared" si="129"/>
        <v>115.09</v>
      </c>
      <c r="Q2088" s="13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58.3" hidden="1" x14ac:dyDescent="0.4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 s="11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 t="shared" si="128"/>
        <v>104</v>
      </c>
      <c r="P2089" s="11">
        <f t="shared" si="129"/>
        <v>62.12</v>
      </c>
      <c r="Q2089" s="13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43.75" hidden="1" x14ac:dyDescent="0.4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 s="11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 t="shared" si="128"/>
        <v>116</v>
      </c>
      <c r="P2090" s="11">
        <f t="shared" si="129"/>
        <v>46.2</v>
      </c>
      <c r="Q2090" s="13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29.15" hidden="1" x14ac:dyDescent="0.4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 s="1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 t="shared" si="128"/>
        <v>120</v>
      </c>
      <c r="P2091" s="11">
        <f t="shared" si="129"/>
        <v>48.55</v>
      </c>
      <c r="Q2091" s="13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43.75" hidden="1" x14ac:dyDescent="0.4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 s="11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 t="shared" si="128"/>
        <v>115</v>
      </c>
      <c r="P2092" s="11">
        <f t="shared" si="129"/>
        <v>57.52</v>
      </c>
      <c r="Q2092" s="13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58.3" hidden="1" x14ac:dyDescent="0.4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 s="11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 t="shared" si="128"/>
        <v>120</v>
      </c>
      <c r="P2093" s="11">
        <f t="shared" si="129"/>
        <v>88.15</v>
      </c>
      <c r="Q2093" s="13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3.75" hidden="1" x14ac:dyDescent="0.4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 s="11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 t="shared" si="128"/>
        <v>101</v>
      </c>
      <c r="P2094" s="11">
        <f t="shared" si="129"/>
        <v>110.49</v>
      </c>
      <c r="Q2094" s="13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3.75" hidden="1" x14ac:dyDescent="0.4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 s="11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 t="shared" si="128"/>
        <v>102</v>
      </c>
      <c r="P2095" s="11">
        <f t="shared" si="129"/>
        <v>66.83</v>
      </c>
      <c r="Q2095" s="13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58.3" hidden="1" x14ac:dyDescent="0.4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 s="11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 t="shared" si="128"/>
        <v>121</v>
      </c>
      <c r="P2096" s="11">
        <f t="shared" si="129"/>
        <v>58.6</v>
      </c>
      <c r="Q2096" s="13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3.75" hidden="1" x14ac:dyDescent="0.4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 s="11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 t="shared" si="128"/>
        <v>100</v>
      </c>
      <c r="P2097" s="11">
        <f t="shared" si="129"/>
        <v>113.64</v>
      </c>
      <c r="Q2097" s="13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3.75" hidden="1" x14ac:dyDescent="0.4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 s="11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 t="shared" si="128"/>
        <v>102</v>
      </c>
      <c r="P2098" s="11">
        <f t="shared" si="129"/>
        <v>43.57</v>
      </c>
      <c r="Q2098" s="13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43.75" hidden="1" x14ac:dyDescent="0.4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 s="11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 t="shared" si="128"/>
        <v>100</v>
      </c>
      <c r="P2099" s="11">
        <f t="shared" si="129"/>
        <v>78.95</v>
      </c>
      <c r="Q2099" s="13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3.75" hidden="1" x14ac:dyDescent="0.4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 s="11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 t="shared" si="128"/>
        <v>100</v>
      </c>
      <c r="P2100" s="11">
        <f t="shared" si="129"/>
        <v>188.13</v>
      </c>
      <c r="Q2100" s="13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idden="1" x14ac:dyDescent="0.4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 s="1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 t="shared" si="128"/>
        <v>132</v>
      </c>
      <c r="P2101" s="11">
        <f t="shared" si="129"/>
        <v>63.03</v>
      </c>
      <c r="Q2101" s="13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43.75" hidden="1" x14ac:dyDescent="0.4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 s="11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 t="shared" si="128"/>
        <v>137</v>
      </c>
      <c r="P2102" s="11">
        <f t="shared" si="129"/>
        <v>30.37</v>
      </c>
      <c r="Q2102" s="13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43.75" hidden="1" x14ac:dyDescent="0.4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 s="11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 t="shared" si="128"/>
        <v>113</v>
      </c>
      <c r="P2103" s="11">
        <f t="shared" si="129"/>
        <v>51.48</v>
      </c>
      <c r="Q2103" s="13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43.75" hidden="1" x14ac:dyDescent="0.4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 s="11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 t="shared" si="128"/>
        <v>136</v>
      </c>
      <c r="P2104" s="11">
        <f t="shared" si="129"/>
        <v>35.79</v>
      </c>
      <c r="Q2104" s="13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29.15" hidden="1" x14ac:dyDescent="0.4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 s="11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 t="shared" si="128"/>
        <v>146</v>
      </c>
      <c r="P2105" s="11">
        <f t="shared" si="129"/>
        <v>98.82</v>
      </c>
      <c r="Q2105" s="13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3.75" hidden="1" x14ac:dyDescent="0.4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 s="11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 t="shared" si="128"/>
        <v>130</v>
      </c>
      <c r="P2106" s="11">
        <f t="shared" si="129"/>
        <v>28</v>
      </c>
      <c r="Q2106" s="13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43.75" hidden="1" x14ac:dyDescent="0.4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 s="11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 t="shared" si="128"/>
        <v>254</v>
      </c>
      <c r="P2107" s="11">
        <f t="shared" si="129"/>
        <v>51.31</v>
      </c>
      <c r="Q2107" s="13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43.75" hidden="1" x14ac:dyDescent="0.4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 s="11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 t="shared" si="128"/>
        <v>107</v>
      </c>
      <c r="P2108" s="11">
        <f t="shared" si="129"/>
        <v>53.52</v>
      </c>
      <c r="Q2108" s="13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3.75" hidden="1" x14ac:dyDescent="0.4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 s="11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 t="shared" si="128"/>
        <v>108</v>
      </c>
      <c r="P2109" s="11">
        <f t="shared" si="129"/>
        <v>37.15</v>
      </c>
      <c r="Q2109" s="13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58.3" hidden="1" x14ac:dyDescent="0.4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 s="11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 t="shared" si="128"/>
        <v>107</v>
      </c>
      <c r="P2110" s="11">
        <f t="shared" si="129"/>
        <v>89.9</v>
      </c>
      <c r="Q2110" s="13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43.75" hidden="1" x14ac:dyDescent="0.4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 s="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 t="shared" si="128"/>
        <v>107</v>
      </c>
      <c r="P2111" s="11">
        <f t="shared" si="129"/>
        <v>106.53</v>
      </c>
      <c r="Q2111" s="13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29.15" hidden="1" x14ac:dyDescent="0.4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 s="11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 t="shared" si="128"/>
        <v>100</v>
      </c>
      <c r="P2112" s="11">
        <f t="shared" si="129"/>
        <v>52.82</v>
      </c>
      <c r="Q2112" s="13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43.75" hidden="1" x14ac:dyDescent="0.4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 s="11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 t="shared" si="128"/>
        <v>107</v>
      </c>
      <c r="P2113" s="11">
        <f t="shared" si="129"/>
        <v>54.62</v>
      </c>
      <c r="Q2113" s="13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3.75" hidden="1" x14ac:dyDescent="0.4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 s="11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 t="shared" ref="O2114:O2177" si="132">ROUND(E2114/D2114*100,0)</f>
        <v>100</v>
      </c>
      <c r="P2114" s="11">
        <f t="shared" ref="P2114:P2177" si="133">IFERROR(ROUND(E2114/L2114,2),0)</f>
        <v>27.27</v>
      </c>
      <c r="Q2114" s="13" t="s">
        <v>8323</v>
      </c>
      <c r="R2114" t="s">
        <v>8327</v>
      </c>
      <c r="S2114" s="16">
        <f t="shared" ref="S2114:S2177" si="134">(((J2114/60)/60)/24+DATE(1970,1,1))</f>
        <v>41365.928159722222</v>
      </c>
      <c r="T2114" s="16">
        <f t="shared" ref="T2114:T2177" si="135">(((I2114/60)/60)/24+DATE(1970,1,1))</f>
        <v>41379.928159722222</v>
      </c>
    </row>
    <row r="2115" spans="1:20" ht="29.15" hidden="1" x14ac:dyDescent="0.4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 s="11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 t="shared" si="132"/>
        <v>105</v>
      </c>
      <c r="P2115" s="11">
        <f t="shared" si="133"/>
        <v>68.599999999999994</v>
      </c>
      <c r="Q2115" s="13" t="s">
        <v>8323</v>
      </c>
      <c r="R2115" t="s">
        <v>8327</v>
      </c>
      <c r="S2115" s="16">
        <f t="shared" si="134"/>
        <v>41870.86546296296</v>
      </c>
      <c r="T2115" s="16">
        <f t="shared" si="135"/>
        <v>41905.86546296296</v>
      </c>
    </row>
    <row r="2116" spans="1:20" ht="43.75" hidden="1" x14ac:dyDescent="0.4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 s="11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 t="shared" si="132"/>
        <v>105</v>
      </c>
      <c r="P2116" s="11">
        <f t="shared" si="133"/>
        <v>35.61</v>
      </c>
      <c r="Q2116" s="13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3.75" hidden="1" x14ac:dyDescent="0.4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 s="11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 t="shared" si="132"/>
        <v>226</v>
      </c>
      <c r="P2117" s="11">
        <f t="shared" si="133"/>
        <v>94.03</v>
      </c>
      <c r="Q2117" s="13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3.75" hidden="1" x14ac:dyDescent="0.4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 s="11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 t="shared" si="132"/>
        <v>101</v>
      </c>
      <c r="P2118" s="11">
        <f t="shared" si="133"/>
        <v>526.46</v>
      </c>
      <c r="Q2118" s="13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43.75" hidden="1" x14ac:dyDescent="0.4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 s="11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 t="shared" si="132"/>
        <v>148</v>
      </c>
      <c r="P2119" s="11">
        <f t="shared" si="133"/>
        <v>50.66</v>
      </c>
      <c r="Q2119" s="13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29.15" hidden="1" x14ac:dyDescent="0.4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 s="11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 t="shared" si="132"/>
        <v>135</v>
      </c>
      <c r="P2120" s="11">
        <f t="shared" si="133"/>
        <v>79.180000000000007</v>
      </c>
      <c r="Q2120" s="13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3.75" hidden="1" x14ac:dyDescent="0.4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 s="1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 t="shared" si="132"/>
        <v>101</v>
      </c>
      <c r="P2121" s="11">
        <f t="shared" si="133"/>
        <v>91.59</v>
      </c>
      <c r="Q2121" s="13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3.75" hidden="1" x14ac:dyDescent="0.4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 s="11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 t="shared" si="132"/>
        <v>101</v>
      </c>
      <c r="P2122" s="11">
        <f t="shared" si="133"/>
        <v>116.96</v>
      </c>
      <c r="Q2122" s="13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43.75" hidden="1" x14ac:dyDescent="0.4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 s="11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 t="shared" si="132"/>
        <v>1</v>
      </c>
      <c r="P2123" s="11">
        <f t="shared" si="133"/>
        <v>28.4</v>
      </c>
      <c r="Q2123" s="13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43.75" hidden="1" x14ac:dyDescent="0.4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 s="11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 t="shared" si="132"/>
        <v>0</v>
      </c>
      <c r="P2124" s="11">
        <f t="shared" si="133"/>
        <v>103.33</v>
      </c>
      <c r="Q2124" s="13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58.3" hidden="1" x14ac:dyDescent="0.4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 s="11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 t="shared" si="132"/>
        <v>10</v>
      </c>
      <c r="P2125" s="11">
        <f t="shared" si="133"/>
        <v>10</v>
      </c>
      <c r="Q2125" s="13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58.3" hidden="1" x14ac:dyDescent="0.4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 s="11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 t="shared" si="132"/>
        <v>10</v>
      </c>
      <c r="P2126" s="11">
        <f t="shared" si="133"/>
        <v>23</v>
      </c>
      <c r="Q2126" s="13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3.75" hidden="1" x14ac:dyDescent="0.4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 s="11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 t="shared" si="132"/>
        <v>1</v>
      </c>
      <c r="P2127" s="11">
        <f t="shared" si="133"/>
        <v>31.56</v>
      </c>
      <c r="Q2127" s="13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3.75" hidden="1" x14ac:dyDescent="0.4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 s="11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 t="shared" si="132"/>
        <v>0</v>
      </c>
      <c r="P2128" s="11">
        <f t="shared" si="133"/>
        <v>5</v>
      </c>
      <c r="Q2128" s="13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29.15" hidden="1" x14ac:dyDescent="0.4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 s="11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 t="shared" si="132"/>
        <v>29</v>
      </c>
      <c r="P2129" s="11">
        <f t="shared" si="133"/>
        <v>34.22</v>
      </c>
      <c r="Q2129" s="13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43.75" hidden="1" x14ac:dyDescent="0.4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 s="11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 t="shared" si="132"/>
        <v>0</v>
      </c>
      <c r="P2130" s="11">
        <f t="shared" si="133"/>
        <v>25</v>
      </c>
      <c r="Q2130" s="13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43.75" hidden="1" x14ac:dyDescent="0.4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 s="1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 t="shared" si="132"/>
        <v>12</v>
      </c>
      <c r="P2131" s="11">
        <f t="shared" si="133"/>
        <v>19.670000000000002</v>
      </c>
      <c r="Q2131" s="13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29.15" hidden="1" x14ac:dyDescent="0.4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 s="11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 t="shared" si="132"/>
        <v>0</v>
      </c>
      <c r="P2132" s="11">
        <f t="shared" si="133"/>
        <v>21.25</v>
      </c>
      <c r="Q2132" s="13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3.75" hidden="1" x14ac:dyDescent="0.4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 s="11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 t="shared" si="132"/>
        <v>5</v>
      </c>
      <c r="P2133" s="11">
        <f t="shared" si="133"/>
        <v>8.33</v>
      </c>
      <c r="Q2133" s="13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43.75" hidden="1" x14ac:dyDescent="0.4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 s="11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 t="shared" si="132"/>
        <v>2</v>
      </c>
      <c r="P2134" s="11">
        <f t="shared" si="133"/>
        <v>21.34</v>
      </c>
      <c r="Q2134" s="13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43.75" hidden="1" x14ac:dyDescent="0.4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 s="11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 t="shared" si="132"/>
        <v>2</v>
      </c>
      <c r="P2135" s="11">
        <f t="shared" si="133"/>
        <v>5.33</v>
      </c>
      <c r="Q2135" s="13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3.75" hidden="1" x14ac:dyDescent="0.4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 s="11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 t="shared" si="132"/>
        <v>2</v>
      </c>
      <c r="P2136" s="11">
        <f t="shared" si="133"/>
        <v>34.67</v>
      </c>
      <c r="Q2136" s="13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43.75" hidden="1" x14ac:dyDescent="0.4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 s="11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 t="shared" si="132"/>
        <v>10</v>
      </c>
      <c r="P2137" s="11">
        <f t="shared" si="133"/>
        <v>21.73</v>
      </c>
      <c r="Q2137" s="13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3.75" hidden="1" x14ac:dyDescent="0.4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 s="11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 t="shared" si="132"/>
        <v>0</v>
      </c>
      <c r="P2138" s="11">
        <f t="shared" si="133"/>
        <v>11.92</v>
      </c>
      <c r="Q2138" s="13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3.75" hidden="1" x14ac:dyDescent="0.4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 s="11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 t="shared" si="132"/>
        <v>28</v>
      </c>
      <c r="P2139" s="11">
        <f t="shared" si="133"/>
        <v>26.6</v>
      </c>
      <c r="Q2139" s="13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29.15" hidden="1" x14ac:dyDescent="0.4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 s="11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 t="shared" si="132"/>
        <v>13</v>
      </c>
      <c r="P2140" s="11">
        <f t="shared" si="133"/>
        <v>10.67</v>
      </c>
      <c r="Q2140" s="13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58.3" hidden="1" x14ac:dyDescent="0.4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 s="1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 t="shared" si="132"/>
        <v>5</v>
      </c>
      <c r="P2141" s="11">
        <f t="shared" si="133"/>
        <v>29.04</v>
      </c>
      <c r="Q2141" s="13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43.75" hidden="1" x14ac:dyDescent="0.4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 s="11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 t="shared" si="132"/>
        <v>0</v>
      </c>
      <c r="P2142" s="11">
        <f t="shared" si="133"/>
        <v>50.91</v>
      </c>
      <c r="Q2142" s="13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58.3" hidden="1" x14ac:dyDescent="0.4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 s="11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 t="shared" si="132"/>
        <v>0</v>
      </c>
      <c r="P2143" s="11">
        <f t="shared" si="133"/>
        <v>0</v>
      </c>
      <c r="Q2143" s="13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43.75" hidden="1" x14ac:dyDescent="0.4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 s="11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 t="shared" si="132"/>
        <v>6</v>
      </c>
      <c r="P2144" s="11">
        <f t="shared" si="133"/>
        <v>50.08</v>
      </c>
      <c r="Q2144" s="13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43.75" hidden="1" x14ac:dyDescent="0.4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 s="11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 t="shared" si="132"/>
        <v>11</v>
      </c>
      <c r="P2145" s="11">
        <f t="shared" si="133"/>
        <v>45</v>
      </c>
      <c r="Q2145" s="13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43.75" hidden="1" x14ac:dyDescent="0.4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 s="11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 t="shared" si="132"/>
        <v>2</v>
      </c>
      <c r="P2146" s="11">
        <f t="shared" si="133"/>
        <v>25.29</v>
      </c>
      <c r="Q2146" s="13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43.75" hidden="1" x14ac:dyDescent="0.4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 s="11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 t="shared" si="132"/>
        <v>30</v>
      </c>
      <c r="P2147" s="11">
        <f t="shared" si="133"/>
        <v>51.29</v>
      </c>
      <c r="Q2147" s="13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58.3" hidden="1" x14ac:dyDescent="0.4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 s="11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 t="shared" si="132"/>
        <v>0</v>
      </c>
      <c r="P2148" s="11">
        <f t="shared" si="133"/>
        <v>1</v>
      </c>
      <c r="Q2148" s="13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idden="1" x14ac:dyDescent="0.4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 s="11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 t="shared" si="132"/>
        <v>1</v>
      </c>
      <c r="P2149" s="11">
        <f t="shared" si="133"/>
        <v>49.38</v>
      </c>
      <c r="Q2149" s="13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43.75" hidden="1" x14ac:dyDescent="0.4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 s="11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 t="shared" si="132"/>
        <v>2</v>
      </c>
      <c r="P2150" s="11">
        <f t="shared" si="133"/>
        <v>1</v>
      </c>
      <c r="Q2150" s="13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58.3" hidden="1" x14ac:dyDescent="0.4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 s="1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 t="shared" si="132"/>
        <v>0</v>
      </c>
      <c r="P2151" s="11">
        <f t="shared" si="133"/>
        <v>0</v>
      </c>
      <c r="Q2151" s="13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idden="1" x14ac:dyDescent="0.4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 s="11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 t="shared" si="132"/>
        <v>1</v>
      </c>
      <c r="P2152" s="11">
        <f t="shared" si="133"/>
        <v>101.25</v>
      </c>
      <c r="Q2152" s="13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43.75" hidden="1" x14ac:dyDescent="0.4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 s="11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 t="shared" si="132"/>
        <v>0</v>
      </c>
      <c r="P2153" s="11">
        <f t="shared" si="133"/>
        <v>19.670000000000002</v>
      </c>
      <c r="Q2153" s="13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43.75" hidden="1" x14ac:dyDescent="0.4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 s="11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 t="shared" si="132"/>
        <v>0</v>
      </c>
      <c r="P2154" s="11">
        <f t="shared" si="133"/>
        <v>12.5</v>
      </c>
      <c r="Q2154" s="13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43.75" hidden="1" x14ac:dyDescent="0.4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 s="11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 t="shared" si="132"/>
        <v>0</v>
      </c>
      <c r="P2155" s="11">
        <f t="shared" si="133"/>
        <v>8.5</v>
      </c>
      <c r="Q2155" s="13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29.15" hidden="1" x14ac:dyDescent="0.4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 s="11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 t="shared" si="132"/>
        <v>1</v>
      </c>
      <c r="P2156" s="11">
        <f t="shared" si="133"/>
        <v>1</v>
      </c>
      <c r="Q2156" s="13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3.75" hidden="1" x14ac:dyDescent="0.4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 s="11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 t="shared" si="132"/>
        <v>2</v>
      </c>
      <c r="P2157" s="11">
        <f t="shared" si="133"/>
        <v>23</v>
      </c>
      <c r="Q2157" s="13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43.75" hidden="1" x14ac:dyDescent="0.4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 s="11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 t="shared" si="132"/>
        <v>3</v>
      </c>
      <c r="P2158" s="11">
        <f t="shared" si="133"/>
        <v>17.989999999999998</v>
      </c>
      <c r="Q2158" s="13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29.15" hidden="1" x14ac:dyDescent="0.4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 s="11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 t="shared" si="132"/>
        <v>28</v>
      </c>
      <c r="P2159" s="11">
        <f t="shared" si="133"/>
        <v>370.95</v>
      </c>
      <c r="Q2159" s="13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43.75" hidden="1" x14ac:dyDescent="0.4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 s="11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 t="shared" si="132"/>
        <v>7</v>
      </c>
      <c r="P2160" s="11">
        <f t="shared" si="133"/>
        <v>63.57</v>
      </c>
      <c r="Q2160" s="13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58.3" hidden="1" x14ac:dyDescent="0.4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 s="1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 t="shared" si="132"/>
        <v>1</v>
      </c>
      <c r="P2161" s="11">
        <f t="shared" si="133"/>
        <v>13</v>
      </c>
      <c r="Q2161" s="13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3.75" hidden="1" x14ac:dyDescent="0.4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 s="11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 t="shared" si="132"/>
        <v>1</v>
      </c>
      <c r="P2162" s="11">
        <f t="shared" si="133"/>
        <v>5.31</v>
      </c>
      <c r="Q2162" s="13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29.15" hidden="1" x14ac:dyDescent="0.4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 s="11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 t="shared" si="132"/>
        <v>116</v>
      </c>
      <c r="P2163" s="11">
        <f t="shared" si="133"/>
        <v>35.619999999999997</v>
      </c>
      <c r="Q2163" s="13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43.75" hidden="1" x14ac:dyDescent="0.4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 s="11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 t="shared" si="132"/>
        <v>112</v>
      </c>
      <c r="P2164" s="11">
        <f t="shared" si="133"/>
        <v>87.1</v>
      </c>
      <c r="Q2164" s="13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3.75" hidden="1" x14ac:dyDescent="0.4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 s="11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 t="shared" si="132"/>
        <v>132</v>
      </c>
      <c r="P2165" s="11">
        <f t="shared" si="133"/>
        <v>75.11</v>
      </c>
      <c r="Q2165" s="13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29.15" hidden="1" x14ac:dyDescent="0.4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 s="11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 t="shared" si="132"/>
        <v>103</v>
      </c>
      <c r="P2166" s="11">
        <f t="shared" si="133"/>
        <v>68.010000000000005</v>
      </c>
      <c r="Q2166" s="13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43.75" hidden="1" x14ac:dyDescent="0.4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 s="11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 t="shared" si="132"/>
        <v>139</v>
      </c>
      <c r="P2167" s="11">
        <f t="shared" si="133"/>
        <v>29.62</v>
      </c>
      <c r="Q2167" s="13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58.3" hidden="1" x14ac:dyDescent="0.4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 s="11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 t="shared" si="132"/>
        <v>147</v>
      </c>
      <c r="P2168" s="11">
        <f t="shared" si="133"/>
        <v>91.63</v>
      </c>
      <c r="Q2168" s="13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29.15" hidden="1" x14ac:dyDescent="0.4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 s="11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 t="shared" si="132"/>
        <v>120</v>
      </c>
      <c r="P2169" s="11">
        <f t="shared" si="133"/>
        <v>22.5</v>
      </c>
      <c r="Q2169" s="13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29.15" hidden="1" x14ac:dyDescent="0.4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 s="11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 t="shared" si="132"/>
        <v>122</v>
      </c>
      <c r="P2170" s="11">
        <f t="shared" si="133"/>
        <v>64.37</v>
      </c>
      <c r="Q2170" s="13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58.3" hidden="1" x14ac:dyDescent="0.4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 s="1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 t="shared" si="132"/>
        <v>100</v>
      </c>
      <c r="P2171" s="11">
        <f t="shared" si="133"/>
        <v>21.86</v>
      </c>
      <c r="Q2171" s="13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3.75" hidden="1" x14ac:dyDescent="0.4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 s="11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 t="shared" si="132"/>
        <v>181</v>
      </c>
      <c r="P2172" s="11">
        <f t="shared" si="133"/>
        <v>33.32</v>
      </c>
      <c r="Q2172" s="13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3.75" hidden="1" x14ac:dyDescent="0.4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 s="11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 t="shared" si="132"/>
        <v>106</v>
      </c>
      <c r="P2173" s="11">
        <f t="shared" si="133"/>
        <v>90.28</v>
      </c>
      <c r="Q2173" s="13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3.75" hidden="1" x14ac:dyDescent="0.4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 s="11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 t="shared" si="132"/>
        <v>100</v>
      </c>
      <c r="P2174" s="11">
        <f t="shared" si="133"/>
        <v>76.92</v>
      </c>
      <c r="Q2174" s="13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43.75" hidden="1" x14ac:dyDescent="0.4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 s="11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 t="shared" si="132"/>
        <v>127</v>
      </c>
      <c r="P2175" s="11">
        <f t="shared" si="133"/>
        <v>59.23</v>
      </c>
      <c r="Q2175" s="13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58.3" hidden="1" x14ac:dyDescent="0.4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 s="11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 t="shared" si="132"/>
        <v>103</v>
      </c>
      <c r="P2176" s="11">
        <f t="shared" si="133"/>
        <v>65.38</v>
      </c>
      <c r="Q2176" s="13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43.75" hidden="1" x14ac:dyDescent="0.4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 s="11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 t="shared" si="132"/>
        <v>250</v>
      </c>
      <c r="P2177" s="11">
        <f t="shared" si="133"/>
        <v>67.31</v>
      </c>
      <c r="Q2177" s="13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3.75" hidden="1" x14ac:dyDescent="0.4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 s="11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 t="shared" ref="O2178:O2241" si="136">ROUND(E2178/D2178*100,0)</f>
        <v>126</v>
      </c>
      <c r="P2178" s="11">
        <f t="shared" ref="P2178:P2241" si="137">IFERROR(ROUND(E2178/L2178,2),0)</f>
        <v>88.75</v>
      </c>
      <c r="Q2178" s="13" t="s">
        <v>8323</v>
      </c>
      <c r="R2178" t="s">
        <v>8324</v>
      </c>
      <c r="S2178" s="16">
        <f t="shared" ref="S2178:S2241" si="138">(((J2178/60)/60)/24+DATE(1970,1,1))</f>
        <v>42096.633206018523</v>
      </c>
      <c r="T2178" s="16">
        <f t="shared" ref="T2178:T2241" si="139">(((I2178/60)/60)/24+DATE(1970,1,1))</f>
        <v>42126.633206018523</v>
      </c>
    </row>
    <row r="2179" spans="1:20" ht="72.900000000000006" hidden="1" x14ac:dyDescent="0.4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 s="11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 t="shared" si="136"/>
        <v>100</v>
      </c>
      <c r="P2179" s="11">
        <f t="shared" si="137"/>
        <v>65.87</v>
      </c>
      <c r="Q2179" s="13" t="s">
        <v>8323</v>
      </c>
      <c r="R2179" t="s">
        <v>8324</v>
      </c>
      <c r="S2179" s="16">
        <f t="shared" si="138"/>
        <v>42502.250775462962</v>
      </c>
      <c r="T2179" s="16">
        <f t="shared" si="139"/>
        <v>42527.250775462962</v>
      </c>
    </row>
    <row r="2180" spans="1:20" ht="43.75" hidden="1" x14ac:dyDescent="0.4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 s="11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 t="shared" si="136"/>
        <v>139</v>
      </c>
      <c r="P2180" s="11">
        <f t="shared" si="137"/>
        <v>40.35</v>
      </c>
      <c r="Q2180" s="13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43.75" hidden="1" x14ac:dyDescent="0.4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 s="1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 t="shared" si="136"/>
        <v>161</v>
      </c>
      <c r="P2181" s="11">
        <f t="shared" si="137"/>
        <v>76.86</v>
      </c>
      <c r="Q2181" s="13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29.15" hidden="1" x14ac:dyDescent="0.4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 s="11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 t="shared" si="136"/>
        <v>107</v>
      </c>
      <c r="P2182" s="11">
        <f t="shared" si="137"/>
        <v>68.709999999999994</v>
      </c>
      <c r="Q2182" s="13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58.3" hidden="1" x14ac:dyDescent="0.4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 s="11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 t="shared" si="136"/>
        <v>153</v>
      </c>
      <c r="P2183" s="11">
        <f t="shared" si="137"/>
        <v>57.77</v>
      </c>
      <c r="Q2183" s="13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43.75" hidden="1" x14ac:dyDescent="0.4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 s="11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 t="shared" si="136"/>
        <v>524</v>
      </c>
      <c r="P2184" s="11">
        <f t="shared" si="137"/>
        <v>44.17</v>
      </c>
      <c r="Q2184" s="13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43.75" hidden="1" x14ac:dyDescent="0.4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 s="11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 t="shared" si="136"/>
        <v>489</v>
      </c>
      <c r="P2185" s="11">
        <f t="shared" si="137"/>
        <v>31.57</v>
      </c>
      <c r="Q2185" s="13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58.3" hidden="1" x14ac:dyDescent="0.4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 s="11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 t="shared" si="136"/>
        <v>285</v>
      </c>
      <c r="P2186" s="11">
        <f t="shared" si="137"/>
        <v>107.05</v>
      </c>
      <c r="Q2186" s="13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43.75" hidden="1" x14ac:dyDescent="0.4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 s="11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 t="shared" si="136"/>
        <v>1857</v>
      </c>
      <c r="P2187" s="11">
        <f t="shared" si="137"/>
        <v>149.03</v>
      </c>
      <c r="Q2187" s="13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43.75" hidden="1" x14ac:dyDescent="0.4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 s="11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 t="shared" si="136"/>
        <v>110</v>
      </c>
      <c r="P2188" s="11">
        <f t="shared" si="137"/>
        <v>55.96</v>
      </c>
      <c r="Q2188" s="13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43.75" hidden="1" x14ac:dyDescent="0.4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 s="11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 t="shared" si="136"/>
        <v>1015</v>
      </c>
      <c r="P2189" s="11">
        <f t="shared" si="137"/>
        <v>56.97</v>
      </c>
      <c r="Q2189" s="13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3.75" hidden="1" x14ac:dyDescent="0.4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 s="11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 t="shared" si="136"/>
        <v>412</v>
      </c>
      <c r="P2190" s="11">
        <f t="shared" si="137"/>
        <v>44.06</v>
      </c>
      <c r="Q2190" s="13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43.75" hidden="1" x14ac:dyDescent="0.4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 s="1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 t="shared" si="136"/>
        <v>503</v>
      </c>
      <c r="P2191" s="11">
        <f t="shared" si="137"/>
        <v>68.63</v>
      </c>
      <c r="Q2191" s="13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3.75" hidden="1" x14ac:dyDescent="0.4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 s="11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 t="shared" si="136"/>
        <v>185</v>
      </c>
      <c r="P2192" s="11">
        <f t="shared" si="137"/>
        <v>65.319999999999993</v>
      </c>
      <c r="Q2192" s="13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58.3" hidden="1" x14ac:dyDescent="0.4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 s="11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 t="shared" si="136"/>
        <v>120</v>
      </c>
      <c r="P2193" s="11">
        <f t="shared" si="137"/>
        <v>35.92</v>
      </c>
      <c r="Q2193" s="13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58.3" hidden="1" x14ac:dyDescent="0.4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 s="11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 t="shared" si="136"/>
        <v>1081</v>
      </c>
      <c r="P2194" s="11">
        <f t="shared" si="137"/>
        <v>40.07</v>
      </c>
      <c r="Q2194" s="13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58.3" hidden="1" x14ac:dyDescent="0.4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 s="11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 t="shared" si="136"/>
        <v>452</v>
      </c>
      <c r="P2195" s="11">
        <f t="shared" si="137"/>
        <v>75.650000000000006</v>
      </c>
      <c r="Q2195" s="13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58.3" hidden="1" x14ac:dyDescent="0.4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 s="11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 t="shared" si="136"/>
        <v>537</v>
      </c>
      <c r="P2196" s="11">
        <f t="shared" si="137"/>
        <v>61.2</v>
      </c>
      <c r="Q2196" s="13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29.15" hidden="1" x14ac:dyDescent="0.4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 s="11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 t="shared" si="136"/>
        <v>120</v>
      </c>
      <c r="P2197" s="11">
        <f t="shared" si="137"/>
        <v>48.13</v>
      </c>
      <c r="Q2197" s="13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29.15" hidden="1" x14ac:dyDescent="0.4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 s="11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 t="shared" si="136"/>
        <v>114</v>
      </c>
      <c r="P2198" s="11">
        <f t="shared" si="137"/>
        <v>68.11</v>
      </c>
      <c r="Q2198" s="13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3.75" hidden="1" x14ac:dyDescent="0.4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 s="11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 t="shared" si="136"/>
        <v>951</v>
      </c>
      <c r="P2199" s="11">
        <f t="shared" si="137"/>
        <v>65.89</v>
      </c>
      <c r="Q2199" s="13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43.75" hidden="1" x14ac:dyDescent="0.4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 s="11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 t="shared" si="136"/>
        <v>133</v>
      </c>
      <c r="P2200" s="11">
        <f t="shared" si="137"/>
        <v>81.650000000000006</v>
      </c>
      <c r="Q2200" s="13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29.15" hidden="1" x14ac:dyDescent="0.4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 s="1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 t="shared" si="136"/>
        <v>147</v>
      </c>
      <c r="P2201" s="11">
        <f t="shared" si="137"/>
        <v>52.7</v>
      </c>
      <c r="Q2201" s="13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43.75" hidden="1" x14ac:dyDescent="0.4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 s="11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 t="shared" si="136"/>
        <v>542</v>
      </c>
      <c r="P2202" s="11">
        <f t="shared" si="137"/>
        <v>41.23</v>
      </c>
      <c r="Q2202" s="13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43.75" hidden="1" x14ac:dyDescent="0.4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 s="11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 t="shared" si="136"/>
        <v>383</v>
      </c>
      <c r="P2203" s="11">
        <f t="shared" si="137"/>
        <v>15.04</v>
      </c>
      <c r="Q2203" s="13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29.15" hidden="1" x14ac:dyDescent="0.4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 s="11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 t="shared" si="136"/>
        <v>704</v>
      </c>
      <c r="P2204" s="11">
        <f t="shared" si="137"/>
        <v>39.07</v>
      </c>
      <c r="Q2204" s="13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43.75" hidden="1" x14ac:dyDescent="0.4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 s="11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 t="shared" si="136"/>
        <v>110</v>
      </c>
      <c r="P2205" s="11">
        <f t="shared" si="137"/>
        <v>43.82</v>
      </c>
      <c r="Q2205" s="13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3.75" hidden="1" x14ac:dyDescent="0.4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 s="11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 t="shared" si="136"/>
        <v>133</v>
      </c>
      <c r="P2206" s="11">
        <f t="shared" si="137"/>
        <v>27.3</v>
      </c>
      <c r="Q2206" s="13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3.75" hidden="1" x14ac:dyDescent="0.4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 s="11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 t="shared" si="136"/>
        <v>152</v>
      </c>
      <c r="P2207" s="11">
        <f t="shared" si="137"/>
        <v>42.22</v>
      </c>
      <c r="Q2207" s="13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43.75" hidden="1" x14ac:dyDescent="0.4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 s="11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 t="shared" si="136"/>
        <v>103</v>
      </c>
      <c r="P2208" s="11">
        <f t="shared" si="137"/>
        <v>33.24</v>
      </c>
      <c r="Q2208" s="13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3.75" hidden="1" x14ac:dyDescent="0.4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 s="11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 t="shared" si="136"/>
        <v>100</v>
      </c>
      <c r="P2209" s="11">
        <f t="shared" si="137"/>
        <v>285.70999999999998</v>
      </c>
      <c r="Q2209" s="13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43.75" hidden="1" x14ac:dyDescent="0.4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 s="11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 t="shared" si="136"/>
        <v>102</v>
      </c>
      <c r="P2210" s="11">
        <f t="shared" si="137"/>
        <v>42.33</v>
      </c>
      <c r="Q2210" s="13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29.15" hidden="1" x14ac:dyDescent="0.4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 s="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 t="shared" si="136"/>
        <v>151</v>
      </c>
      <c r="P2211" s="11">
        <f t="shared" si="137"/>
        <v>50.27</v>
      </c>
      <c r="Q2211" s="13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43.75" hidden="1" x14ac:dyDescent="0.4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 s="11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 t="shared" si="136"/>
        <v>111</v>
      </c>
      <c r="P2212" s="11">
        <f t="shared" si="137"/>
        <v>61.9</v>
      </c>
      <c r="Q2212" s="13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58.3" hidden="1" x14ac:dyDescent="0.4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 s="11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 t="shared" si="136"/>
        <v>196</v>
      </c>
      <c r="P2213" s="11">
        <f t="shared" si="137"/>
        <v>40.75</v>
      </c>
      <c r="Q2213" s="13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58.3" hidden="1" x14ac:dyDescent="0.4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 s="11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 t="shared" si="136"/>
        <v>114</v>
      </c>
      <c r="P2214" s="11">
        <f t="shared" si="137"/>
        <v>55.8</v>
      </c>
      <c r="Q2214" s="13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58.3" hidden="1" x14ac:dyDescent="0.4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 s="11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 t="shared" si="136"/>
        <v>200</v>
      </c>
      <c r="P2215" s="11">
        <f t="shared" si="137"/>
        <v>10</v>
      </c>
      <c r="Q2215" s="13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3.75" hidden="1" x14ac:dyDescent="0.4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 s="11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 t="shared" si="136"/>
        <v>293</v>
      </c>
      <c r="P2216" s="11">
        <f t="shared" si="137"/>
        <v>73.13</v>
      </c>
      <c r="Q2216" s="13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29.15" hidden="1" x14ac:dyDescent="0.4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 s="11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 t="shared" si="136"/>
        <v>156</v>
      </c>
      <c r="P2217" s="11">
        <f t="shared" si="137"/>
        <v>26.06</v>
      </c>
      <c r="Q2217" s="13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43.75" hidden="1" x14ac:dyDescent="0.4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 s="11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 t="shared" si="136"/>
        <v>106</v>
      </c>
      <c r="P2218" s="11">
        <f t="shared" si="137"/>
        <v>22.64</v>
      </c>
      <c r="Q2218" s="13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43.75" hidden="1" x14ac:dyDescent="0.4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 s="11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 t="shared" si="136"/>
        <v>101</v>
      </c>
      <c r="P2219" s="11">
        <f t="shared" si="137"/>
        <v>47.22</v>
      </c>
      <c r="Q2219" s="13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3.75" hidden="1" x14ac:dyDescent="0.4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 s="11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 t="shared" si="136"/>
        <v>123</v>
      </c>
      <c r="P2220" s="11">
        <f t="shared" si="137"/>
        <v>32.32</v>
      </c>
      <c r="Q2220" s="13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3.75" hidden="1" x14ac:dyDescent="0.4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 s="1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 t="shared" si="136"/>
        <v>102</v>
      </c>
      <c r="P2221" s="11">
        <f t="shared" si="137"/>
        <v>53.42</v>
      </c>
      <c r="Q2221" s="13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3.75" hidden="1" x14ac:dyDescent="0.4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 s="11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 t="shared" si="136"/>
        <v>101</v>
      </c>
      <c r="P2222" s="11">
        <f t="shared" si="137"/>
        <v>51.3</v>
      </c>
      <c r="Q2222" s="13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3.75" hidden="1" x14ac:dyDescent="0.4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 s="11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 t="shared" si="136"/>
        <v>108</v>
      </c>
      <c r="P2223" s="11">
        <f t="shared" si="137"/>
        <v>37.200000000000003</v>
      </c>
      <c r="Q2223" s="13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43.75" hidden="1" x14ac:dyDescent="0.4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 s="11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 t="shared" si="136"/>
        <v>163</v>
      </c>
      <c r="P2224" s="11">
        <f t="shared" si="137"/>
        <v>27.1</v>
      </c>
      <c r="Q2224" s="13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58.3" hidden="1" x14ac:dyDescent="0.4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 s="11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 t="shared" si="136"/>
        <v>106</v>
      </c>
      <c r="P2225" s="11">
        <f t="shared" si="137"/>
        <v>206.31</v>
      </c>
      <c r="Q2225" s="13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43.75" hidden="1" x14ac:dyDescent="0.4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 s="11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 t="shared" si="136"/>
        <v>243</v>
      </c>
      <c r="P2226" s="11">
        <f t="shared" si="137"/>
        <v>82.15</v>
      </c>
      <c r="Q2226" s="13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43.75" hidden="1" x14ac:dyDescent="0.4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 s="11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 t="shared" si="136"/>
        <v>945</v>
      </c>
      <c r="P2227" s="11">
        <f t="shared" si="137"/>
        <v>164.8</v>
      </c>
      <c r="Q2227" s="13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43.75" hidden="1" x14ac:dyDescent="0.4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 s="11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 t="shared" si="136"/>
        <v>108</v>
      </c>
      <c r="P2228" s="11">
        <f t="shared" si="137"/>
        <v>60.82</v>
      </c>
      <c r="Q2228" s="13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43.75" hidden="1" x14ac:dyDescent="0.4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 s="11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 t="shared" si="136"/>
        <v>157</v>
      </c>
      <c r="P2229" s="11">
        <f t="shared" si="137"/>
        <v>67.97</v>
      </c>
      <c r="Q2229" s="13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58.3" hidden="1" x14ac:dyDescent="0.4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 s="11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 t="shared" si="136"/>
        <v>1174</v>
      </c>
      <c r="P2230" s="11">
        <f t="shared" si="137"/>
        <v>81.56</v>
      </c>
      <c r="Q2230" s="13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58.3" hidden="1" x14ac:dyDescent="0.4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 s="1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 t="shared" si="136"/>
        <v>171</v>
      </c>
      <c r="P2231" s="11">
        <f t="shared" si="137"/>
        <v>25.43</v>
      </c>
      <c r="Q2231" s="13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43.75" hidden="1" x14ac:dyDescent="0.4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 s="11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 t="shared" si="136"/>
        <v>126</v>
      </c>
      <c r="P2232" s="11">
        <f t="shared" si="137"/>
        <v>21.5</v>
      </c>
      <c r="Q2232" s="13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43.75" hidden="1" x14ac:dyDescent="0.4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 s="11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 t="shared" si="136"/>
        <v>1212</v>
      </c>
      <c r="P2233" s="11">
        <f t="shared" si="137"/>
        <v>27.23</v>
      </c>
      <c r="Q2233" s="13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3.75" hidden="1" x14ac:dyDescent="0.4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 s="11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 t="shared" si="136"/>
        <v>496</v>
      </c>
      <c r="P2234" s="11">
        <f t="shared" si="137"/>
        <v>25.09</v>
      </c>
      <c r="Q2234" s="13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3.75" hidden="1" x14ac:dyDescent="0.4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 s="11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 t="shared" si="136"/>
        <v>332</v>
      </c>
      <c r="P2235" s="11">
        <f t="shared" si="137"/>
        <v>21.23</v>
      </c>
      <c r="Q2235" s="13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3.75" hidden="1" x14ac:dyDescent="0.4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 s="11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 t="shared" si="136"/>
        <v>1165</v>
      </c>
      <c r="P2236" s="11">
        <f t="shared" si="137"/>
        <v>41.61</v>
      </c>
      <c r="Q2236" s="13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29.15" hidden="1" x14ac:dyDescent="0.4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 s="11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 t="shared" si="136"/>
        <v>153</v>
      </c>
      <c r="P2237" s="11">
        <f t="shared" si="137"/>
        <v>135.59</v>
      </c>
      <c r="Q2237" s="13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43.75" hidden="1" x14ac:dyDescent="0.4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 s="11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 t="shared" si="136"/>
        <v>537</v>
      </c>
      <c r="P2238" s="11">
        <f t="shared" si="137"/>
        <v>22.12</v>
      </c>
      <c r="Q2238" s="13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43.75" hidden="1" x14ac:dyDescent="0.4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 s="11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 t="shared" si="136"/>
        <v>353</v>
      </c>
      <c r="P2239" s="11">
        <f t="shared" si="137"/>
        <v>64.63</v>
      </c>
      <c r="Q2239" s="13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29.15" hidden="1" x14ac:dyDescent="0.4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 s="11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 t="shared" si="136"/>
        <v>137</v>
      </c>
      <c r="P2240" s="11">
        <f t="shared" si="137"/>
        <v>69.569999999999993</v>
      </c>
      <c r="Q2240" s="13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29.15" hidden="1" x14ac:dyDescent="0.4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 s="1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 t="shared" si="136"/>
        <v>128</v>
      </c>
      <c r="P2241" s="11">
        <f t="shared" si="137"/>
        <v>75.13</v>
      </c>
      <c r="Q2241" s="13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3.75" hidden="1" x14ac:dyDescent="0.4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 s="11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 t="shared" ref="O2242:O2305" si="140">ROUND(E2242/D2242*100,0)</f>
        <v>271</v>
      </c>
      <c r="P2242" s="11">
        <f t="shared" ref="P2242:P2305" si="141">IFERROR(ROUND(E2242/L2242,2),0)</f>
        <v>140.97999999999999</v>
      </c>
      <c r="Q2242" s="13" t="s">
        <v>8331</v>
      </c>
      <c r="R2242" t="s">
        <v>8349</v>
      </c>
      <c r="S2242" s="16">
        <f t="shared" ref="S2242:S2305" si="142">(((J2242/60)/60)/24+DATE(1970,1,1))</f>
        <v>42452.825740740736</v>
      </c>
      <c r="T2242" s="16">
        <f t="shared" ref="T2242:T2305" si="143">(((I2242/60)/60)/24+DATE(1970,1,1))</f>
        <v>42482.825740740736</v>
      </c>
    </row>
    <row r="2243" spans="1:20" ht="43.75" hidden="1" x14ac:dyDescent="0.4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 s="11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 t="shared" si="140"/>
        <v>806</v>
      </c>
      <c r="P2243" s="11">
        <f t="shared" si="141"/>
        <v>49.47</v>
      </c>
      <c r="Q2243" s="13" t="s">
        <v>8331</v>
      </c>
      <c r="R2243" t="s">
        <v>8349</v>
      </c>
      <c r="S2243" s="16">
        <f t="shared" si="142"/>
        <v>42766.827546296292</v>
      </c>
      <c r="T2243" s="16">
        <f t="shared" si="143"/>
        <v>42796.827546296292</v>
      </c>
    </row>
    <row r="2244" spans="1:20" ht="29.15" hidden="1" x14ac:dyDescent="0.4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 s="11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 t="shared" si="140"/>
        <v>1360</v>
      </c>
      <c r="P2244" s="11">
        <f t="shared" si="141"/>
        <v>53.87</v>
      </c>
      <c r="Q2244" s="13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43.75" hidden="1" x14ac:dyDescent="0.4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 s="11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 t="shared" si="140"/>
        <v>930250</v>
      </c>
      <c r="P2245" s="11">
        <f t="shared" si="141"/>
        <v>4.57</v>
      </c>
      <c r="Q2245" s="13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3.75" hidden="1" x14ac:dyDescent="0.4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 s="11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 t="shared" si="140"/>
        <v>377</v>
      </c>
      <c r="P2246" s="11">
        <f t="shared" si="141"/>
        <v>65</v>
      </c>
      <c r="Q2246" s="13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3.75" hidden="1" x14ac:dyDescent="0.4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 s="11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 t="shared" si="140"/>
        <v>2647</v>
      </c>
      <c r="P2247" s="11">
        <f t="shared" si="141"/>
        <v>53.48</v>
      </c>
      <c r="Q2247" s="13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43.75" hidden="1" x14ac:dyDescent="0.4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 s="11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 t="shared" si="140"/>
        <v>100</v>
      </c>
      <c r="P2248" s="11">
        <f t="shared" si="141"/>
        <v>43.91</v>
      </c>
      <c r="Q2248" s="13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29.15" hidden="1" x14ac:dyDescent="0.4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 s="11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 t="shared" si="140"/>
        <v>104</v>
      </c>
      <c r="P2249" s="11">
        <f t="shared" si="141"/>
        <v>50.85</v>
      </c>
      <c r="Q2249" s="13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43.75" hidden="1" x14ac:dyDescent="0.4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 s="11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 t="shared" si="140"/>
        <v>107</v>
      </c>
      <c r="P2250" s="11">
        <f t="shared" si="141"/>
        <v>58.63</v>
      </c>
      <c r="Q2250" s="13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3.75" hidden="1" x14ac:dyDescent="0.4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 s="1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 t="shared" si="140"/>
        <v>169</v>
      </c>
      <c r="P2251" s="11">
        <f t="shared" si="141"/>
        <v>32.82</v>
      </c>
      <c r="Q2251" s="13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3.75" hidden="1" x14ac:dyDescent="0.4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 s="11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 t="shared" si="140"/>
        <v>975</v>
      </c>
      <c r="P2252" s="11">
        <f t="shared" si="141"/>
        <v>426.93</v>
      </c>
      <c r="Q2252" s="13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3.75" hidden="1" x14ac:dyDescent="0.4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 s="11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 t="shared" si="140"/>
        <v>134</v>
      </c>
      <c r="P2253" s="11">
        <f t="shared" si="141"/>
        <v>23.81</v>
      </c>
      <c r="Q2253" s="13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43.75" hidden="1" x14ac:dyDescent="0.4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 s="11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 t="shared" si="140"/>
        <v>272</v>
      </c>
      <c r="P2254" s="11">
        <f t="shared" si="141"/>
        <v>98.41</v>
      </c>
      <c r="Q2254" s="13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43.75" hidden="1" x14ac:dyDescent="0.4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 s="11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 t="shared" si="140"/>
        <v>113</v>
      </c>
      <c r="P2255" s="11">
        <f t="shared" si="141"/>
        <v>107.32</v>
      </c>
      <c r="Q2255" s="13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43.75" hidden="1" x14ac:dyDescent="0.4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 s="11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 t="shared" si="140"/>
        <v>460</v>
      </c>
      <c r="P2256" s="11">
        <f t="shared" si="141"/>
        <v>11.67</v>
      </c>
      <c r="Q2256" s="13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29.15" hidden="1" x14ac:dyDescent="0.4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 s="11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 t="shared" si="140"/>
        <v>287</v>
      </c>
      <c r="P2257" s="11">
        <f t="shared" si="141"/>
        <v>41.78</v>
      </c>
      <c r="Q2257" s="13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3.75" hidden="1" x14ac:dyDescent="0.4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 s="11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 t="shared" si="140"/>
        <v>223</v>
      </c>
      <c r="P2258" s="11">
        <f t="shared" si="141"/>
        <v>21.38</v>
      </c>
      <c r="Q2258" s="13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58.3" hidden="1" x14ac:dyDescent="0.4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 s="11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 t="shared" si="140"/>
        <v>636</v>
      </c>
      <c r="P2259" s="11">
        <f t="shared" si="141"/>
        <v>94.1</v>
      </c>
      <c r="Q2259" s="13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29.15" hidden="1" x14ac:dyDescent="0.4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 s="11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 t="shared" si="140"/>
        <v>147</v>
      </c>
      <c r="P2260" s="11">
        <f t="shared" si="141"/>
        <v>15.72</v>
      </c>
      <c r="Q2260" s="13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43.75" hidden="1" x14ac:dyDescent="0.4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 s="1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 t="shared" si="140"/>
        <v>1867</v>
      </c>
      <c r="P2261" s="11">
        <f t="shared" si="141"/>
        <v>90.64</v>
      </c>
      <c r="Q2261" s="13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43.75" hidden="1" x14ac:dyDescent="0.4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 s="11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 t="shared" si="140"/>
        <v>327</v>
      </c>
      <c r="P2262" s="11">
        <f t="shared" si="141"/>
        <v>97.3</v>
      </c>
      <c r="Q2262" s="13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43.75" hidden="1" x14ac:dyDescent="0.4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 s="11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 t="shared" si="140"/>
        <v>780</v>
      </c>
      <c r="P2263" s="11">
        <f t="shared" si="141"/>
        <v>37.119999999999997</v>
      </c>
      <c r="Q2263" s="13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43.75" hidden="1" x14ac:dyDescent="0.4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 s="11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 t="shared" si="140"/>
        <v>154</v>
      </c>
      <c r="P2264" s="11">
        <f t="shared" si="141"/>
        <v>28.1</v>
      </c>
      <c r="Q2264" s="13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3.75" hidden="1" x14ac:dyDescent="0.4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 s="11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 t="shared" si="140"/>
        <v>116</v>
      </c>
      <c r="P2265" s="11">
        <f t="shared" si="141"/>
        <v>144.43</v>
      </c>
      <c r="Q2265" s="13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58.3" hidden="1" x14ac:dyDescent="0.4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 s="11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 t="shared" si="140"/>
        <v>180</v>
      </c>
      <c r="P2266" s="11">
        <f t="shared" si="141"/>
        <v>24.27</v>
      </c>
      <c r="Q2266" s="13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43.75" hidden="1" x14ac:dyDescent="0.4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 s="11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 t="shared" si="140"/>
        <v>299</v>
      </c>
      <c r="P2267" s="11">
        <f t="shared" si="141"/>
        <v>35.119999999999997</v>
      </c>
      <c r="Q2267" s="13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3.75" hidden="1" x14ac:dyDescent="0.4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 s="11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 t="shared" si="140"/>
        <v>320</v>
      </c>
      <c r="P2268" s="11">
        <f t="shared" si="141"/>
        <v>24.76</v>
      </c>
      <c r="Q2268" s="13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43.75" hidden="1" x14ac:dyDescent="0.4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 s="11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 t="shared" si="140"/>
        <v>381</v>
      </c>
      <c r="P2269" s="11">
        <f t="shared" si="141"/>
        <v>188.38</v>
      </c>
      <c r="Q2269" s="13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43.75" hidden="1" x14ac:dyDescent="0.4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 s="11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 t="shared" si="140"/>
        <v>103</v>
      </c>
      <c r="P2270" s="11">
        <f t="shared" si="141"/>
        <v>148.08000000000001</v>
      </c>
      <c r="Q2270" s="13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3.75" hidden="1" x14ac:dyDescent="0.4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 s="1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 t="shared" si="140"/>
        <v>1802</v>
      </c>
      <c r="P2271" s="11">
        <f t="shared" si="141"/>
        <v>49.93</v>
      </c>
      <c r="Q2271" s="13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3.75" hidden="1" x14ac:dyDescent="0.4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 s="11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 t="shared" si="140"/>
        <v>720</v>
      </c>
      <c r="P2272" s="11">
        <f t="shared" si="141"/>
        <v>107.82</v>
      </c>
      <c r="Q2272" s="13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43.75" hidden="1" x14ac:dyDescent="0.4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 s="11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 t="shared" si="140"/>
        <v>283</v>
      </c>
      <c r="P2273" s="11">
        <f t="shared" si="141"/>
        <v>42.63</v>
      </c>
      <c r="Q2273" s="13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3.75" hidden="1" x14ac:dyDescent="0.4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 s="11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 t="shared" si="140"/>
        <v>1357</v>
      </c>
      <c r="P2274" s="11">
        <f t="shared" si="141"/>
        <v>14.37</v>
      </c>
      <c r="Q2274" s="13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43.75" hidden="1" x14ac:dyDescent="0.4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 s="11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 t="shared" si="140"/>
        <v>220</v>
      </c>
      <c r="P2275" s="11">
        <f t="shared" si="141"/>
        <v>37.479999999999997</v>
      </c>
      <c r="Q2275" s="13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58.3" hidden="1" x14ac:dyDescent="0.4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 s="11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 t="shared" si="140"/>
        <v>120</v>
      </c>
      <c r="P2276" s="11">
        <f t="shared" si="141"/>
        <v>30.2</v>
      </c>
      <c r="Q2276" s="13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3.75" hidden="1" x14ac:dyDescent="0.4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 s="11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 t="shared" si="140"/>
        <v>408</v>
      </c>
      <c r="P2277" s="11">
        <f t="shared" si="141"/>
        <v>33.549999999999997</v>
      </c>
      <c r="Q2277" s="13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58.3" hidden="1" x14ac:dyDescent="0.4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 s="11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 t="shared" si="140"/>
        <v>106</v>
      </c>
      <c r="P2278" s="11">
        <f t="shared" si="141"/>
        <v>64.75</v>
      </c>
      <c r="Q2278" s="13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43.75" hidden="1" x14ac:dyDescent="0.4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 s="11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 t="shared" si="140"/>
        <v>141</v>
      </c>
      <c r="P2279" s="11">
        <f t="shared" si="141"/>
        <v>57.93</v>
      </c>
      <c r="Q2279" s="13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29.15" hidden="1" x14ac:dyDescent="0.4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 s="11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 t="shared" si="140"/>
        <v>271</v>
      </c>
      <c r="P2280" s="11">
        <f t="shared" si="141"/>
        <v>53.08</v>
      </c>
      <c r="Q2280" s="13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58.3" hidden="1" x14ac:dyDescent="0.4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 s="1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 t="shared" si="140"/>
        <v>154</v>
      </c>
      <c r="P2281" s="11">
        <f t="shared" si="141"/>
        <v>48.06</v>
      </c>
      <c r="Q2281" s="13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58.3" hidden="1" x14ac:dyDescent="0.4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 s="11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 t="shared" si="140"/>
        <v>404</v>
      </c>
      <c r="P2282" s="11">
        <f t="shared" si="141"/>
        <v>82.4</v>
      </c>
      <c r="Q2282" s="13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43.75" hidden="1" x14ac:dyDescent="0.4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 s="11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 t="shared" si="140"/>
        <v>185</v>
      </c>
      <c r="P2283" s="11">
        <f t="shared" si="141"/>
        <v>50.45</v>
      </c>
      <c r="Q2283" s="13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29.15" hidden="1" x14ac:dyDescent="0.4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 s="11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 t="shared" si="140"/>
        <v>185</v>
      </c>
      <c r="P2284" s="11">
        <f t="shared" si="141"/>
        <v>115.83</v>
      </c>
      <c r="Q2284" s="13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43.75" hidden="1" x14ac:dyDescent="0.4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 s="11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 t="shared" si="140"/>
        <v>101</v>
      </c>
      <c r="P2285" s="11">
        <f t="shared" si="141"/>
        <v>63.03</v>
      </c>
      <c r="Q2285" s="13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29.15" hidden="1" x14ac:dyDescent="0.4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 s="11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 t="shared" si="140"/>
        <v>106</v>
      </c>
      <c r="P2286" s="11">
        <f t="shared" si="141"/>
        <v>108.02</v>
      </c>
      <c r="Q2286" s="13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43.75" hidden="1" x14ac:dyDescent="0.4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 s="11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 t="shared" si="140"/>
        <v>121</v>
      </c>
      <c r="P2287" s="11">
        <f t="shared" si="141"/>
        <v>46.09</v>
      </c>
      <c r="Q2287" s="13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3.75" hidden="1" x14ac:dyDescent="0.4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 s="11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 t="shared" si="140"/>
        <v>100</v>
      </c>
      <c r="P2288" s="11">
        <f t="shared" si="141"/>
        <v>107.21</v>
      </c>
      <c r="Q2288" s="13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3.75" hidden="1" x14ac:dyDescent="0.4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 s="11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 t="shared" si="140"/>
        <v>120</v>
      </c>
      <c r="P2289" s="11">
        <f t="shared" si="141"/>
        <v>50.93</v>
      </c>
      <c r="Q2289" s="13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43.75" hidden="1" x14ac:dyDescent="0.4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 s="11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 t="shared" si="140"/>
        <v>100</v>
      </c>
      <c r="P2290" s="11">
        <f t="shared" si="141"/>
        <v>40.04</v>
      </c>
      <c r="Q2290" s="13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43.75" hidden="1" x14ac:dyDescent="0.4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 s="1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 t="shared" si="140"/>
        <v>107</v>
      </c>
      <c r="P2291" s="11">
        <f t="shared" si="141"/>
        <v>64.44</v>
      </c>
      <c r="Q2291" s="13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3.75" hidden="1" x14ac:dyDescent="0.4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 s="11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 t="shared" si="140"/>
        <v>104</v>
      </c>
      <c r="P2292" s="11">
        <f t="shared" si="141"/>
        <v>53.83</v>
      </c>
      <c r="Q2292" s="13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43.75" hidden="1" x14ac:dyDescent="0.4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 s="11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 t="shared" si="140"/>
        <v>173</v>
      </c>
      <c r="P2293" s="11">
        <f t="shared" si="141"/>
        <v>100.47</v>
      </c>
      <c r="Q2293" s="13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43.75" hidden="1" x14ac:dyDescent="0.4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 s="11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 t="shared" si="140"/>
        <v>107</v>
      </c>
      <c r="P2294" s="11">
        <f t="shared" si="141"/>
        <v>46.63</v>
      </c>
      <c r="Q2294" s="13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29.15" hidden="1" x14ac:dyDescent="0.4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 s="11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 t="shared" si="140"/>
        <v>108</v>
      </c>
      <c r="P2295" s="11">
        <f t="shared" si="141"/>
        <v>34.07</v>
      </c>
      <c r="Q2295" s="13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58.3" hidden="1" x14ac:dyDescent="0.4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 s="11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 t="shared" si="140"/>
        <v>146</v>
      </c>
      <c r="P2296" s="11">
        <f t="shared" si="141"/>
        <v>65.209999999999994</v>
      </c>
      <c r="Q2296" s="13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58.3" hidden="1" x14ac:dyDescent="0.4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 s="11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 t="shared" si="140"/>
        <v>125</v>
      </c>
      <c r="P2297" s="11">
        <f t="shared" si="141"/>
        <v>44.21</v>
      </c>
      <c r="Q2297" s="13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3.75" hidden="1" x14ac:dyDescent="0.4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 s="11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 t="shared" si="140"/>
        <v>149</v>
      </c>
      <c r="P2298" s="11">
        <f t="shared" si="141"/>
        <v>71.97</v>
      </c>
      <c r="Q2298" s="13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29.15" hidden="1" x14ac:dyDescent="0.4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 s="11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 t="shared" si="140"/>
        <v>101</v>
      </c>
      <c r="P2299" s="11">
        <f t="shared" si="141"/>
        <v>52.95</v>
      </c>
      <c r="Q2299" s="13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3.75" hidden="1" x14ac:dyDescent="0.4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 s="11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 t="shared" si="140"/>
        <v>105</v>
      </c>
      <c r="P2300" s="11">
        <f t="shared" si="141"/>
        <v>109.45</v>
      </c>
      <c r="Q2300" s="13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3.75" hidden="1" x14ac:dyDescent="0.4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 s="1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 t="shared" si="140"/>
        <v>350</v>
      </c>
      <c r="P2301" s="11">
        <f t="shared" si="141"/>
        <v>75.040000000000006</v>
      </c>
      <c r="Q2301" s="13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3.75" hidden="1" x14ac:dyDescent="0.4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 s="11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 t="shared" si="140"/>
        <v>101</v>
      </c>
      <c r="P2302" s="11">
        <f t="shared" si="141"/>
        <v>115.71</v>
      </c>
      <c r="Q2302" s="13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29.15" hidden="1" x14ac:dyDescent="0.4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 s="11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 t="shared" si="140"/>
        <v>134</v>
      </c>
      <c r="P2303" s="11">
        <f t="shared" si="141"/>
        <v>31.66</v>
      </c>
      <c r="Q2303" s="13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3.75" hidden="1" x14ac:dyDescent="0.4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 s="11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 t="shared" si="140"/>
        <v>171</v>
      </c>
      <c r="P2304" s="11">
        <f t="shared" si="141"/>
        <v>46.18</v>
      </c>
      <c r="Q2304" s="13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58.3" hidden="1" x14ac:dyDescent="0.4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 s="11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 t="shared" si="140"/>
        <v>109</v>
      </c>
      <c r="P2305" s="11">
        <f t="shared" si="141"/>
        <v>68.48</v>
      </c>
      <c r="Q2305" s="13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3.75" hidden="1" x14ac:dyDescent="0.4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 s="11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 t="shared" ref="O2306:O2369" si="144">ROUND(E2306/D2306*100,0)</f>
        <v>101</v>
      </c>
      <c r="P2306" s="11">
        <f t="shared" ref="P2306:P2369" si="145">IFERROR(ROUND(E2306/L2306,2),0)</f>
        <v>53.47</v>
      </c>
      <c r="Q2306" s="13" t="s">
        <v>8323</v>
      </c>
      <c r="R2306" t="s">
        <v>8327</v>
      </c>
      <c r="S2306" s="16">
        <f t="shared" ref="S2306:S2369" si="146">(((J2306/60)/60)/24+DATE(1970,1,1))</f>
        <v>40502.815868055557</v>
      </c>
      <c r="T2306" s="16">
        <f t="shared" ref="T2306:T2369" si="147">(((I2306/60)/60)/24+DATE(1970,1,1))</f>
        <v>40544.207638888889</v>
      </c>
    </row>
    <row r="2307" spans="1:20" ht="43.75" hidden="1" x14ac:dyDescent="0.4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 s="11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 t="shared" si="144"/>
        <v>101</v>
      </c>
      <c r="P2307" s="11">
        <f t="shared" si="145"/>
        <v>109.11</v>
      </c>
      <c r="Q2307" s="13" t="s">
        <v>8323</v>
      </c>
      <c r="R2307" t="s">
        <v>8327</v>
      </c>
      <c r="S2307" s="16">
        <f t="shared" si="146"/>
        <v>41834.695277777777</v>
      </c>
      <c r="T2307" s="16">
        <f t="shared" si="147"/>
        <v>41859.75</v>
      </c>
    </row>
    <row r="2308" spans="1:20" ht="43.75" hidden="1" x14ac:dyDescent="0.4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 s="11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 t="shared" si="144"/>
        <v>107</v>
      </c>
      <c r="P2308" s="11">
        <f t="shared" si="145"/>
        <v>51.19</v>
      </c>
      <c r="Q2308" s="13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3.75" hidden="1" x14ac:dyDescent="0.4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 s="11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 t="shared" si="144"/>
        <v>107</v>
      </c>
      <c r="P2309" s="11">
        <f t="shared" si="145"/>
        <v>27.94</v>
      </c>
      <c r="Q2309" s="13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43.75" hidden="1" x14ac:dyDescent="0.4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 s="11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 t="shared" si="144"/>
        <v>101</v>
      </c>
      <c r="P2310" s="11">
        <f t="shared" si="145"/>
        <v>82.5</v>
      </c>
      <c r="Q2310" s="13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3.75" hidden="1" x14ac:dyDescent="0.4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 s="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 t="shared" si="144"/>
        <v>107</v>
      </c>
      <c r="P2311" s="11">
        <f t="shared" si="145"/>
        <v>59.82</v>
      </c>
      <c r="Q2311" s="13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58.3" hidden="1" x14ac:dyDescent="0.4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 s="11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 t="shared" si="144"/>
        <v>429</v>
      </c>
      <c r="P2312" s="11">
        <f t="shared" si="145"/>
        <v>64.819999999999993</v>
      </c>
      <c r="Q2312" s="13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3.75" hidden="1" x14ac:dyDescent="0.4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 s="11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 t="shared" si="144"/>
        <v>104</v>
      </c>
      <c r="P2313" s="11">
        <f t="shared" si="145"/>
        <v>90.1</v>
      </c>
      <c r="Q2313" s="13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3.75" hidden="1" x14ac:dyDescent="0.4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 s="11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 t="shared" si="144"/>
        <v>108</v>
      </c>
      <c r="P2314" s="11">
        <f t="shared" si="145"/>
        <v>40.96</v>
      </c>
      <c r="Q2314" s="13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29.15" hidden="1" x14ac:dyDescent="0.4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 s="11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 t="shared" si="144"/>
        <v>176</v>
      </c>
      <c r="P2315" s="11">
        <f t="shared" si="145"/>
        <v>56</v>
      </c>
      <c r="Q2315" s="13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43.75" hidden="1" x14ac:dyDescent="0.4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 s="11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 t="shared" si="144"/>
        <v>157</v>
      </c>
      <c r="P2316" s="11">
        <f t="shared" si="145"/>
        <v>37.67</v>
      </c>
      <c r="Q2316" s="13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43.75" hidden="1" x14ac:dyDescent="0.4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 s="11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 t="shared" si="144"/>
        <v>103</v>
      </c>
      <c r="P2317" s="11">
        <f t="shared" si="145"/>
        <v>40.08</v>
      </c>
      <c r="Q2317" s="13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58.3" hidden="1" x14ac:dyDescent="0.4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 s="11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 t="shared" si="144"/>
        <v>104</v>
      </c>
      <c r="P2318" s="11">
        <f t="shared" si="145"/>
        <v>78.03</v>
      </c>
      <c r="Q2318" s="13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3.75" hidden="1" x14ac:dyDescent="0.4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 s="11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 t="shared" si="144"/>
        <v>104</v>
      </c>
      <c r="P2319" s="11">
        <f t="shared" si="145"/>
        <v>18.91</v>
      </c>
      <c r="Q2319" s="13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58.3" hidden="1" x14ac:dyDescent="0.4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 s="11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 t="shared" si="144"/>
        <v>121</v>
      </c>
      <c r="P2320" s="11">
        <f t="shared" si="145"/>
        <v>37.130000000000003</v>
      </c>
      <c r="Q2320" s="13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3.75" hidden="1" x14ac:dyDescent="0.4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 s="1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 t="shared" si="144"/>
        <v>108</v>
      </c>
      <c r="P2321" s="11">
        <f t="shared" si="145"/>
        <v>41.96</v>
      </c>
      <c r="Q2321" s="13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58.3" hidden="1" x14ac:dyDescent="0.4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 s="11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 t="shared" si="144"/>
        <v>109</v>
      </c>
      <c r="P2322" s="11">
        <f t="shared" si="145"/>
        <v>61.04</v>
      </c>
      <c r="Q2322" s="13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3.75" hidden="1" x14ac:dyDescent="0.4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 s="11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 t="shared" si="144"/>
        <v>39</v>
      </c>
      <c r="P2323" s="11">
        <f t="shared" si="145"/>
        <v>64.53</v>
      </c>
      <c r="Q2323" s="13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3.75" hidden="1" x14ac:dyDescent="0.4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 s="11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 t="shared" si="144"/>
        <v>3</v>
      </c>
      <c r="P2324" s="11">
        <f t="shared" si="145"/>
        <v>21.25</v>
      </c>
      <c r="Q2324" s="13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3.75" hidden="1" x14ac:dyDescent="0.4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 s="11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 t="shared" si="144"/>
        <v>48</v>
      </c>
      <c r="P2325" s="11">
        <f t="shared" si="145"/>
        <v>30</v>
      </c>
      <c r="Q2325" s="13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43.75" hidden="1" x14ac:dyDescent="0.4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 s="11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 t="shared" si="144"/>
        <v>21</v>
      </c>
      <c r="P2326" s="11">
        <f t="shared" si="145"/>
        <v>25.49</v>
      </c>
      <c r="Q2326" s="13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43.75" hidden="1" x14ac:dyDescent="0.4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 s="11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 t="shared" si="144"/>
        <v>8</v>
      </c>
      <c r="P2327" s="11">
        <f t="shared" si="145"/>
        <v>11.43</v>
      </c>
      <c r="Q2327" s="13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43.75" hidden="1" x14ac:dyDescent="0.4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 s="11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 t="shared" si="144"/>
        <v>1</v>
      </c>
      <c r="P2328" s="11">
        <f t="shared" si="145"/>
        <v>108</v>
      </c>
      <c r="Q2328" s="13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29.15" hidden="1" x14ac:dyDescent="0.4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 s="11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 t="shared" si="144"/>
        <v>526</v>
      </c>
      <c r="P2329" s="11">
        <f t="shared" si="145"/>
        <v>54.88</v>
      </c>
      <c r="Q2329" s="13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58.3" hidden="1" x14ac:dyDescent="0.4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 s="11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 t="shared" si="144"/>
        <v>254</v>
      </c>
      <c r="P2330" s="11">
        <f t="shared" si="145"/>
        <v>47.38</v>
      </c>
      <c r="Q2330" s="13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3.75" hidden="1" x14ac:dyDescent="0.4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 s="1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 t="shared" si="144"/>
        <v>106</v>
      </c>
      <c r="P2331" s="11">
        <f t="shared" si="145"/>
        <v>211.84</v>
      </c>
      <c r="Q2331" s="13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58.3" hidden="1" x14ac:dyDescent="0.4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 s="11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 t="shared" si="144"/>
        <v>102</v>
      </c>
      <c r="P2332" s="11">
        <f t="shared" si="145"/>
        <v>219.93</v>
      </c>
      <c r="Q2332" s="13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3.75" hidden="1" x14ac:dyDescent="0.4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 s="11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 t="shared" si="144"/>
        <v>144</v>
      </c>
      <c r="P2333" s="11">
        <f t="shared" si="145"/>
        <v>40.799999999999997</v>
      </c>
      <c r="Q2333" s="13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43.75" hidden="1" x14ac:dyDescent="0.4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 s="11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 t="shared" si="144"/>
        <v>106</v>
      </c>
      <c r="P2334" s="11">
        <f t="shared" si="145"/>
        <v>75.5</v>
      </c>
      <c r="Q2334" s="13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43.75" hidden="1" x14ac:dyDescent="0.4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 s="11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 t="shared" si="144"/>
        <v>212</v>
      </c>
      <c r="P2335" s="11">
        <f t="shared" si="145"/>
        <v>13.54</v>
      </c>
      <c r="Q2335" s="13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3.75" hidden="1" x14ac:dyDescent="0.4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 s="11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 t="shared" si="144"/>
        <v>102</v>
      </c>
      <c r="P2336" s="11">
        <f t="shared" si="145"/>
        <v>60.87</v>
      </c>
      <c r="Q2336" s="13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43.75" hidden="1" x14ac:dyDescent="0.4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 s="11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 t="shared" si="144"/>
        <v>102</v>
      </c>
      <c r="P2337" s="11">
        <f t="shared" si="145"/>
        <v>115.69</v>
      </c>
      <c r="Q2337" s="13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3.75" hidden="1" x14ac:dyDescent="0.4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 s="11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 t="shared" si="144"/>
        <v>521</v>
      </c>
      <c r="P2338" s="11">
        <f t="shared" si="145"/>
        <v>48.1</v>
      </c>
      <c r="Q2338" s="13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29.15" hidden="1" x14ac:dyDescent="0.4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 s="11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 t="shared" si="144"/>
        <v>111</v>
      </c>
      <c r="P2339" s="11">
        <f t="shared" si="145"/>
        <v>74.180000000000007</v>
      </c>
      <c r="Q2339" s="13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3.75" hidden="1" x14ac:dyDescent="0.4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 s="11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 t="shared" si="144"/>
        <v>101</v>
      </c>
      <c r="P2340" s="11">
        <f t="shared" si="145"/>
        <v>123.35</v>
      </c>
      <c r="Q2340" s="13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43.75" hidden="1" x14ac:dyDescent="0.4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 s="1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 t="shared" si="144"/>
        <v>294</v>
      </c>
      <c r="P2341" s="11">
        <f t="shared" si="145"/>
        <v>66.62</v>
      </c>
      <c r="Q2341" s="13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3.75" hidden="1" x14ac:dyDescent="0.4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 s="11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 t="shared" si="144"/>
        <v>106</v>
      </c>
      <c r="P2342" s="11">
        <f t="shared" si="145"/>
        <v>104.99</v>
      </c>
      <c r="Q2342" s="13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3.75" hidden="1" x14ac:dyDescent="0.4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 s="11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 t="shared" si="144"/>
        <v>0</v>
      </c>
      <c r="P2343" s="11">
        <f t="shared" si="145"/>
        <v>0</v>
      </c>
      <c r="Q2343" s="13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43.75" hidden="1" x14ac:dyDescent="0.4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 s="11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 t="shared" si="144"/>
        <v>0</v>
      </c>
      <c r="P2344" s="11">
        <f t="shared" si="145"/>
        <v>0</v>
      </c>
      <c r="Q2344" s="13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43.75" hidden="1" x14ac:dyDescent="0.4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 s="11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 t="shared" si="144"/>
        <v>3</v>
      </c>
      <c r="P2345" s="11">
        <f t="shared" si="145"/>
        <v>300</v>
      </c>
      <c r="Q2345" s="13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43.75" hidden="1" x14ac:dyDescent="0.4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 s="11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 t="shared" si="144"/>
        <v>0</v>
      </c>
      <c r="P2346" s="11">
        <f t="shared" si="145"/>
        <v>1</v>
      </c>
      <c r="Q2346" s="13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43.75" hidden="1" x14ac:dyDescent="0.4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 s="11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 t="shared" si="144"/>
        <v>0</v>
      </c>
      <c r="P2347" s="11">
        <f t="shared" si="145"/>
        <v>0</v>
      </c>
      <c r="Q2347" s="13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3.75" hidden="1" x14ac:dyDescent="0.4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 s="11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 t="shared" si="144"/>
        <v>0</v>
      </c>
      <c r="P2348" s="11">
        <f t="shared" si="145"/>
        <v>13</v>
      </c>
      <c r="Q2348" s="13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3.75" hidden="1" x14ac:dyDescent="0.4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 s="11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 t="shared" si="144"/>
        <v>2</v>
      </c>
      <c r="P2349" s="11">
        <f t="shared" si="145"/>
        <v>15</v>
      </c>
      <c r="Q2349" s="13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43.75" hidden="1" x14ac:dyDescent="0.4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 s="11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 t="shared" si="144"/>
        <v>0</v>
      </c>
      <c r="P2350" s="11">
        <f t="shared" si="145"/>
        <v>54</v>
      </c>
      <c r="Q2350" s="13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3.75" hidden="1" x14ac:dyDescent="0.4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 s="1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 t="shared" si="144"/>
        <v>0</v>
      </c>
      <c r="P2351" s="11">
        <f t="shared" si="145"/>
        <v>0</v>
      </c>
      <c r="Q2351" s="13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43.75" hidden="1" x14ac:dyDescent="0.4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 s="11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 t="shared" si="144"/>
        <v>0</v>
      </c>
      <c r="P2352" s="11">
        <f t="shared" si="145"/>
        <v>0</v>
      </c>
      <c r="Q2352" s="13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29.15" hidden="1" x14ac:dyDescent="0.4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 s="11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 t="shared" si="144"/>
        <v>1</v>
      </c>
      <c r="P2353" s="11">
        <f t="shared" si="145"/>
        <v>15.43</v>
      </c>
      <c r="Q2353" s="13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3.75" hidden="1" x14ac:dyDescent="0.4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 s="11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 t="shared" si="144"/>
        <v>0</v>
      </c>
      <c r="P2354" s="11">
        <f t="shared" si="145"/>
        <v>0</v>
      </c>
      <c r="Q2354" s="13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43.75" hidden="1" x14ac:dyDescent="0.4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 s="11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 t="shared" si="144"/>
        <v>0</v>
      </c>
      <c r="P2355" s="11">
        <f t="shared" si="145"/>
        <v>0</v>
      </c>
      <c r="Q2355" s="13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3.75" hidden="1" x14ac:dyDescent="0.4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 s="11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 t="shared" si="144"/>
        <v>0</v>
      </c>
      <c r="P2356" s="11">
        <f t="shared" si="145"/>
        <v>25</v>
      </c>
      <c r="Q2356" s="13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3.75" hidden="1" x14ac:dyDescent="0.4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 s="11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 t="shared" si="144"/>
        <v>1</v>
      </c>
      <c r="P2357" s="11">
        <f t="shared" si="145"/>
        <v>27.5</v>
      </c>
      <c r="Q2357" s="13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29.15" hidden="1" x14ac:dyDescent="0.4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 s="11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 t="shared" si="144"/>
        <v>0</v>
      </c>
      <c r="P2358" s="11">
        <f t="shared" si="145"/>
        <v>0</v>
      </c>
      <c r="Q2358" s="13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43.75" hidden="1" x14ac:dyDescent="0.4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 s="11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 t="shared" si="144"/>
        <v>0</v>
      </c>
      <c r="P2359" s="11">
        <f t="shared" si="145"/>
        <v>0</v>
      </c>
      <c r="Q2359" s="13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3.75" hidden="1" x14ac:dyDescent="0.4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 s="11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 t="shared" si="144"/>
        <v>0</v>
      </c>
      <c r="P2360" s="11">
        <f t="shared" si="145"/>
        <v>0</v>
      </c>
      <c r="Q2360" s="13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3.75" hidden="1" x14ac:dyDescent="0.4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 s="1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 t="shared" si="144"/>
        <v>15</v>
      </c>
      <c r="P2361" s="11">
        <f t="shared" si="145"/>
        <v>367</v>
      </c>
      <c r="Q2361" s="13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3.75" hidden="1" x14ac:dyDescent="0.4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 s="11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 t="shared" si="144"/>
        <v>0</v>
      </c>
      <c r="P2362" s="11">
        <f t="shared" si="145"/>
        <v>2</v>
      </c>
      <c r="Q2362" s="13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43.75" hidden="1" x14ac:dyDescent="0.4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 s="11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 t="shared" si="144"/>
        <v>0</v>
      </c>
      <c r="P2363" s="11">
        <f t="shared" si="145"/>
        <v>0</v>
      </c>
      <c r="Q2363" s="13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43.75" hidden="1" x14ac:dyDescent="0.4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 s="11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 t="shared" si="144"/>
        <v>29</v>
      </c>
      <c r="P2364" s="11">
        <f t="shared" si="145"/>
        <v>60</v>
      </c>
      <c r="Q2364" s="13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43.75" hidden="1" x14ac:dyDescent="0.4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 s="11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 t="shared" si="144"/>
        <v>0</v>
      </c>
      <c r="P2365" s="11">
        <f t="shared" si="145"/>
        <v>0</v>
      </c>
      <c r="Q2365" s="13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29.15" hidden="1" x14ac:dyDescent="0.4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 s="11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 t="shared" si="144"/>
        <v>0</v>
      </c>
      <c r="P2366" s="11">
        <f t="shared" si="145"/>
        <v>0</v>
      </c>
      <c r="Q2366" s="13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43.75" hidden="1" x14ac:dyDescent="0.4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 s="11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 t="shared" si="144"/>
        <v>0</v>
      </c>
      <c r="P2367" s="11">
        <f t="shared" si="145"/>
        <v>0</v>
      </c>
      <c r="Q2367" s="13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3.75" hidden="1" x14ac:dyDescent="0.4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 s="11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 t="shared" si="144"/>
        <v>11</v>
      </c>
      <c r="P2368" s="11">
        <f t="shared" si="145"/>
        <v>97.41</v>
      </c>
      <c r="Q2368" s="13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43.75" hidden="1" x14ac:dyDescent="0.4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 s="11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 t="shared" si="144"/>
        <v>1</v>
      </c>
      <c r="P2369" s="11">
        <f t="shared" si="145"/>
        <v>47.86</v>
      </c>
      <c r="Q2369" s="13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43.75" hidden="1" x14ac:dyDescent="0.4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 s="11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 t="shared" ref="O2370:O2433" si="148">ROUND(E2370/D2370*100,0)</f>
        <v>0</v>
      </c>
      <c r="P2370" s="11">
        <f t="shared" ref="P2370:P2433" si="149">IFERROR(ROUND(E2370/L2370,2),0)</f>
        <v>50</v>
      </c>
      <c r="Q2370" s="13" t="s">
        <v>8317</v>
      </c>
      <c r="R2370" t="s">
        <v>8318</v>
      </c>
      <c r="S2370" s="16">
        <f t="shared" ref="S2370:S2433" si="150">(((J2370/60)/60)/24+DATE(1970,1,1))</f>
        <v>42063.721817129626</v>
      </c>
      <c r="T2370" s="16">
        <f t="shared" ref="T2370:T2433" si="151">(((I2370/60)/60)/24+DATE(1970,1,1))</f>
        <v>42108.680150462969</v>
      </c>
    </row>
    <row r="2371" spans="1:20" ht="43.75" hidden="1" x14ac:dyDescent="0.4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 s="1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 t="shared" si="148"/>
        <v>0</v>
      </c>
      <c r="P2371" s="11">
        <f t="shared" si="149"/>
        <v>0</v>
      </c>
      <c r="Q2371" s="13" t="s">
        <v>8317</v>
      </c>
      <c r="R2371" t="s">
        <v>8318</v>
      </c>
      <c r="S2371" s="16">
        <f t="shared" si="150"/>
        <v>42380.812627314815</v>
      </c>
      <c r="T2371" s="16">
        <f t="shared" si="151"/>
        <v>42410.812627314815</v>
      </c>
    </row>
    <row r="2372" spans="1:20" ht="43.75" hidden="1" x14ac:dyDescent="0.4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 s="11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 t="shared" si="148"/>
        <v>0</v>
      </c>
      <c r="P2372" s="11">
        <f t="shared" si="149"/>
        <v>20.5</v>
      </c>
      <c r="Q2372" s="13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43.75" hidden="1" x14ac:dyDescent="0.4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 s="11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 t="shared" si="148"/>
        <v>0</v>
      </c>
      <c r="P2373" s="11">
        <f t="shared" si="149"/>
        <v>0</v>
      </c>
      <c r="Q2373" s="13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43.75" hidden="1" x14ac:dyDescent="0.4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 s="11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 t="shared" si="148"/>
        <v>3</v>
      </c>
      <c r="P2374" s="11">
        <f t="shared" si="149"/>
        <v>30</v>
      </c>
      <c r="Q2374" s="13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29.15" hidden="1" x14ac:dyDescent="0.4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 s="11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 t="shared" si="148"/>
        <v>0</v>
      </c>
      <c r="P2375" s="11">
        <f t="shared" si="149"/>
        <v>50</v>
      </c>
      <c r="Q2375" s="13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58.3" hidden="1" x14ac:dyDescent="0.4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 s="11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 t="shared" si="148"/>
        <v>0</v>
      </c>
      <c r="P2376" s="11">
        <f t="shared" si="149"/>
        <v>10</v>
      </c>
      <c r="Q2376" s="13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43.75" hidden="1" x14ac:dyDescent="0.4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 s="11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 t="shared" si="148"/>
        <v>0</v>
      </c>
      <c r="P2377" s="11">
        <f t="shared" si="149"/>
        <v>0</v>
      </c>
      <c r="Q2377" s="13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3.75" hidden="1" x14ac:dyDescent="0.4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 s="11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 t="shared" si="148"/>
        <v>11</v>
      </c>
      <c r="P2378" s="11">
        <f t="shared" si="149"/>
        <v>81.58</v>
      </c>
      <c r="Q2378" s="13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3.75" hidden="1" x14ac:dyDescent="0.4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 s="11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 t="shared" si="148"/>
        <v>0</v>
      </c>
      <c r="P2379" s="11">
        <f t="shared" si="149"/>
        <v>0</v>
      </c>
      <c r="Q2379" s="13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43.75" hidden="1" x14ac:dyDescent="0.4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 s="11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 t="shared" si="148"/>
        <v>0</v>
      </c>
      <c r="P2380" s="11">
        <f t="shared" si="149"/>
        <v>0</v>
      </c>
      <c r="Q2380" s="13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29.15" hidden="1" x14ac:dyDescent="0.4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 s="1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 t="shared" si="148"/>
        <v>0</v>
      </c>
      <c r="P2381" s="11">
        <f t="shared" si="149"/>
        <v>0</v>
      </c>
      <c r="Q2381" s="13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3.75" hidden="1" x14ac:dyDescent="0.4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 s="11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 t="shared" si="148"/>
        <v>0</v>
      </c>
      <c r="P2382" s="11">
        <f t="shared" si="149"/>
        <v>18.329999999999998</v>
      </c>
      <c r="Q2382" s="13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3.75" hidden="1" x14ac:dyDescent="0.4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 s="11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 t="shared" si="148"/>
        <v>2</v>
      </c>
      <c r="P2383" s="11">
        <f t="shared" si="149"/>
        <v>224.43</v>
      </c>
      <c r="Q2383" s="13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58.3" hidden="1" x14ac:dyDescent="0.4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 s="11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 t="shared" si="148"/>
        <v>3</v>
      </c>
      <c r="P2384" s="11">
        <f t="shared" si="149"/>
        <v>37.5</v>
      </c>
      <c r="Q2384" s="13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43.75" hidden="1" x14ac:dyDescent="0.4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 s="11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 t="shared" si="148"/>
        <v>4</v>
      </c>
      <c r="P2385" s="11">
        <f t="shared" si="149"/>
        <v>145</v>
      </c>
      <c r="Q2385" s="13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58.3" hidden="1" x14ac:dyDescent="0.4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 s="11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 t="shared" si="148"/>
        <v>1</v>
      </c>
      <c r="P2386" s="11">
        <f t="shared" si="149"/>
        <v>1</v>
      </c>
      <c r="Q2386" s="13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43.75" hidden="1" x14ac:dyDescent="0.4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 s="11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 t="shared" si="148"/>
        <v>1</v>
      </c>
      <c r="P2387" s="11">
        <f t="shared" si="149"/>
        <v>112.57</v>
      </c>
      <c r="Q2387" s="13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3.75" hidden="1" x14ac:dyDescent="0.4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 s="11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 t="shared" si="148"/>
        <v>0</v>
      </c>
      <c r="P2388" s="11">
        <f t="shared" si="149"/>
        <v>0</v>
      </c>
      <c r="Q2388" s="13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58.3" hidden="1" x14ac:dyDescent="0.4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 s="11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 t="shared" si="148"/>
        <v>1</v>
      </c>
      <c r="P2389" s="11">
        <f t="shared" si="149"/>
        <v>342</v>
      </c>
      <c r="Q2389" s="13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43.75" hidden="1" x14ac:dyDescent="0.4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 s="11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 t="shared" si="148"/>
        <v>1</v>
      </c>
      <c r="P2390" s="11">
        <f t="shared" si="149"/>
        <v>57.88</v>
      </c>
      <c r="Q2390" s="13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58.3" hidden="1" x14ac:dyDescent="0.4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 s="1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 t="shared" si="148"/>
        <v>0</v>
      </c>
      <c r="P2391" s="11">
        <f t="shared" si="149"/>
        <v>30</v>
      </c>
      <c r="Q2391" s="13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43.75" hidden="1" x14ac:dyDescent="0.4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 s="11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 t="shared" si="148"/>
        <v>0</v>
      </c>
      <c r="P2392" s="11">
        <f t="shared" si="149"/>
        <v>0</v>
      </c>
      <c r="Q2392" s="13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29.15" hidden="1" x14ac:dyDescent="0.4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 s="11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 t="shared" si="148"/>
        <v>0</v>
      </c>
      <c r="P2393" s="11">
        <f t="shared" si="149"/>
        <v>25</v>
      </c>
      <c r="Q2393" s="13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58.3" hidden="1" x14ac:dyDescent="0.4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 s="11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 t="shared" si="148"/>
        <v>0</v>
      </c>
      <c r="P2394" s="11">
        <f t="shared" si="149"/>
        <v>0</v>
      </c>
      <c r="Q2394" s="13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43.75" hidden="1" x14ac:dyDescent="0.4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 s="11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 t="shared" si="148"/>
        <v>0</v>
      </c>
      <c r="P2395" s="11">
        <f t="shared" si="149"/>
        <v>50</v>
      </c>
      <c r="Q2395" s="13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43.75" hidden="1" x14ac:dyDescent="0.4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 s="11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 t="shared" si="148"/>
        <v>0</v>
      </c>
      <c r="P2396" s="11">
        <f t="shared" si="149"/>
        <v>1.5</v>
      </c>
      <c r="Q2396" s="13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3.75" hidden="1" x14ac:dyDescent="0.4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 s="11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 t="shared" si="148"/>
        <v>0</v>
      </c>
      <c r="P2397" s="11">
        <f t="shared" si="149"/>
        <v>0</v>
      </c>
      <c r="Q2397" s="13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3.75" hidden="1" x14ac:dyDescent="0.4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 s="11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 t="shared" si="148"/>
        <v>0</v>
      </c>
      <c r="P2398" s="11">
        <f t="shared" si="149"/>
        <v>10</v>
      </c>
      <c r="Q2398" s="13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43.75" hidden="1" x14ac:dyDescent="0.4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 s="11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 t="shared" si="148"/>
        <v>0</v>
      </c>
      <c r="P2399" s="11">
        <f t="shared" si="149"/>
        <v>0</v>
      </c>
      <c r="Q2399" s="13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43.75" hidden="1" x14ac:dyDescent="0.4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 s="11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 t="shared" si="148"/>
        <v>0</v>
      </c>
      <c r="P2400" s="11">
        <f t="shared" si="149"/>
        <v>0</v>
      </c>
      <c r="Q2400" s="13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3.75" hidden="1" x14ac:dyDescent="0.4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 s="1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 t="shared" si="148"/>
        <v>0</v>
      </c>
      <c r="P2401" s="11">
        <f t="shared" si="149"/>
        <v>0</v>
      </c>
      <c r="Q2401" s="13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43.75" hidden="1" x14ac:dyDescent="0.4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 s="11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 t="shared" si="148"/>
        <v>0</v>
      </c>
      <c r="P2402" s="11">
        <f t="shared" si="149"/>
        <v>0</v>
      </c>
      <c r="Q2402" s="13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43.75" hidden="1" x14ac:dyDescent="0.4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 s="11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 t="shared" si="148"/>
        <v>1</v>
      </c>
      <c r="P2403" s="11">
        <f t="shared" si="149"/>
        <v>22.33</v>
      </c>
      <c r="Q2403" s="13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idden="1" x14ac:dyDescent="0.4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 s="11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 t="shared" si="148"/>
        <v>0</v>
      </c>
      <c r="P2404" s="11">
        <f t="shared" si="149"/>
        <v>52</v>
      </c>
      <c r="Q2404" s="13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3.75" hidden="1" x14ac:dyDescent="0.4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 s="11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 t="shared" si="148"/>
        <v>17</v>
      </c>
      <c r="P2405" s="11">
        <f t="shared" si="149"/>
        <v>16.829999999999998</v>
      </c>
      <c r="Q2405" s="13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43.75" hidden="1" x14ac:dyDescent="0.4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 s="11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 t="shared" si="148"/>
        <v>0</v>
      </c>
      <c r="P2406" s="11">
        <f t="shared" si="149"/>
        <v>0</v>
      </c>
      <c r="Q2406" s="13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43.75" hidden="1" x14ac:dyDescent="0.4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 s="11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 t="shared" si="148"/>
        <v>23</v>
      </c>
      <c r="P2407" s="11">
        <f t="shared" si="149"/>
        <v>56.3</v>
      </c>
      <c r="Q2407" s="13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3.75" hidden="1" x14ac:dyDescent="0.4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 s="11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 t="shared" si="148"/>
        <v>41</v>
      </c>
      <c r="P2408" s="11">
        <f t="shared" si="149"/>
        <v>84.06</v>
      </c>
      <c r="Q2408" s="13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58.3" hidden="1" x14ac:dyDescent="0.4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 s="11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 t="shared" si="148"/>
        <v>25</v>
      </c>
      <c r="P2409" s="11">
        <f t="shared" si="149"/>
        <v>168.39</v>
      </c>
      <c r="Q2409" s="13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43.75" hidden="1" x14ac:dyDescent="0.4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 s="11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 t="shared" si="148"/>
        <v>0</v>
      </c>
      <c r="P2410" s="11">
        <f t="shared" si="149"/>
        <v>15</v>
      </c>
      <c r="Q2410" s="13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43.75" hidden="1" x14ac:dyDescent="0.4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 s="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 t="shared" si="148"/>
        <v>2</v>
      </c>
      <c r="P2411" s="11">
        <f t="shared" si="149"/>
        <v>76.67</v>
      </c>
      <c r="Q2411" s="13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58.3" hidden="1" x14ac:dyDescent="0.4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 s="11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 t="shared" si="148"/>
        <v>0</v>
      </c>
      <c r="P2412" s="11">
        <f t="shared" si="149"/>
        <v>0</v>
      </c>
      <c r="Q2412" s="13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58.3" hidden="1" x14ac:dyDescent="0.4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 s="11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 t="shared" si="148"/>
        <v>1</v>
      </c>
      <c r="P2413" s="11">
        <f t="shared" si="149"/>
        <v>50.33</v>
      </c>
      <c r="Q2413" s="13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58.3" hidden="1" x14ac:dyDescent="0.4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 s="11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 t="shared" si="148"/>
        <v>0</v>
      </c>
      <c r="P2414" s="11">
        <f t="shared" si="149"/>
        <v>0</v>
      </c>
      <c r="Q2414" s="13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3.75" hidden="1" x14ac:dyDescent="0.4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 s="11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 t="shared" si="148"/>
        <v>1</v>
      </c>
      <c r="P2415" s="11">
        <f t="shared" si="149"/>
        <v>8.33</v>
      </c>
      <c r="Q2415" s="13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43.75" hidden="1" x14ac:dyDescent="0.4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 s="11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 t="shared" si="148"/>
        <v>3</v>
      </c>
      <c r="P2416" s="11">
        <f t="shared" si="149"/>
        <v>35.380000000000003</v>
      </c>
      <c r="Q2416" s="13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3.75" hidden="1" x14ac:dyDescent="0.4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 s="11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 t="shared" si="148"/>
        <v>1</v>
      </c>
      <c r="P2417" s="11">
        <f t="shared" si="149"/>
        <v>55.83</v>
      </c>
      <c r="Q2417" s="13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43.75" hidden="1" x14ac:dyDescent="0.4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 s="11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 t="shared" si="148"/>
        <v>0</v>
      </c>
      <c r="P2418" s="11">
        <f t="shared" si="149"/>
        <v>5</v>
      </c>
      <c r="Q2418" s="13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43.75" hidden="1" x14ac:dyDescent="0.4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 s="11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 t="shared" si="148"/>
        <v>0</v>
      </c>
      <c r="P2419" s="11">
        <f t="shared" si="149"/>
        <v>0</v>
      </c>
      <c r="Q2419" s="13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idden="1" x14ac:dyDescent="0.4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 s="11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 t="shared" si="148"/>
        <v>0</v>
      </c>
      <c r="P2420" s="11">
        <f t="shared" si="149"/>
        <v>1</v>
      </c>
      <c r="Q2420" s="13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58.3" hidden="1" x14ac:dyDescent="0.4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 s="1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 t="shared" si="148"/>
        <v>0</v>
      </c>
      <c r="P2421" s="11">
        <f t="shared" si="149"/>
        <v>0</v>
      </c>
      <c r="Q2421" s="13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3.75" hidden="1" x14ac:dyDescent="0.4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 s="11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 t="shared" si="148"/>
        <v>15</v>
      </c>
      <c r="P2422" s="11">
        <f t="shared" si="149"/>
        <v>69.47</v>
      </c>
      <c r="Q2422" s="13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29.15" hidden="1" x14ac:dyDescent="0.4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 s="11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 t="shared" si="148"/>
        <v>0</v>
      </c>
      <c r="P2423" s="11">
        <f t="shared" si="149"/>
        <v>1</v>
      </c>
      <c r="Q2423" s="13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29.15" hidden="1" x14ac:dyDescent="0.4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 s="11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 t="shared" si="148"/>
        <v>0</v>
      </c>
      <c r="P2424" s="11">
        <f t="shared" si="149"/>
        <v>1</v>
      </c>
      <c r="Q2424" s="13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3.75" hidden="1" x14ac:dyDescent="0.4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 s="11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 t="shared" si="148"/>
        <v>0</v>
      </c>
      <c r="P2425" s="11">
        <f t="shared" si="149"/>
        <v>8</v>
      </c>
      <c r="Q2425" s="13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29.15" hidden="1" x14ac:dyDescent="0.4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 s="11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 t="shared" si="148"/>
        <v>1</v>
      </c>
      <c r="P2426" s="11">
        <f t="shared" si="149"/>
        <v>34.44</v>
      </c>
      <c r="Q2426" s="13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58.3" hidden="1" x14ac:dyDescent="0.4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 s="11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 t="shared" si="148"/>
        <v>0</v>
      </c>
      <c r="P2427" s="11">
        <f t="shared" si="149"/>
        <v>1</v>
      </c>
      <c r="Q2427" s="13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3.75" hidden="1" x14ac:dyDescent="0.4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 s="11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 t="shared" si="148"/>
        <v>0</v>
      </c>
      <c r="P2428" s="11">
        <f t="shared" si="149"/>
        <v>0</v>
      </c>
      <c r="Q2428" s="13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29.15" hidden="1" x14ac:dyDescent="0.4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 s="11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 t="shared" si="148"/>
        <v>0</v>
      </c>
      <c r="P2429" s="11">
        <f t="shared" si="149"/>
        <v>1</v>
      </c>
      <c r="Q2429" s="13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29.15" hidden="1" x14ac:dyDescent="0.4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 s="11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 t="shared" si="148"/>
        <v>0</v>
      </c>
      <c r="P2430" s="11">
        <f t="shared" si="149"/>
        <v>1</v>
      </c>
      <c r="Q2430" s="13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3.75" hidden="1" x14ac:dyDescent="0.4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 s="1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 t="shared" si="148"/>
        <v>1</v>
      </c>
      <c r="P2431" s="11">
        <f t="shared" si="149"/>
        <v>501.25</v>
      </c>
      <c r="Q2431" s="13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58.3" hidden="1" x14ac:dyDescent="0.4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 s="11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 t="shared" si="148"/>
        <v>1</v>
      </c>
      <c r="P2432" s="11">
        <f t="shared" si="149"/>
        <v>10.5</v>
      </c>
      <c r="Q2432" s="13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29.15" hidden="1" x14ac:dyDescent="0.4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 s="11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 t="shared" si="148"/>
        <v>0</v>
      </c>
      <c r="P2433" s="11">
        <f t="shared" si="149"/>
        <v>1</v>
      </c>
      <c r="Q2433" s="13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3.75" hidden="1" x14ac:dyDescent="0.4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 s="11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 t="shared" ref="O2434:O2497" si="152">ROUND(E2434/D2434*100,0)</f>
        <v>0</v>
      </c>
      <c r="P2434" s="11">
        <f t="shared" ref="P2434:P2497" si="153">IFERROR(ROUND(E2434/L2434,2),0)</f>
        <v>1</v>
      </c>
      <c r="Q2434" s="13" t="s">
        <v>8334</v>
      </c>
      <c r="R2434" t="s">
        <v>8335</v>
      </c>
      <c r="S2434" s="16">
        <f t="shared" ref="S2434:S2497" si="154">(((J2434/60)/60)/24+DATE(1970,1,1))</f>
        <v>42041.218715277777</v>
      </c>
      <c r="T2434" s="16">
        <f t="shared" ref="T2434:T2497" si="155">(((I2434/60)/60)/24+DATE(1970,1,1))</f>
        <v>42071.218715277777</v>
      </c>
    </row>
    <row r="2435" spans="1:20" ht="43.75" hidden="1" x14ac:dyDescent="0.4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 s="11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 t="shared" si="152"/>
        <v>0</v>
      </c>
      <c r="P2435" s="11">
        <f t="shared" si="153"/>
        <v>0</v>
      </c>
      <c r="Q2435" s="13" t="s">
        <v>8334</v>
      </c>
      <c r="R2435" t="s">
        <v>8335</v>
      </c>
      <c r="S2435" s="16">
        <f t="shared" si="154"/>
        <v>42397.89980324074</v>
      </c>
      <c r="T2435" s="16">
        <f t="shared" si="155"/>
        <v>42427.89980324074</v>
      </c>
    </row>
    <row r="2436" spans="1:20" ht="43.75" hidden="1" x14ac:dyDescent="0.4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 s="11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 t="shared" si="152"/>
        <v>0</v>
      </c>
      <c r="P2436" s="11">
        <f t="shared" si="153"/>
        <v>13</v>
      </c>
      <c r="Q2436" s="13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3.75" hidden="1" x14ac:dyDescent="0.4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 s="11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 t="shared" si="152"/>
        <v>0</v>
      </c>
      <c r="P2437" s="11">
        <f t="shared" si="153"/>
        <v>306</v>
      </c>
      <c r="Q2437" s="13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58.3" hidden="1" x14ac:dyDescent="0.4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 s="11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 t="shared" si="152"/>
        <v>0</v>
      </c>
      <c r="P2438" s="11">
        <f t="shared" si="153"/>
        <v>22.5</v>
      </c>
      <c r="Q2438" s="13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3.75" hidden="1" x14ac:dyDescent="0.4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 s="11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 t="shared" si="152"/>
        <v>0</v>
      </c>
      <c r="P2439" s="11">
        <f t="shared" si="153"/>
        <v>0</v>
      </c>
      <c r="Q2439" s="13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43.75" hidden="1" x14ac:dyDescent="0.4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 s="11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 t="shared" si="152"/>
        <v>0</v>
      </c>
      <c r="P2440" s="11">
        <f t="shared" si="153"/>
        <v>50</v>
      </c>
      <c r="Q2440" s="13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58.3" hidden="1" x14ac:dyDescent="0.4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 s="1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 t="shared" si="152"/>
        <v>0</v>
      </c>
      <c r="P2441" s="11">
        <f t="shared" si="153"/>
        <v>0</v>
      </c>
      <c r="Q2441" s="13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29.15" hidden="1" x14ac:dyDescent="0.4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 s="11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 t="shared" si="152"/>
        <v>0</v>
      </c>
      <c r="P2442" s="11">
        <f t="shared" si="153"/>
        <v>5</v>
      </c>
      <c r="Q2442" s="13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29.15" hidden="1" x14ac:dyDescent="0.4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 s="11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 t="shared" si="152"/>
        <v>108</v>
      </c>
      <c r="P2443" s="11">
        <f t="shared" si="153"/>
        <v>74.23</v>
      </c>
      <c r="Q2443" s="13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29.15" hidden="1" x14ac:dyDescent="0.4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 s="11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 t="shared" si="152"/>
        <v>126</v>
      </c>
      <c r="P2444" s="11">
        <f t="shared" si="153"/>
        <v>81.25</v>
      </c>
      <c r="Q2444" s="13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58.3" hidden="1" x14ac:dyDescent="0.4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 s="11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 t="shared" si="152"/>
        <v>203</v>
      </c>
      <c r="P2445" s="11">
        <f t="shared" si="153"/>
        <v>130.22999999999999</v>
      </c>
      <c r="Q2445" s="13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43.75" hidden="1" x14ac:dyDescent="0.4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 s="11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 t="shared" si="152"/>
        <v>109</v>
      </c>
      <c r="P2446" s="11">
        <f t="shared" si="153"/>
        <v>53.41</v>
      </c>
      <c r="Q2446" s="13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58.3" hidden="1" x14ac:dyDescent="0.4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 s="11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 t="shared" si="152"/>
        <v>173</v>
      </c>
      <c r="P2447" s="11">
        <f t="shared" si="153"/>
        <v>75.13</v>
      </c>
      <c r="Q2447" s="13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58.3" hidden="1" x14ac:dyDescent="0.4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 s="11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 t="shared" si="152"/>
        <v>168</v>
      </c>
      <c r="P2448" s="11">
        <f t="shared" si="153"/>
        <v>75.67</v>
      </c>
      <c r="Q2448" s="13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58.3" hidden="1" x14ac:dyDescent="0.4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 s="11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 t="shared" si="152"/>
        <v>427</v>
      </c>
      <c r="P2449" s="11">
        <f t="shared" si="153"/>
        <v>31.69</v>
      </c>
      <c r="Q2449" s="13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43.75" hidden="1" x14ac:dyDescent="0.4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 s="11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 t="shared" si="152"/>
        <v>108</v>
      </c>
      <c r="P2450" s="11">
        <f t="shared" si="153"/>
        <v>47.78</v>
      </c>
      <c r="Q2450" s="13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3.75" hidden="1" x14ac:dyDescent="0.4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 s="1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 t="shared" si="152"/>
        <v>108</v>
      </c>
      <c r="P2451" s="11">
        <f t="shared" si="153"/>
        <v>90</v>
      </c>
      <c r="Q2451" s="13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43.75" hidden="1" x14ac:dyDescent="0.4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 s="11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 t="shared" si="152"/>
        <v>102</v>
      </c>
      <c r="P2452" s="11">
        <f t="shared" si="153"/>
        <v>149.31</v>
      </c>
      <c r="Q2452" s="13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43.75" hidden="1" x14ac:dyDescent="0.4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 s="11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 t="shared" si="152"/>
        <v>115</v>
      </c>
      <c r="P2453" s="11">
        <f t="shared" si="153"/>
        <v>62.07</v>
      </c>
      <c r="Q2453" s="13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43.75" hidden="1" x14ac:dyDescent="0.4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 s="11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 t="shared" si="152"/>
        <v>134</v>
      </c>
      <c r="P2454" s="11">
        <f t="shared" si="153"/>
        <v>53.4</v>
      </c>
      <c r="Q2454" s="13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43.75" hidden="1" x14ac:dyDescent="0.4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 s="11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 t="shared" si="152"/>
        <v>155</v>
      </c>
      <c r="P2455" s="11">
        <f t="shared" si="153"/>
        <v>69.27</v>
      </c>
      <c r="Q2455" s="13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3.75" hidden="1" x14ac:dyDescent="0.4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 s="11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 t="shared" si="152"/>
        <v>101</v>
      </c>
      <c r="P2456" s="11">
        <f t="shared" si="153"/>
        <v>271.51</v>
      </c>
      <c r="Q2456" s="13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3.75" hidden="1" x14ac:dyDescent="0.4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 s="11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 t="shared" si="152"/>
        <v>182</v>
      </c>
      <c r="P2457" s="11">
        <f t="shared" si="153"/>
        <v>34.130000000000003</v>
      </c>
      <c r="Q2457" s="13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3.75" hidden="1" x14ac:dyDescent="0.4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 s="11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 t="shared" si="152"/>
        <v>181</v>
      </c>
      <c r="P2458" s="11">
        <f t="shared" si="153"/>
        <v>40.49</v>
      </c>
      <c r="Q2458" s="13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3.75" hidden="1" x14ac:dyDescent="0.4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 s="11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 t="shared" si="152"/>
        <v>102</v>
      </c>
      <c r="P2459" s="11">
        <f t="shared" si="153"/>
        <v>189.76</v>
      </c>
      <c r="Q2459" s="13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58.3" hidden="1" x14ac:dyDescent="0.4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 s="11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 t="shared" si="152"/>
        <v>110</v>
      </c>
      <c r="P2460" s="11">
        <f t="shared" si="153"/>
        <v>68.86</v>
      </c>
      <c r="Q2460" s="13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43.75" hidden="1" x14ac:dyDescent="0.4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 s="1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 t="shared" si="152"/>
        <v>102</v>
      </c>
      <c r="P2461" s="11">
        <f t="shared" si="153"/>
        <v>108.78</v>
      </c>
      <c r="Q2461" s="13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43.75" hidden="1" x14ac:dyDescent="0.4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 s="11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 t="shared" si="152"/>
        <v>101</v>
      </c>
      <c r="P2462" s="11">
        <f t="shared" si="153"/>
        <v>125.99</v>
      </c>
      <c r="Q2462" s="13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43.75" hidden="1" x14ac:dyDescent="0.4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 s="11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 t="shared" si="152"/>
        <v>104</v>
      </c>
      <c r="P2463" s="11">
        <f t="shared" si="153"/>
        <v>90.52</v>
      </c>
      <c r="Q2463" s="13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43.75" hidden="1" x14ac:dyDescent="0.4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 s="11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 t="shared" si="152"/>
        <v>111</v>
      </c>
      <c r="P2464" s="11">
        <f t="shared" si="153"/>
        <v>28.88</v>
      </c>
      <c r="Q2464" s="13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idden="1" x14ac:dyDescent="0.4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 s="11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 t="shared" si="152"/>
        <v>116</v>
      </c>
      <c r="P2465" s="11">
        <f t="shared" si="153"/>
        <v>31</v>
      </c>
      <c r="Q2465" s="13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3.75" hidden="1" x14ac:dyDescent="0.4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 s="11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 t="shared" si="152"/>
        <v>111</v>
      </c>
      <c r="P2466" s="11">
        <f t="shared" si="153"/>
        <v>51.67</v>
      </c>
      <c r="Q2466" s="13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43.75" hidden="1" x14ac:dyDescent="0.4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 s="11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 t="shared" si="152"/>
        <v>180</v>
      </c>
      <c r="P2467" s="11">
        <f t="shared" si="153"/>
        <v>26.27</v>
      </c>
      <c r="Q2467" s="13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3.75" hidden="1" x14ac:dyDescent="0.4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 s="11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 t="shared" si="152"/>
        <v>100</v>
      </c>
      <c r="P2468" s="11">
        <f t="shared" si="153"/>
        <v>48.08</v>
      </c>
      <c r="Q2468" s="13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3.75" hidden="1" x14ac:dyDescent="0.4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 s="11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 t="shared" si="152"/>
        <v>119</v>
      </c>
      <c r="P2469" s="11">
        <f t="shared" si="153"/>
        <v>27.56</v>
      </c>
      <c r="Q2469" s="13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43.75" hidden="1" x14ac:dyDescent="0.4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 s="11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 t="shared" si="152"/>
        <v>107</v>
      </c>
      <c r="P2470" s="11">
        <f t="shared" si="153"/>
        <v>36.97</v>
      </c>
      <c r="Q2470" s="13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43.75" hidden="1" x14ac:dyDescent="0.4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 s="1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 t="shared" si="152"/>
        <v>114</v>
      </c>
      <c r="P2471" s="11">
        <f t="shared" si="153"/>
        <v>29.02</v>
      </c>
      <c r="Q2471" s="13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3.75" hidden="1" x14ac:dyDescent="0.4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 s="11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 t="shared" si="152"/>
        <v>103</v>
      </c>
      <c r="P2472" s="11">
        <f t="shared" si="153"/>
        <v>28.66</v>
      </c>
      <c r="Q2472" s="13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58.3" hidden="1" x14ac:dyDescent="0.4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 s="11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 t="shared" si="152"/>
        <v>128</v>
      </c>
      <c r="P2473" s="11">
        <f t="shared" si="153"/>
        <v>37.65</v>
      </c>
      <c r="Q2473" s="13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58.3" hidden="1" x14ac:dyDescent="0.4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 s="11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 t="shared" si="152"/>
        <v>136</v>
      </c>
      <c r="P2474" s="11">
        <f t="shared" si="153"/>
        <v>97.9</v>
      </c>
      <c r="Q2474" s="13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3.75" hidden="1" x14ac:dyDescent="0.4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 s="11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 t="shared" si="152"/>
        <v>100</v>
      </c>
      <c r="P2475" s="11">
        <f t="shared" si="153"/>
        <v>42.55</v>
      </c>
      <c r="Q2475" s="13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58.3" hidden="1" x14ac:dyDescent="0.4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 s="11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 t="shared" si="152"/>
        <v>100</v>
      </c>
      <c r="P2476" s="11">
        <f t="shared" si="153"/>
        <v>131.58000000000001</v>
      </c>
      <c r="Q2476" s="13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29.15" hidden="1" x14ac:dyDescent="0.4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 s="11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 t="shared" si="152"/>
        <v>105</v>
      </c>
      <c r="P2477" s="11">
        <f t="shared" si="153"/>
        <v>32.32</v>
      </c>
      <c r="Q2477" s="13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3.75" hidden="1" x14ac:dyDescent="0.4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 s="11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 t="shared" si="152"/>
        <v>105</v>
      </c>
      <c r="P2478" s="11">
        <f t="shared" si="153"/>
        <v>61.1</v>
      </c>
      <c r="Q2478" s="13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29.15" hidden="1" x14ac:dyDescent="0.4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 s="11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 t="shared" si="152"/>
        <v>171</v>
      </c>
      <c r="P2479" s="11">
        <f t="shared" si="153"/>
        <v>31.34</v>
      </c>
      <c r="Q2479" s="13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43.75" hidden="1" x14ac:dyDescent="0.4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 s="11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 t="shared" si="152"/>
        <v>128</v>
      </c>
      <c r="P2480" s="11">
        <f t="shared" si="153"/>
        <v>129.11000000000001</v>
      </c>
      <c r="Q2480" s="13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29.15" hidden="1" x14ac:dyDescent="0.4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 s="1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 t="shared" si="152"/>
        <v>133</v>
      </c>
      <c r="P2481" s="11">
        <f t="shared" si="153"/>
        <v>25.02</v>
      </c>
      <c r="Q2481" s="13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43.75" hidden="1" x14ac:dyDescent="0.4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 s="11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 t="shared" si="152"/>
        <v>100</v>
      </c>
      <c r="P2482" s="11">
        <f t="shared" si="153"/>
        <v>250</v>
      </c>
      <c r="Q2482" s="13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43.75" hidden="1" x14ac:dyDescent="0.4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 s="11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 t="shared" si="152"/>
        <v>113</v>
      </c>
      <c r="P2483" s="11">
        <f t="shared" si="153"/>
        <v>47.54</v>
      </c>
      <c r="Q2483" s="13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43.75" hidden="1" x14ac:dyDescent="0.4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 s="11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 t="shared" si="152"/>
        <v>100</v>
      </c>
      <c r="P2484" s="11">
        <f t="shared" si="153"/>
        <v>40.04</v>
      </c>
      <c r="Q2484" s="13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43.75" hidden="1" x14ac:dyDescent="0.4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 s="11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 t="shared" si="152"/>
        <v>114</v>
      </c>
      <c r="P2485" s="11">
        <f t="shared" si="153"/>
        <v>65.84</v>
      </c>
      <c r="Q2485" s="13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58.3" hidden="1" x14ac:dyDescent="0.4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 s="11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 t="shared" si="152"/>
        <v>119</v>
      </c>
      <c r="P2486" s="11">
        <f t="shared" si="153"/>
        <v>46.4</v>
      </c>
      <c r="Q2486" s="13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43.75" hidden="1" x14ac:dyDescent="0.4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 s="11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 t="shared" si="152"/>
        <v>103</v>
      </c>
      <c r="P2487" s="11">
        <f t="shared" si="153"/>
        <v>50.37</v>
      </c>
      <c r="Q2487" s="13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43.75" hidden="1" x14ac:dyDescent="0.4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 s="11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 t="shared" si="152"/>
        <v>266</v>
      </c>
      <c r="P2488" s="11">
        <f t="shared" si="153"/>
        <v>26.57</v>
      </c>
      <c r="Q2488" s="13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3.75" hidden="1" x14ac:dyDescent="0.4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 s="11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 t="shared" si="152"/>
        <v>100</v>
      </c>
      <c r="P2489" s="11">
        <f t="shared" si="153"/>
        <v>39.49</v>
      </c>
      <c r="Q2489" s="13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58.3" hidden="1" x14ac:dyDescent="0.4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 s="11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 t="shared" si="152"/>
        <v>107</v>
      </c>
      <c r="P2490" s="11">
        <f t="shared" si="153"/>
        <v>49.25</v>
      </c>
      <c r="Q2490" s="13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43.75" hidden="1" x14ac:dyDescent="0.4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 s="1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 t="shared" si="152"/>
        <v>134</v>
      </c>
      <c r="P2491" s="11">
        <f t="shared" si="153"/>
        <v>62.38</v>
      </c>
      <c r="Q2491" s="13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3.75" hidden="1" x14ac:dyDescent="0.4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 s="11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 t="shared" si="152"/>
        <v>121</v>
      </c>
      <c r="P2492" s="11">
        <f t="shared" si="153"/>
        <v>37.94</v>
      </c>
      <c r="Q2492" s="13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43.75" hidden="1" x14ac:dyDescent="0.4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 s="11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 t="shared" si="152"/>
        <v>103</v>
      </c>
      <c r="P2493" s="11">
        <f t="shared" si="153"/>
        <v>51.6</v>
      </c>
      <c r="Q2493" s="13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29.15" hidden="1" x14ac:dyDescent="0.4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 s="11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52"/>
        <v>125</v>
      </c>
      <c r="P2494" s="11">
        <f t="shared" si="153"/>
        <v>27.78</v>
      </c>
      <c r="Q2494" s="13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43.75" hidden="1" x14ac:dyDescent="0.4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 s="11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 t="shared" si="152"/>
        <v>129</v>
      </c>
      <c r="P2495" s="11">
        <f t="shared" si="153"/>
        <v>99.38</v>
      </c>
      <c r="Q2495" s="13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3.75" hidden="1" x14ac:dyDescent="0.4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 s="11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 t="shared" si="152"/>
        <v>101</v>
      </c>
      <c r="P2496" s="11">
        <f t="shared" si="153"/>
        <v>38.85</v>
      </c>
      <c r="Q2496" s="13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3.75" hidden="1" x14ac:dyDescent="0.4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 s="11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 t="shared" si="152"/>
        <v>128</v>
      </c>
      <c r="P2497" s="11">
        <f t="shared" si="153"/>
        <v>45.55</v>
      </c>
      <c r="Q2497" s="13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29.15" hidden="1" x14ac:dyDescent="0.4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 s="11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 t="shared" ref="O2498:O2561" si="156">ROUND(E2498/D2498*100,0)</f>
        <v>100</v>
      </c>
      <c r="P2498" s="11">
        <f t="shared" ref="P2498:P2561" si="157">IFERROR(ROUND(E2498/L2498,2),0)</f>
        <v>600</v>
      </c>
      <c r="Q2498" s="13" t="s">
        <v>8323</v>
      </c>
      <c r="R2498" t="s">
        <v>8327</v>
      </c>
      <c r="S2498" s="16">
        <f t="shared" ref="S2498:S2561" si="158">(((J2498/60)/60)/24+DATE(1970,1,1))</f>
        <v>41327.996435185189</v>
      </c>
      <c r="T2498" s="16">
        <f t="shared" ref="T2498:T2561" si="159">(((I2498/60)/60)/24+DATE(1970,1,1))</f>
        <v>41362.954768518517</v>
      </c>
    </row>
    <row r="2499" spans="1:20" ht="43.75" hidden="1" x14ac:dyDescent="0.4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 s="11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 t="shared" si="156"/>
        <v>113</v>
      </c>
      <c r="P2499" s="11">
        <f t="shared" si="157"/>
        <v>80.55</v>
      </c>
      <c r="Q2499" s="13" t="s">
        <v>8323</v>
      </c>
      <c r="R2499" t="s">
        <v>8327</v>
      </c>
      <c r="S2499" s="16">
        <f t="shared" si="158"/>
        <v>40730.878912037035</v>
      </c>
      <c r="T2499" s="16">
        <f t="shared" si="159"/>
        <v>40760.878912037035</v>
      </c>
    </row>
    <row r="2500" spans="1:20" ht="43.75" hidden="1" x14ac:dyDescent="0.4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 s="11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 t="shared" si="156"/>
        <v>106</v>
      </c>
      <c r="P2500" s="11">
        <f t="shared" si="157"/>
        <v>52.8</v>
      </c>
      <c r="Q2500" s="13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43.75" hidden="1" x14ac:dyDescent="0.4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 s="1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 t="shared" si="156"/>
        <v>203</v>
      </c>
      <c r="P2501" s="11">
        <f t="shared" si="157"/>
        <v>47.68</v>
      </c>
      <c r="Q2501" s="13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3.75" hidden="1" x14ac:dyDescent="0.4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 s="11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 t="shared" si="156"/>
        <v>113</v>
      </c>
      <c r="P2502" s="11">
        <f t="shared" si="157"/>
        <v>23.45</v>
      </c>
      <c r="Q2502" s="13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43.75" hidden="1" x14ac:dyDescent="0.4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 s="11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 t="shared" si="156"/>
        <v>3</v>
      </c>
      <c r="P2503" s="11">
        <f t="shared" si="157"/>
        <v>40.14</v>
      </c>
      <c r="Q2503" s="13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58.3" hidden="1" x14ac:dyDescent="0.4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 s="11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 t="shared" si="156"/>
        <v>0</v>
      </c>
      <c r="P2504" s="11">
        <f t="shared" si="157"/>
        <v>17.2</v>
      </c>
      <c r="Q2504" s="13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43.75" hidden="1" x14ac:dyDescent="0.4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 s="11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 t="shared" si="156"/>
        <v>0</v>
      </c>
      <c r="P2505" s="11">
        <f t="shared" si="157"/>
        <v>0</v>
      </c>
      <c r="Q2505" s="13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29.15" hidden="1" x14ac:dyDescent="0.4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 s="11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 t="shared" si="156"/>
        <v>0</v>
      </c>
      <c r="P2506" s="11">
        <f t="shared" si="157"/>
        <v>0</v>
      </c>
      <c r="Q2506" s="13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58.3" hidden="1" x14ac:dyDescent="0.4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 s="11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 t="shared" si="156"/>
        <v>0</v>
      </c>
      <c r="P2507" s="11">
        <f t="shared" si="157"/>
        <v>0</v>
      </c>
      <c r="Q2507" s="13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43.75" hidden="1" x14ac:dyDescent="0.4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 s="11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 t="shared" si="156"/>
        <v>1</v>
      </c>
      <c r="P2508" s="11">
        <f t="shared" si="157"/>
        <v>15</v>
      </c>
      <c r="Q2508" s="13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idden="1" x14ac:dyDescent="0.4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 s="11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 t="shared" si="156"/>
        <v>0</v>
      </c>
      <c r="P2509" s="11">
        <f t="shared" si="157"/>
        <v>0</v>
      </c>
      <c r="Q2509" s="13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43.75" hidden="1" x14ac:dyDescent="0.4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 s="11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 t="shared" si="156"/>
        <v>0</v>
      </c>
      <c r="P2510" s="11">
        <f t="shared" si="157"/>
        <v>0</v>
      </c>
      <c r="Q2510" s="13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43.75" hidden="1" x14ac:dyDescent="0.4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 s="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 t="shared" si="156"/>
        <v>1</v>
      </c>
      <c r="P2511" s="11">
        <f t="shared" si="157"/>
        <v>35.71</v>
      </c>
      <c r="Q2511" s="13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43.75" hidden="1" x14ac:dyDescent="0.4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 s="11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 t="shared" si="156"/>
        <v>0</v>
      </c>
      <c r="P2512" s="11">
        <f t="shared" si="157"/>
        <v>37.5</v>
      </c>
      <c r="Q2512" s="13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3.75" hidden="1" x14ac:dyDescent="0.4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 s="11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 t="shared" si="156"/>
        <v>0</v>
      </c>
      <c r="P2513" s="11">
        <f t="shared" si="157"/>
        <v>0</v>
      </c>
      <c r="Q2513" s="13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3.75" hidden="1" x14ac:dyDescent="0.4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 s="11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 t="shared" si="156"/>
        <v>0</v>
      </c>
      <c r="P2514" s="11">
        <f t="shared" si="157"/>
        <v>0</v>
      </c>
      <c r="Q2514" s="13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58.3" hidden="1" x14ac:dyDescent="0.4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 s="11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 t="shared" si="156"/>
        <v>0</v>
      </c>
      <c r="P2515" s="11">
        <f t="shared" si="157"/>
        <v>0</v>
      </c>
      <c r="Q2515" s="13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43.75" hidden="1" x14ac:dyDescent="0.4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 s="11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 t="shared" si="156"/>
        <v>2</v>
      </c>
      <c r="P2516" s="11">
        <f t="shared" si="157"/>
        <v>52.5</v>
      </c>
      <c r="Q2516" s="13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43.75" hidden="1" x14ac:dyDescent="0.4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 s="11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 t="shared" si="156"/>
        <v>19</v>
      </c>
      <c r="P2517" s="11">
        <f t="shared" si="157"/>
        <v>77.5</v>
      </c>
      <c r="Q2517" s="13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43.75" hidden="1" x14ac:dyDescent="0.4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 s="11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 t="shared" si="156"/>
        <v>0</v>
      </c>
      <c r="P2518" s="11">
        <f t="shared" si="157"/>
        <v>0</v>
      </c>
      <c r="Q2518" s="13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43.75" hidden="1" x14ac:dyDescent="0.4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 s="11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 t="shared" si="156"/>
        <v>10</v>
      </c>
      <c r="P2519" s="11">
        <f t="shared" si="157"/>
        <v>53.55</v>
      </c>
      <c r="Q2519" s="13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3.75" hidden="1" x14ac:dyDescent="0.4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 s="11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 t="shared" si="156"/>
        <v>0</v>
      </c>
      <c r="P2520" s="11">
        <f t="shared" si="157"/>
        <v>0</v>
      </c>
      <c r="Q2520" s="13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29.15" hidden="1" x14ac:dyDescent="0.4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 s="1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 t="shared" si="156"/>
        <v>0</v>
      </c>
      <c r="P2521" s="11">
        <f t="shared" si="157"/>
        <v>16.25</v>
      </c>
      <c r="Q2521" s="13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43.75" hidden="1" x14ac:dyDescent="0.4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 s="11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 t="shared" si="156"/>
        <v>0</v>
      </c>
      <c r="P2522" s="11">
        <f t="shared" si="157"/>
        <v>0</v>
      </c>
      <c r="Q2522" s="13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58.3" hidden="1" x14ac:dyDescent="0.4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 s="11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 t="shared" si="156"/>
        <v>109</v>
      </c>
      <c r="P2523" s="11">
        <f t="shared" si="157"/>
        <v>103.68</v>
      </c>
      <c r="Q2523" s="13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43.75" hidden="1" x14ac:dyDescent="0.4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 s="11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 t="shared" si="156"/>
        <v>100</v>
      </c>
      <c r="P2524" s="11">
        <f t="shared" si="157"/>
        <v>185.19</v>
      </c>
      <c r="Q2524" s="13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3.75" hidden="1" x14ac:dyDescent="0.4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 s="11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 t="shared" si="156"/>
        <v>156</v>
      </c>
      <c r="P2525" s="11">
        <f t="shared" si="157"/>
        <v>54.15</v>
      </c>
      <c r="Q2525" s="13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43.75" hidden="1" x14ac:dyDescent="0.4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 s="11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 t="shared" si="156"/>
        <v>102</v>
      </c>
      <c r="P2526" s="11">
        <f t="shared" si="157"/>
        <v>177.21</v>
      </c>
      <c r="Q2526" s="13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3.75" hidden="1" x14ac:dyDescent="0.4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 s="11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 t="shared" si="156"/>
        <v>100</v>
      </c>
      <c r="P2527" s="11">
        <f t="shared" si="157"/>
        <v>100.33</v>
      </c>
      <c r="Q2527" s="13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3.75" hidden="1" x14ac:dyDescent="0.4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 s="11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 t="shared" si="156"/>
        <v>113</v>
      </c>
      <c r="P2528" s="11">
        <f t="shared" si="157"/>
        <v>136.91</v>
      </c>
      <c r="Q2528" s="13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3.75" hidden="1" x14ac:dyDescent="0.4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 s="11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 t="shared" si="156"/>
        <v>102</v>
      </c>
      <c r="P2529" s="11">
        <f t="shared" si="157"/>
        <v>57.54</v>
      </c>
      <c r="Q2529" s="13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43.75" hidden="1" x14ac:dyDescent="0.4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 s="11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 t="shared" si="156"/>
        <v>107</v>
      </c>
      <c r="P2530" s="11">
        <f t="shared" si="157"/>
        <v>52.96</v>
      </c>
      <c r="Q2530" s="13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29.15" hidden="1" x14ac:dyDescent="0.4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 s="1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 t="shared" si="156"/>
        <v>104</v>
      </c>
      <c r="P2531" s="11">
        <f t="shared" si="157"/>
        <v>82.33</v>
      </c>
      <c r="Q2531" s="13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3.75" hidden="1" x14ac:dyDescent="0.4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 s="11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 t="shared" si="156"/>
        <v>100</v>
      </c>
      <c r="P2532" s="11">
        <f t="shared" si="157"/>
        <v>135.41999999999999</v>
      </c>
      <c r="Q2532" s="13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58.3" hidden="1" x14ac:dyDescent="0.4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 s="11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 t="shared" si="156"/>
        <v>100</v>
      </c>
      <c r="P2533" s="11">
        <f t="shared" si="157"/>
        <v>74.069999999999993</v>
      </c>
      <c r="Q2533" s="13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43.75" hidden="1" x14ac:dyDescent="0.4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 s="11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 t="shared" si="156"/>
        <v>126</v>
      </c>
      <c r="P2534" s="11">
        <f t="shared" si="157"/>
        <v>84.08</v>
      </c>
      <c r="Q2534" s="13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43.75" hidden="1" x14ac:dyDescent="0.4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 s="11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 t="shared" si="156"/>
        <v>111</v>
      </c>
      <c r="P2535" s="11">
        <f t="shared" si="157"/>
        <v>61.03</v>
      </c>
      <c r="Q2535" s="13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58.3" hidden="1" x14ac:dyDescent="0.4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 s="11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 t="shared" si="156"/>
        <v>105</v>
      </c>
      <c r="P2536" s="11">
        <f t="shared" si="157"/>
        <v>150</v>
      </c>
      <c r="Q2536" s="13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idden="1" x14ac:dyDescent="0.4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 s="11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 t="shared" si="156"/>
        <v>104</v>
      </c>
      <c r="P2537" s="11">
        <f t="shared" si="157"/>
        <v>266.08999999999997</v>
      </c>
      <c r="Q2537" s="13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43.75" hidden="1" x14ac:dyDescent="0.4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 s="11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 t="shared" si="156"/>
        <v>116</v>
      </c>
      <c r="P2538" s="11">
        <f t="shared" si="157"/>
        <v>7.25</v>
      </c>
      <c r="Q2538" s="13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3.75" hidden="1" x14ac:dyDescent="0.4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 s="11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 t="shared" si="156"/>
        <v>110</v>
      </c>
      <c r="P2539" s="11">
        <f t="shared" si="157"/>
        <v>100</v>
      </c>
      <c r="Q2539" s="13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29.15" hidden="1" x14ac:dyDescent="0.4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 s="11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 t="shared" si="156"/>
        <v>113</v>
      </c>
      <c r="P2540" s="11">
        <f t="shared" si="157"/>
        <v>109.96</v>
      </c>
      <c r="Q2540" s="13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43.75" hidden="1" x14ac:dyDescent="0.4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 s="1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 t="shared" si="156"/>
        <v>100</v>
      </c>
      <c r="P2541" s="11">
        <f t="shared" si="157"/>
        <v>169.92</v>
      </c>
      <c r="Q2541" s="13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58.3" hidden="1" x14ac:dyDescent="0.4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 s="11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 t="shared" si="156"/>
        <v>103</v>
      </c>
      <c r="P2542" s="11">
        <f t="shared" si="157"/>
        <v>95.74</v>
      </c>
      <c r="Q2542" s="13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58.3" hidden="1" x14ac:dyDescent="0.4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 s="11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 t="shared" si="156"/>
        <v>107</v>
      </c>
      <c r="P2543" s="11">
        <f t="shared" si="157"/>
        <v>59.46</v>
      </c>
      <c r="Q2543" s="13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3.75" hidden="1" x14ac:dyDescent="0.4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 s="11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 t="shared" si="156"/>
        <v>104</v>
      </c>
      <c r="P2544" s="11">
        <f t="shared" si="157"/>
        <v>55.77</v>
      </c>
      <c r="Q2544" s="13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43.75" hidden="1" x14ac:dyDescent="0.4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 s="11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 t="shared" si="156"/>
        <v>156</v>
      </c>
      <c r="P2545" s="11">
        <f t="shared" si="157"/>
        <v>30.08</v>
      </c>
      <c r="Q2545" s="13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3.75" hidden="1" x14ac:dyDescent="0.4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 s="11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 t="shared" si="156"/>
        <v>101</v>
      </c>
      <c r="P2546" s="11">
        <f t="shared" si="157"/>
        <v>88.44</v>
      </c>
      <c r="Q2546" s="13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3.75" hidden="1" x14ac:dyDescent="0.4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 s="11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 t="shared" si="156"/>
        <v>195</v>
      </c>
      <c r="P2547" s="11">
        <f t="shared" si="157"/>
        <v>64.03</v>
      </c>
      <c r="Q2547" s="13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3.75" hidden="1" x14ac:dyDescent="0.4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 s="11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 t="shared" si="156"/>
        <v>112</v>
      </c>
      <c r="P2548" s="11">
        <f t="shared" si="157"/>
        <v>60.15</v>
      </c>
      <c r="Q2548" s="13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43.75" hidden="1" x14ac:dyDescent="0.4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 s="11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 t="shared" si="156"/>
        <v>120</v>
      </c>
      <c r="P2549" s="11">
        <f t="shared" si="157"/>
        <v>49.19</v>
      </c>
      <c r="Q2549" s="13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43.75" hidden="1" x14ac:dyDescent="0.4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 s="11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 t="shared" si="156"/>
        <v>102</v>
      </c>
      <c r="P2550" s="11">
        <f t="shared" si="157"/>
        <v>165.16</v>
      </c>
      <c r="Q2550" s="13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3.75" hidden="1" x14ac:dyDescent="0.4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 s="1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 t="shared" si="156"/>
        <v>103</v>
      </c>
      <c r="P2551" s="11">
        <f t="shared" si="157"/>
        <v>43.62</v>
      </c>
      <c r="Q2551" s="13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58.3" hidden="1" x14ac:dyDescent="0.4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 s="11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 t="shared" si="156"/>
        <v>101</v>
      </c>
      <c r="P2552" s="11">
        <f t="shared" si="157"/>
        <v>43.7</v>
      </c>
      <c r="Q2552" s="13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3.75" hidden="1" x14ac:dyDescent="0.4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 s="11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 t="shared" si="156"/>
        <v>103</v>
      </c>
      <c r="P2553" s="11">
        <f t="shared" si="157"/>
        <v>67.42</v>
      </c>
      <c r="Q2553" s="13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43.75" hidden="1" x14ac:dyDescent="0.4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 s="11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 t="shared" si="156"/>
        <v>107</v>
      </c>
      <c r="P2554" s="11">
        <f t="shared" si="157"/>
        <v>177.5</v>
      </c>
      <c r="Q2554" s="13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3.75" hidden="1" x14ac:dyDescent="0.4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 s="11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 t="shared" si="156"/>
        <v>156</v>
      </c>
      <c r="P2555" s="11">
        <f t="shared" si="157"/>
        <v>38.880000000000003</v>
      </c>
      <c r="Q2555" s="13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58.3" hidden="1" x14ac:dyDescent="0.4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 s="11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 t="shared" si="156"/>
        <v>123</v>
      </c>
      <c r="P2556" s="11">
        <f t="shared" si="157"/>
        <v>54.99</v>
      </c>
      <c r="Q2556" s="13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58.3" hidden="1" x14ac:dyDescent="0.4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 s="11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 t="shared" si="156"/>
        <v>107</v>
      </c>
      <c r="P2557" s="11">
        <f t="shared" si="157"/>
        <v>61.34</v>
      </c>
      <c r="Q2557" s="13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43.75" hidden="1" x14ac:dyDescent="0.4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 s="11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 t="shared" si="156"/>
        <v>106</v>
      </c>
      <c r="P2558" s="11">
        <f t="shared" si="157"/>
        <v>23.12</v>
      </c>
      <c r="Q2558" s="13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29.15" hidden="1" x14ac:dyDescent="0.4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 s="11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 t="shared" si="156"/>
        <v>118</v>
      </c>
      <c r="P2559" s="11">
        <f t="shared" si="157"/>
        <v>29.61</v>
      </c>
      <c r="Q2559" s="13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43.75" hidden="1" x14ac:dyDescent="0.4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 s="11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 t="shared" si="156"/>
        <v>109</v>
      </c>
      <c r="P2560" s="11">
        <f t="shared" si="157"/>
        <v>75.61</v>
      </c>
      <c r="Q2560" s="13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43.75" hidden="1" x14ac:dyDescent="0.4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 s="1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 t="shared" si="156"/>
        <v>111</v>
      </c>
      <c r="P2561" s="11">
        <f t="shared" si="157"/>
        <v>35.6</v>
      </c>
      <c r="Q2561" s="13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43.75" hidden="1" x14ac:dyDescent="0.4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 s="11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 t="shared" ref="O2562:O2625" si="160">ROUND(E2562/D2562*100,0)</f>
        <v>100</v>
      </c>
      <c r="P2562" s="11">
        <f t="shared" ref="P2562:P2625" si="161">IFERROR(ROUND(E2562/L2562,2),0)</f>
        <v>143</v>
      </c>
      <c r="Q2562" s="13" t="s">
        <v>8323</v>
      </c>
      <c r="R2562" t="s">
        <v>8352</v>
      </c>
      <c r="S2562" s="16">
        <f t="shared" ref="S2562:S2625" si="162">(((J2562/60)/60)/24+DATE(1970,1,1))</f>
        <v>42039.951087962967</v>
      </c>
      <c r="T2562" s="16">
        <f t="shared" ref="T2562:T2625" si="163">(((I2562/60)/60)/24+DATE(1970,1,1))</f>
        <v>42069.951087962967</v>
      </c>
    </row>
    <row r="2563" spans="1:20" ht="43.75" hidden="1" x14ac:dyDescent="0.4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 s="11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 t="shared" si="160"/>
        <v>0</v>
      </c>
      <c r="P2563" s="11">
        <f t="shared" si="161"/>
        <v>0</v>
      </c>
      <c r="Q2563" s="13" t="s">
        <v>8334</v>
      </c>
      <c r="R2563" t="s">
        <v>8335</v>
      </c>
      <c r="S2563" s="16">
        <f t="shared" si="162"/>
        <v>42260.528807870374</v>
      </c>
      <c r="T2563" s="16">
        <f t="shared" si="163"/>
        <v>42290.528807870374</v>
      </c>
    </row>
    <row r="2564" spans="1:20" ht="58.3" hidden="1" x14ac:dyDescent="0.4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 s="11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 t="shared" si="160"/>
        <v>1</v>
      </c>
      <c r="P2564" s="11">
        <f t="shared" si="161"/>
        <v>25</v>
      </c>
      <c r="Q2564" s="13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29.15" hidden="1" x14ac:dyDescent="0.4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 s="11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 t="shared" si="160"/>
        <v>0</v>
      </c>
      <c r="P2565" s="11">
        <f t="shared" si="161"/>
        <v>0</v>
      </c>
      <c r="Q2565" s="13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3.75" hidden="1" x14ac:dyDescent="0.4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 s="11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 t="shared" si="160"/>
        <v>0</v>
      </c>
      <c r="P2566" s="11">
        <f t="shared" si="161"/>
        <v>0</v>
      </c>
      <c r="Q2566" s="13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3.75" hidden="1" x14ac:dyDescent="0.4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 s="11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 t="shared" si="160"/>
        <v>1</v>
      </c>
      <c r="P2567" s="11">
        <f t="shared" si="161"/>
        <v>100</v>
      </c>
      <c r="Q2567" s="13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3.75" hidden="1" x14ac:dyDescent="0.4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 s="11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 t="shared" si="160"/>
        <v>0</v>
      </c>
      <c r="P2568" s="11">
        <f t="shared" si="161"/>
        <v>0</v>
      </c>
      <c r="Q2568" s="13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3.75" hidden="1" x14ac:dyDescent="0.4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 s="11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 t="shared" si="160"/>
        <v>0</v>
      </c>
      <c r="P2569" s="11">
        <f t="shared" si="161"/>
        <v>60</v>
      </c>
      <c r="Q2569" s="13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43.75" hidden="1" x14ac:dyDescent="0.4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 s="11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 t="shared" si="160"/>
        <v>1</v>
      </c>
      <c r="P2570" s="11">
        <f t="shared" si="161"/>
        <v>50</v>
      </c>
      <c r="Q2570" s="13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3.75" hidden="1" x14ac:dyDescent="0.4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 s="1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 t="shared" si="160"/>
        <v>2</v>
      </c>
      <c r="P2571" s="11">
        <f t="shared" si="161"/>
        <v>72.5</v>
      </c>
      <c r="Q2571" s="13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3.75" hidden="1" x14ac:dyDescent="0.4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 s="11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 t="shared" si="160"/>
        <v>1</v>
      </c>
      <c r="P2572" s="11">
        <f t="shared" si="161"/>
        <v>29.5</v>
      </c>
      <c r="Q2572" s="13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3.75" hidden="1" x14ac:dyDescent="0.4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 s="11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 t="shared" si="160"/>
        <v>0</v>
      </c>
      <c r="P2573" s="11">
        <f t="shared" si="161"/>
        <v>62.5</v>
      </c>
      <c r="Q2573" s="13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3.75" hidden="1" x14ac:dyDescent="0.4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 s="11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 t="shared" si="160"/>
        <v>0</v>
      </c>
      <c r="P2574" s="11">
        <f t="shared" si="161"/>
        <v>0</v>
      </c>
      <c r="Q2574" s="13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58.3" hidden="1" x14ac:dyDescent="0.4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 s="11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 t="shared" si="160"/>
        <v>0</v>
      </c>
      <c r="P2575" s="11">
        <f t="shared" si="161"/>
        <v>0</v>
      </c>
      <c r="Q2575" s="13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43.75" hidden="1" x14ac:dyDescent="0.4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 s="11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 t="shared" si="160"/>
        <v>0</v>
      </c>
      <c r="P2576" s="11">
        <f t="shared" si="161"/>
        <v>0</v>
      </c>
      <c r="Q2576" s="13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43.75" hidden="1" x14ac:dyDescent="0.4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 s="11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 t="shared" si="160"/>
        <v>0</v>
      </c>
      <c r="P2577" s="11">
        <f t="shared" si="161"/>
        <v>0</v>
      </c>
      <c r="Q2577" s="13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29.15" hidden="1" x14ac:dyDescent="0.4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 s="11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 t="shared" si="160"/>
        <v>0</v>
      </c>
      <c r="P2578" s="11">
        <f t="shared" si="161"/>
        <v>0</v>
      </c>
      <c r="Q2578" s="13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43.75" hidden="1" x14ac:dyDescent="0.4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 s="11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 t="shared" si="160"/>
        <v>0</v>
      </c>
      <c r="P2579" s="11">
        <f t="shared" si="161"/>
        <v>0</v>
      </c>
      <c r="Q2579" s="13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58.3" hidden="1" x14ac:dyDescent="0.4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 s="11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 t="shared" si="160"/>
        <v>0</v>
      </c>
      <c r="P2580" s="11">
        <f t="shared" si="161"/>
        <v>0</v>
      </c>
      <c r="Q2580" s="13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3.75" hidden="1" x14ac:dyDescent="0.4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 s="1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 t="shared" si="160"/>
        <v>0</v>
      </c>
      <c r="P2581" s="11">
        <f t="shared" si="161"/>
        <v>23.08</v>
      </c>
      <c r="Q2581" s="13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3.75" hidden="1" x14ac:dyDescent="0.4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 s="11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 t="shared" si="160"/>
        <v>1</v>
      </c>
      <c r="P2582" s="11">
        <f t="shared" si="161"/>
        <v>25.5</v>
      </c>
      <c r="Q2582" s="13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3.75" hidden="1" x14ac:dyDescent="0.4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 s="11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 t="shared" si="160"/>
        <v>11</v>
      </c>
      <c r="P2583" s="11">
        <f t="shared" si="161"/>
        <v>48.18</v>
      </c>
      <c r="Q2583" s="13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29.15" hidden="1" x14ac:dyDescent="0.4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 s="11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 t="shared" si="160"/>
        <v>0</v>
      </c>
      <c r="P2584" s="11">
        <f t="shared" si="161"/>
        <v>1</v>
      </c>
      <c r="Q2584" s="13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43.75" hidden="1" x14ac:dyDescent="0.4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 s="11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 t="shared" si="160"/>
        <v>1</v>
      </c>
      <c r="P2585" s="11">
        <f t="shared" si="161"/>
        <v>1</v>
      </c>
      <c r="Q2585" s="13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29.15" hidden="1" x14ac:dyDescent="0.4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 s="11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 t="shared" si="160"/>
        <v>0</v>
      </c>
      <c r="P2586" s="11">
        <f t="shared" si="161"/>
        <v>0</v>
      </c>
      <c r="Q2586" s="13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3.75" hidden="1" x14ac:dyDescent="0.4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 s="11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 t="shared" si="160"/>
        <v>0</v>
      </c>
      <c r="P2587" s="11">
        <f t="shared" si="161"/>
        <v>50</v>
      </c>
      <c r="Q2587" s="13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29.15" hidden="1" x14ac:dyDescent="0.4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 s="11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 t="shared" si="160"/>
        <v>0</v>
      </c>
      <c r="P2588" s="11">
        <f t="shared" si="161"/>
        <v>5</v>
      </c>
      <c r="Q2588" s="13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3.75" hidden="1" x14ac:dyDescent="0.4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 s="11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 t="shared" si="160"/>
        <v>2</v>
      </c>
      <c r="P2589" s="11">
        <f t="shared" si="161"/>
        <v>202.83</v>
      </c>
      <c r="Q2589" s="13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58.3" hidden="1" x14ac:dyDescent="0.4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 s="11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 t="shared" si="160"/>
        <v>4</v>
      </c>
      <c r="P2590" s="11">
        <f t="shared" si="161"/>
        <v>29.13</v>
      </c>
      <c r="Q2590" s="13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43.75" hidden="1" x14ac:dyDescent="0.4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 s="1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 t="shared" si="160"/>
        <v>0</v>
      </c>
      <c r="P2591" s="11">
        <f t="shared" si="161"/>
        <v>5</v>
      </c>
      <c r="Q2591" s="13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43.75" hidden="1" x14ac:dyDescent="0.4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 s="11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 t="shared" si="160"/>
        <v>0</v>
      </c>
      <c r="P2592" s="11">
        <f t="shared" si="161"/>
        <v>0</v>
      </c>
      <c r="Q2592" s="13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43.75" hidden="1" x14ac:dyDescent="0.4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 s="11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 t="shared" si="160"/>
        <v>2</v>
      </c>
      <c r="P2593" s="11">
        <f t="shared" si="161"/>
        <v>13</v>
      </c>
      <c r="Q2593" s="13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58.3" hidden="1" x14ac:dyDescent="0.4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 s="11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 t="shared" si="160"/>
        <v>0</v>
      </c>
      <c r="P2594" s="11">
        <f t="shared" si="161"/>
        <v>50</v>
      </c>
      <c r="Q2594" s="13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3.75" hidden="1" x14ac:dyDescent="0.4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 s="11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 t="shared" si="160"/>
        <v>0</v>
      </c>
      <c r="P2595" s="11">
        <f t="shared" si="161"/>
        <v>0</v>
      </c>
      <c r="Q2595" s="13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3.75" hidden="1" x14ac:dyDescent="0.4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 s="11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 t="shared" si="160"/>
        <v>0</v>
      </c>
      <c r="P2596" s="11">
        <f t="shared" si="161"/>
        <v>1</v>
      </c>
      <c r="Q2596" s="13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29.15" hidden="1" x14ac:dyDescent="0.4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 s="11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 t="shared" si="160"/>
        <v>12</v>
      </c>
      <c r="P2597" s="11">
        <f t="shared" si="161"/>
        <v>96.05</v>
      </c>
      <c r="Q2597" s="13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43.75" hidden="1" x14ac:dyDescent="0.4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 s="11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 t="shared" si="160"/>
        <v>24</v>
      </c>
      <c r="P2598" s="11">
        <f t="shared" si="161"/>
        <v>305.77999999999997</v>
      </c>
      <c r="Q2598" s="13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3.75" hidden="1" x14ac:dyDescent="0.4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 s="11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 t="shared" si="160"/>
        <v>6</v>
      </c>
      <c r="P2599" s="11">
        <f t="shared" si="161"/>
        <v>12.14</v>
      </c>
      <c r="Q2599" s="13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43.75" hidden="1" x14ac:dyDescent="0.4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 s="11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 t="shared" si="160"/>
        <v>39</v>
      </c>
      <c r="P2600" s="11">
        <f t="shared" si="161"/>
        <v>83.57</v>
      </c>
      <c r="Q2600" s="13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29.15" hidden="1" x14ac:dyDescent="0.4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 s="1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 t="shared" si="160"/>
        <v>1</v>
      </c>
      <c r="P2601" s="11">
        <f t="shared" si="161"/>
        <v>18</v>
      </c>
      <c r="Q2601" s="13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43.75" hidden="1" x14ac:dyDescent="0.4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 s="11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 t="shared" si="160"/>
        <v>7</v>
      </c>
      <c r="P2602" s="11">
        <f t="shared" si="161"/>
        <v>115.53</v>
      </c>
      <c r="Q2602" s="13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58.3" hidden="1" x14ac:dyDescent="0.4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 s="11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 t="shared" si="160"/>
        <v>661</v>
      </c>
      <c r="P2603" s="11">
        <f t="shared" si="161"/>
        <v>21.9</v>
      </c>
      <c r="Q2603" s="13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3.75" hidden="1" x14ac:dyDescent="0.4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 s="11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 t="shared" si="160"/>
        <v>326</v>
      </c>
      <c r="P2604" s="11">
        <f t="shared" si="161"/>
        <v>80.02</v>
      </c>
      <c r="Q2604" s="13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29.15" hidden="1" x14ac:dyDescent="0.4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 s="11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 t="shared" si="160"/>
        <v>101</v>
      </c>
      <c r="P2605" s="11">
        <f t="shared" si="161"/>
        <v>35.520000000000003</v>
      </c>
      <c r="Q2605" s="13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3.75" hidden="1" x14ac:dyDescent="0.4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 s="11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 t="shared" si="160"/>
        <v>104</v>
      </c>
      <c r="P2606" s="11">
        <f t="shared" si="161"/>
        <v>64.930000000000007</v>
      </c>
      <c r="Q2606" s="13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43.75" hidden="1" x14ac:dyDescent="0.4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 s="11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 t="shared" si="160"/>
        <v>107</v>
      </c>
      <c r="P2607" s="11">
        <f t="shared" si="161"/>
        <v>60.97</v>
      </c>
      <c r="Q2607" s="13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58.3" hidden="1" x14ac:dyDescent="0.4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 s="11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 t="shared" si="160"/>
        <v>110</v>
      </c>
      <c r="P2608" s="11">
        <f t="shared" si="161"/>
        <v>31.44</v>
      </c>
      <c r="Q2608" s="13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43.75" hidden="1" x14ac:dyDescent="0.4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 s="11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 t="shared" si="160"/>
        <v>408</v>
      </c>
      <c r="P2609" s="11">
        <f t="shared" si="161"/>
        <v>81.95</v>
      </c>
      <c r="Q2609" s="13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3.75" hidden="1" x14ac:dyDescent="0.4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 s="11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 t="shared" si="160"/>
        <v>224</v>
      </c>
      <c r="P2610" s="11">
        <f t="shared" si="161"/>
        <v>58.93</v>
      </c>
      <c r="Q2610" s="13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58.3" hidden="1" x14ac:dyDescent="0.4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 s="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 t="shared" si="160"/>
        <v>304</v>
      </c>
      <c r="P2611" s="11">
        <f t="shared" si="161"/>
        <v>157.29</v>
      </c>
      <c r="Q2611" s="13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43.75" hidden="1" x14ac:dyDescent="0.4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 s="11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 t="shared" si="160"/>
        <v>141</v>
      </c>
      <c r="P2612" s="11">
        <f t="shared" si="161"/>
        <v>55.76</v>
      </c>
      <c r="Q2612" s="13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58.3" hidden="1" x14ac:dyDescent="0.4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 s="11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 t="shared" si="160"/>
        <v>2791</v>
      </c>
      <c r="P2613" s="11">
        <f t="shared" si="161"/>
        <v>83.8</v>
      </c>
      <c r="Q2613" s="13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3.75" hidden="1" x14ac:dyDescent="0.4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 s="11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 t="shared" si="160"/>
        <v>172</v>
      </c>
      <c r="P2614" s="11">
        <f t="shared" si="161"/>
        <v>58.42</v>
      </c>
      <c r="Q2614" s="13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43.75" hidden="1" x14ac:dyDescent="0.4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 s="11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 t="shared" si="160"/>
        <v>101</v>
      </c>
      <c r="P2615" s="11">
        <f t="shared" si="161"/>
        <v>270.57</v>
      </c>
      <c r="Q2615" s="13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43.75" hidden="1" x14ac:dyDescent="0.4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 s="11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 t="shared" si="160"/>
        <v>102</v>
      </c>
      <c r="P2616" s="11">
        <f t="shared" si="161"/>
        <v>107.1</v>
      </c>
      <c r="Q2616" s="13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43.75" hidden="1" x14ac:dyDescent="0.4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 s="11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 t="shared" si="160"/>
        <v>170</v>
      </c>
      <c r="P2617" s="11">
        <f t="shared" si="161"/>
        <v>47.18</v>
      </c>
      <c r="Q2617" s="13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3.75" hidden="1" x14ac:dyDescent="0.4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 s="11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 t="shared" si="160"/>
        <v>115</v>
      </c>
      <c r="P2618" s="11">
        <f t="shared" si="161"/>
        <v>120.31</v>
      </c>
      <c r="Q2618" s="13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43.75" hidden="1" x14ac:dyDescent="0.4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 s="11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 t="shared" si="160"/>
        <v>878</v>
      </c>
      <c r="P2619" s="11">
        <f t="shared" si="161"/>
        <v>27.6</v>
      </c>
      <c r="Q2619" s="13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29.15" hidden="1" x14ac:dyDescent="0.4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 s="11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 t="shared" si="160"/>
        <v>105</v>
      </c>
      <c r="P2620" s="11">
        <f t="shared" si="161"/>
        <v>205.3</v>
      </c>
      <c r="Q2620" s="13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43.75" hidden="1" x14ac:dyDescent="0.4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 s="1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 t="shared" si="160"/>
        <v>188</v>
      </c>
      <c r="P2621" s="11">
        <f t="shared" si="161"/>
        <v>35.549999999999997</v>
      </c>
      <c r="Q2621" s="13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43.75" hidden="1" x14ac:dyDescent="0.4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 s="11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 t="shared" si="160"/>
        <v>144</v>
      </c>
      <c r="P2622" s="11">
        <f t="shared" si="161"/>
        <v>74.64</v>
      </c>
      <c r="Q2622" s="13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43.75" hidden="1" x14ac:dyDescent="0.4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 s="11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 t="shared" si="160"/>
        <v>146</v>
      </c>
      <c r="P2623" s="11">
        <f t="shared" si="161"/>
        <v>47.06</v>
      </c>
      <c r="Q2623" s="13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43.75" hidden="1" x14ac:dyDescent="0.4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 s="11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 t="shared" si="160"/>
        <v>131</v>
      </c>
      <c r="P2624" s="11">
        <f t="shared" si="161"/>
        <v>26.59</v>
      </c>
      <c r="Q2624" s="13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43.75" hidden="1" x14ac:dyDescent="0.4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 s="11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 t="shared" si="160"/>
        <v>114</v>
      </c>
      <c r="P2625" s="11">
        <f t="shared" si="161"/>
        <v>36.770000000000003</v>
      </c>
      <c r="Q2625" s="13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43.75" hidden="1" x14ac:dyDescent="0.4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 s="11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 t="shared" ref="O2626:O2689" si="164">ROUND(E2626/D2626*100,0)</f>
        <v>1379</v>
      </c>
      <c r="P2626" s="11">
        <f t="shared" ref="P2626:P2689" si="165">IFERROR(ROUND(E2626/L2626,2),0)</f>
        <v>31.82</v>
      </c>
      <c r="Q2626" s="13" t="s">
        <v>8317</v>
      </c>
      <c r="R2626" t="s">
        <v>8353</v>
      </c>
      <c r="S2626" s="16">
        <f t="shared" ref="S2626:S2689" si="166">(((J2626/60)/60)/24+DATE(1970,1,1))</f>
        <v>41144.42155092593</v>
      </c>
      <c r="T2626" s="16">
        <f t="shared" ref="T2626:T2689" si="167">(((I2626/60)/60)/24+DATE(1970,1,1))</f>
        <v>41165.42155092593</v>
      </c>
    </row>
    <row r="2627" spans="1:20" ht="58.3" hidden="1" x14ac:dyDescent="0.4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 s="11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 t="shared" si="164"/>
        <v>956</v>
      </c>
      <c r="P2627" s="11">
        <f t="shared" si="165"/>
        <v>27.58</v>
      </c>
      <c r="Q2627" s="13" t="s">
        <v>8317</v>
      </c>
      <c r="R2627" t="s">
        <v>8353</v>
      </c>
      <c r="S2627" s="16">
        <f t="shared" si="166"/>
        <v>42658.810277777782</v>
      </c>
      <c r="T2627" s="16">
        <f t="shared" si="167"/>
        <v>42683.851944444439</v>
      </c>
    </row>
    <row r="2628" spans="1:20" ht="43.75" hidden="1" x14ac:dyDescent="0.4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 s="11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 t="shared" si="164"/>
        <v>112</v>
      </c>
      <c r="P2628" s="11">
        <f t="shared" si="165"/>
        <v>56</v>
      </c>
      <c r="Q2628" s="13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43.75" hidden="1" x14ac:dyDescent="0.4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 s="11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 t="shared" si="164"/>
        <v>647</v>
      </c>
      <c r="P2629" s="11">
        <f t="shared" si="165"/>
        <v>21.56</v>
      </c>
      <c r="Q2629" s="13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43.75" hidden="1" x14ac:dyDescent="0.4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 s="11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 t="shared" si="164"/>
        <v>110</v>
      </c>
      <c r="P2630" s="11">
        <f t="shared" si="165"/>
        <v>44.1</v>
      </c>
      <c r="Q2630" s="13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29.15" hidden="1" x14ac:dyDescent="0.4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 s="1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 t="shared" si="164"/>
        <v>128</v>
      </c>
      <c r="P2631" s="11">
        <f t="shared" si="165"/>
        <v>63.87</v>
      </c>
      <c r="Q2631" s="13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43.75" hidden="1" x14ac:dyDescent="0.4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 s="11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 t="shared" si="164"/>
        <v>158</v>
      </c>
      <c r="P2632" s="11">
        <f t="shared" si="165"/>
        <v>38.99</v>
      </c>
      <c r="Q2632" s="13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3.75" hidden="1" x14ac:dyDescent="0.4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 s="11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 t="shared" si="164"/>
        <v>115</v>
      </c>
      <c r="P2633" s="11">
        <f t="shared" si="165"/>
        <v>80.19</v>
      </c>
      <c r="Q2633" s="13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3.75" hidden="1" x14ac:dyDescent="0.4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 s="11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 t="shared" si="164"/>
        <v>137</v>
      </c>
      <c r="P2634" s="11">
        <f t="shared" si="165"/>
        <v>34.9</v>
      </c>
      <c r="Q2634" s="13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43.75" hidden="1" x14ac:dyDescent="0.4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 s="11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 t="shared" si="164"/>
        <v>355</v>
      </c>
      <c r="P2635" s="11">
        <f t="shared" si="165"/>
        <v>89.1</v>
      </c>
      <c r="Q2635" s="13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3.75" hidden="1" x14ac:dyDescent="0.4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 s="11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 t="shared" si="164"/>
        <v>106</v>
      </c>
      <c r="P2636" s="11">
        <f t="shared" si="165"/>
        <v>39.44</v>
      </c>
      <c r="Q2636" s="13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43.75" hidden="1" x14ac:dyDescent="0.4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 s="11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 t="shared" si="164"/>
        <v>100</v>
      </c>
      <c r="P2637" s="11">
        <f t="shared" si="165"/>
        <v>136.9</v>
      </c>
      <c r="Q2637" s="13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58.3" hidden="1" x14ac:dyDescent="0.4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 s="11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 t="shared" si="164"/>
        <v>187</v>
      </c>
      <c r="P2638" s="11">
        <f t="shared" si="165"/>
        <v>37.46</v>
      </c>
      <c r="Q2638" s="13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29.15" hidden="1" x14ac:dyDescent="0.4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 s="11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 t="shared" si="164"/>
        <v>166</v>
      </c>
      <c r="P2639" s="11">
        <f t="shared" si="165"/>
        <v>31.96</v>
      </c>
      <c r="Q2639" s="13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3.75" hidden="1" x14ac:dyDescent="0.4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 s="11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 t="shared" si="164"/>
        <v>102</v>
      </c>
      <c r="P2640" s="11">
        <f t="shared" si="165"/>
        <v>25.21</v>
      </c>
      <c r="Q2640" s="13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43.75" hidden="1" x14ac:dyDescent="0.4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 s="1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 t="shared" si="164"/>
        <v>164</v>
      </c>
      <c r="P2641" s="11">
        <f t="shared" si="165"/>
        <v>10.039999999999999</v>
      </c>
      <c r="Q2641" s="13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58.3" hidden="1" x14ac:dyDescent="0.4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 s="11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 t="shared" si="164"/>
        <v>106</v>
      </c>
      <c r="P2642" s="11">
        <f t="shared" si="165"/>
        <v>45.94</v>
      </c>
      <c r="Q2642" s="13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29.15" hidden="1" x14ac:dyDescent="0.4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 s="11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 t="shared" si="164"/>
        <v>1</v>
      </c>
      <c r="P2643" s="11">
        <f t="shared" si="165"/>
        <v>15</v>
      </c>
      <c r="Q2643" s="13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58.3" hidden="1" x14ac:dyDescent="0.4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 s="11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 t="shared" si="164"/>
        <v>0</v>
      </c>
      <c r="P2644" s="11">
        <f t="shared" si="165"/>
        <v>0</v>
      </c>
      <c r="Q2644" s="13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58.3" hidden="1" x14ac:dyDescent="0.4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 s="11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 t="shared" si="164"/>
        <v>34</v>
      </c>
      <c r="P2645" s="11">
        <f t="shared" si="165"/>
        <v>223.58</v>
      </c>
      <c r="Q2645" s="13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3.75" hidden="1" x14ac:dyDescent="0.4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 s="11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 t="shared" si="164"/>
        <v>2</v>
      </c>
      <c r="P2646" s="11">
        <f t="shared" si="165"/>
        <v>39.479999999999997</v>
      </c>
      <c r="Q2646" s="13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43.75" hidden="1" x14ac:dyDescent="0.4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 s="11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 t="shared" si="164"/>
        <v>11</v>
      </c>
      <c r="P2647" s="11">
        <f t="shared" si="165"/>
        <v>91.3</v>
      </c>
      <c r="Q2647" s="13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3.75" hidden="1" x14ac:dyDescent="0.4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 s="11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 t="shared" si="164"/>
        <v>8</v>
      </c>
      <c r="P2648" s="11">
        <f t="shared" si="165"/>
        <v>78.67</v>
      </c>
      <c r="Q2648" s="13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43.75" hidden="1" x14ac:dyDescent="0.4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 s="11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 t="shared" si="164"/>
        <v>1</v>
      </c>
      <c r="P2649" s="11">
        <f t="shared" si="165"/>
        <v>12</v>
      </c>
      <c r="Q2649" s="13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58.3" hidden="1" x14ac:dyDescent="0.4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 s="11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 t="shared" si="164"/>
        <v>1</v>
      </c>
      <c r="P2650" s="11">
        <f t="shared" si="165"/>
        <v>17.670000000000002</v>
      </c>
      <c r="Q2650" s="13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29.15" hidden="1" x14ac:dyDescent="0.4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 s="1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 t="shared" si="164"/>
        <v>0</v>
      </c>
      <c r="P2651" s="11">
        <f t="shared" si="165"/>
        <v>41.33</v>
      </c>
      <c r="Q2651" s="13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58.3" hidden="1" x14ac:dyDescent="0.4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 s="11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 t="shared" si="164"/>
        <v>1</v>
      </c>
      <c r="P2652" s="11">
        <f t="shared" si="165"/>
        <v>71.599999999999994</v>
      </c>
      <c r="Q2652" s="13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43.75" hidden="1" x14ac:dyDescent="0.4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 s="11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 t="shared" si="164"/>
        <v>2</v>
      </c>
      <c r="P2653" s="11">
        <f t="shared" si="165"/>
        <v>307.82</v>
      </c>
      <c r="Q2653" s="13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43.75" hidden="1" x14ac:dyDescent="0.4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 s="11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 t="shared" si="164"/>
        <v>1</v>
      </c>
      <c r="P2654" s="11">
        <f t="shared" si="165"/>
        <v>80.45</v>
      </c>
      <c r="Q2654" s="13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3.75" hidden="1" x14ac:dyDescent="0.4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 s="11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 t="shared" si="164"/>
        <v>12</v>
      </c>
      <c r="P2655" s="11">
        <f t="shared" si="165"/>
        <v>83.94</v>
      </c>
      <c r="Q2655" s="13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43.75" hidden="1" x14ac:dyDescent="0.4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 s="11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 t="shared" si="164"/>
        <v>0</v>
      </c>
      <c r="P2656" s="11">
        <f t="shared" si="165"/>
        <v>8.5</v>
      </c>
      <c r="Q2656" s="13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idden="1" x14ac:dyDescent="0.4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 s="11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 t="shared" si="164"/>
        <v>21</v>
      </c>
      <c r="P2657" s="11">
        <f t="shared" si="165"/>
        <v>73.37</v>
      </c>
      <c r="Q2657" s="13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29.15" hidden="1" x14ac:dyDescent="0.4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 s="11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 t="shared" si="164"/>
        <v>11</v>
      </c>
      <c r="P2658" s="11">
        <f t="shared" si="165"/>
        <v>112.86</v>
      </c>
      <c r="Q2658" s="13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43.75" hidden="1" x14ac:dyDescent="0.4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 s="11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 t="shared" si="164"/>
        <v>19</v>
      </c>
      <c r="P2659" s="11">
        <f t="shared" si="165"/>
        <v>95.28</v>
      </c>
      <c r="Q2659" s="13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3.75" hidden="1" x14ac:dyDescent="0.4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 s="11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 t="shared" si="164"/>
        <v>0</v>
      </c>
      <c r="P2660" s="11">
        <f t="shared" si="165"/>
        <v>22.75</v>
      </c>
      <c r="Q2660" s="13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idden="1" x14ac:dyDescent="0.4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 s="1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 t="shared" si="164"/>
        <v>3</v>
      </c>
      <c r="P2661" s="11">
        <f t="shared" si="165"/>
        <v>133.30000000000001</v>
      </c>
      <c r="Q2661" s="13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58.3" hidden="1" x14ac:dyDescent="0.4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 s="11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 t="shared" si="164"/>
        <v>0</v>
      </c>
      <c r="P2662" s="11">
        <f t="shared" si="165"/>
        <v>3.8</v>
      </c>
      <c r="Q2662" s="13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3.75" hidden="1" x14ac:dyDescent="0.4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 s="11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 t="shared" si="164"/>
        <v>103</v>
      </c>
      <c r="P2663" s="11">
        <f t="shared" si="165"/>
        <v>85.75</v>
      </c>
      <c r="Q2663" s="13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3.75" hidden="1" x14ac:dyDescent="0.4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 s="11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 t="shared" si="164"/>
        <v>107</v>
      </c>
      <c r="P2664" s="11">
        <f t="shared" si="165"/>
        <v>267</v>
      </c>
      <c r="Q2664" s="13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43.75" hidden="1" x14ac:dyDescent="0.4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 s="11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 t="shared" si="164"/>
        <v>105</v>
      </c>
      <c r="P2665" s="11">
        <f t="shared" si="165"/>
        <v>373.56</v>
      </c>
      <c r="Q2665" s="13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43.75" hidden="1" x14ac:dyDescent="0.4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 s="11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 t="shared" si="164"/>
        <v>103</v>
      </c>
      <c r="P2666" s="11">
        <f t="shared" si="165"/>
        <v>174.04</v>
      </c>
      <c r="Q2666" s="13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43.75" hidden="1" x14ac:dyDescent="0.4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 s="11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 t="shared" si="164"/>
        <v>123</v>
      </c>
      <c r="P2667" s="11">
        <f t="shared" si="165"/>
        <v>93.7</v>
      </c>
      <c r="Q2667" s="13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43.75" hidden="1" x14ac:dyDescent="0.4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 s="11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 t="shared" si="164"/>
        <v>159</v>
      </c>
      <c r="P2668" s="11">
        <f t="shared" si="165"/>
        <v>77.33</v>
      </c>
      <c r="Q2668" s="13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58.3" hidden="1" x14ac:dyDescent="0.4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 s="11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 t="shared" si="164"/>
        <v>111</v>
      </c>
      <c r="P2669" s="11">
        <f t="shared" si="165"/>
        <v>92.22</v>
      </c>
      <c r="Q2669" s="13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29.15" hidden="1" x14ac:dyDescent="0.4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 s="11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 t="shared" si="164"/>
        <v>171</v>
      </c>
      <c r="P2670" s="11">
        <f t="shared" si="165"/>
        <v>60.96</v>
      </c>
      <c r="Q2670" s="13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43.75" hidden="1" x14ac:dyDescent="0.4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 s="1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 t="shared" si="164"/>
        <v>125</v>
      </c>
      <c r="P2671" s="11">
        <f t="shared" si="165"/>
        <v>91</v>
      </c>
      <c r="Q2671" s="13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43.75" hidden="1" x14ac:dyDescent="0.4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 s="11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 t="shared" si="164"/>
        <v>6</v>
      </c>
      <c r="P2672" s="11">
        <f t="shared" si="165"/>
        <v>41.58</v>
      </c>
      <c r="Q2672" s="13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3.75" hidden="1" x14ac:dyDescent="0.4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 s="11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 t="shared" si="164"/>
        <v>11</v>
      </c>
      <c r="P2673" s="11">
        <f t="shared" si="165"/>
        <v>33.76</v>
      </c>
      <c r="Q2673" s="13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43.75" hidden="1" x14ac:dyDescent="0.4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 s="11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 t="shared" si="164"/>
        <v>33</v>
      </c>
      <c r="P2674" s="11">
        <f t="shared" si="165"/>
        <v>70.62</v>
      </c>
      <c r="Q2674" s="13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43.75" hidden="1" x14ac:dyDescent="0.4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 s="11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 t="shared" si="164"/>
        <v>28</v>
      </c>
      <c r="P2675" s="11">
        <f t="shared" si="165"/>
        <v>167.15</v>
      </c>
      <c r="Q2675" s="13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58.3" hidden="1" x14ac:dyDescent="0.4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 s="11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 t="shared" si="164"/>
        <v>63</v>
      </c>
      <c r="P2676" s="11">
        <f t="shared" si="165"/>
        <v>128.62</v>
      </c>
      <c r="Q2676" s="13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58.3" hidden="1" x14ac:dyDescent="0.4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 s="11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 t="shared" si="164"/>
        <v>8</v>
      </c>
      <c r="P2677" s="11">
        <f t="shared" si="165"/>
        <v>65.41</v>
      </c>
      <c r="Q2677" s="13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43.75" hidden="1" x14ac:dyDescent="0.4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 s="11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 t="shared" si="164"/>
        <v>50</v>
      </c>
      <c r="P2678" s="11">
        <f t="shared" si="165"/>
        <v>117.56</v>
      </c>
      <c r="Q2678" s="13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3.75" hidden="1" x14ac:dyDescent="0.4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 s="11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 t="shared" si="164"/>
        <v>18</v>
      </c>
      <c r="P2679" s="11">
        <f t="shared" si="165"/>
        <v>126.48</v>
      </c>
      <c r="Q2679" s="13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43.75" hidden="1" x14ac:dyDescent="0.4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 s="11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 t="shared" si="164"/>
        <v>0</v>
      </c>
      <c r="P2680" s="11">
        <f t="shared" si="165"/>
        <v>550</v>
      </c>
      <c r="Q2680" s="13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58.3" hidden="1" x14ac:dyDescent="0.4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 s="1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 t="shared" si="164"/>
        <v>0</v>
      </c>
      <c r="P2681" s="11">
        <f t="shared" si="165"/>
        <v>44</v>
      </c>
      <c r="Q2681" s="13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idden="1" x14ac:dyDescent="0.4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 s="11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 t="shared" si="164"/>
        <v>1</v>
      </c>
      <c r="P2682" s="11">
        <f t="shared" si="165"/>
        <v>69</v>
      </c>
      <c r="Q2682" s="13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3.75" hidden="1" x14ac:dyDescent="0.4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 s="11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 t="shared" si="164"/>
        <v>1</v>
      </c>
      <c r="P2683" s="11">
        <f t="shared" si="165"/>
        <v>27.5</v>
      </c>
      <c r="Q2683" s="13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3.75" hidden="1" x14ac:dyDescent="0.4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 s="11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 t="shared" si="164"/>
        <v>28</v>
      </c>
      <c r="P2684" s="11">
        <f t="shared" si="165"/>
        <v>84.9</v>
      </c>
      <c r="Q2684" s="13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43.75" hidden="1" x14ac:dyDescent="0.4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 s="11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 t="shared" si="164"/>
        <v>0</v>
      </c>
      <c r="P2685" s="11">
        <f t="shared" si="165"/>
        <v>12</v>
      </c>
      <c r="Q2685" s="13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43.75" hidden="1" x14ac:dyDescent="0.4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 s="11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 t="shared" si="164"/>
        <v>1</v>
      </c>
      <c r="P2686" s="11">
        <f t="shared" si="165"/>
        <v>200</v>
      </c>
      <c r="Q2686" s="13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43.75" hidden="1" x14ac:dyDescent="0.4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 s="11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 t="shared" si="164"/>
        <v>0</v>
      </c>
      <c r="P2687" s="11">
        <f t="shared" si="165"/>
        <v>10</v>
      </c>
      <c r="Q2687" s="13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43.75" hidden="1" x14ac:dyDescent="0.4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 s="11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 t="shared" si="164"/>
        <v>0</v>
      </c>
      <c r="P2688" s="11">
        <f t="shared" si="165"/>
        <v>0</v>
      </c>
      <c r="Q2688" s="13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3.75" hidden="1" x14ac:dyDescent="0.4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 s="11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 t="shared" si="164"/>
        <v>0</v>
      </c>
      <c r="P2689" s="11">
        <f t="shared" si="165"/>
        <v>0</v>
      </c>
      <c r="Q2689" s="13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29.15" hidden="1" x14ac:dyDescent="0.4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 s="11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 t="shared" ref="O2690:O2753" si="168">ROUND(E2690/D2690*100,0)</f>
        <v>0</v>
      </c>
      <c r="P2690" s="11">
        <f t="shared" ref="P2690:P2753" si="169">IFERROR(ROUND(E2690/L2690,2),0)</f>
        <v>5.29</v>
      </c>
      <c r="Q2690" s="13" t="s">
        <v>8334</v>
      </c>
      <c r="R2690" t="s">
        <v>8335</v>
      </c>
      <c r="S2690" s="16">
        <f t="shared" ref="S2690:S2753" si="170">(((J2690/60)/60)/24+DATE(1970,1,1))</f>
        <v>42028.118865740747</v>
      </c>
      <c r="T2690" s="16">
        <f t="shared" ref="T2690:T2753" si="171">(((I2690/60)/60)/24+DATE(1970,1,1))</f>
        <v>42059.125</v>
      </c>
    </row>
    <row r="2691" spans="1:20" ht="43.75" hidden="1" x14ac:dyDescent="0.4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 s="1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 t="shared" si="168"/>
        <v>0</v>
      </c>
      <c r="P2691" s="11">
        <f t="shared" si="169"/>
        <v>1</v>
      </c>
      <c r="Q2691" s="13" t="s">
        <v>8334</v>
      </c>
      <c r="R2691" t="s">
        <v>8335</v>
      </c>
      <c r="S2691" s="16">
        <f t="shared" si="170"/>
        <v>42551.961689814809</v>
      </c>
      <c r="T2691" s="16">
        <f t="shared" si="171"/>
        <v>42581.961689814809</v>
      </c>
    </row>
    <row r="2692" spans="1:20" ht="58.3" hidden="1" x14ac:dyDescent="0.4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 s="11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 t="shared" si="168"/>
        <v>11</v>
      </c>
      <c r="P2692" s="11">
        <f t="shared" si="169"/>
        <v>72.760000000000005</v>
      </c>
      <c r="Q2692" s="13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29.15" hidden="1" x14ac:dyDescent="0.4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 s="11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 t="shared" si="168"/>
        <v>0</v>
      </c>
      <c r="P2693" s="11">
        <f t="shared" si="169"/>
        <v>17.5</v>
      </c>
      <c r="Q2693" s="13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3.75" hidden="1" x14ac:dyDescent="0.4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 s="11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 t="shared" si="168"/>
        <v>1</v>
      </c>
      <c r="P2694" s="11">
        <f t="shared" si="169"/>
        <v>25</v>
      </c>
      <c r="Q2694" s="13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43.75" hidden="1" x14ac:dyDescent="0.4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 s="11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 t="shared" si="168"/>
        <v>1</v>
      </c>
      <c r="P2695" s="11">
        <f t="shared" si="169"/>
        <v>13.33</v>
      </c>
      <c r="Q2695" s="13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58.3" hidden="1" x14ac:dyDescent="0.4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 s="11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 t="shared" si="168"/>
        <v>0</v>
      </c>
      <c r="P2696" s="11">
        <f t="shared" si="169"/>
        <v>1</v>
      </c>
      <c r="Q2696" s="13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43.75" hidden="1" x14ac:dyDescent="0.4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 s="11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 t="shared" si="168"/>
        <v>0</v>
      </c>
      <c r="P2697" s="11">
        <f t="shared" si="169"/>
        <v>23.67</v>
      </c>
      <c r="Q2697" s="13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58.3" hidden="1" x14ac:dyDescent="0.4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 s="11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 t="shared" si="168"/>
        <v>6</v>
      </c>
      <c r="P2698" s="11">
        <f t="shared" si="169"/>
        <v>89.21</v>
      </c>
      <c r="Q2698" s="13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3.75" hidden="1" x14ac:dyDescent="0.4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 s="11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 t="shared" si="168"/>
        <v>26</v>
      </c>
      <c r="P2699" s="11">
        <f t="shared" si="169"/>
        <v>116.56</v>
      </c>
      <c r="Q2699" s="13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3.75" hidden="1" x14ac:dyDescent="0.4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 s="11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 t="shared" si="168"/>
        <v>0</v>
      </c>
      <c r="P2700" s="11">
        <f t="shared" si="169"/>
        <v>13.01</v>
      </c>
      <c r="Q2700" s="13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3.75" hidden="1" x14ac:dyDescent="0.4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 s="1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 t="shared" si="168"/>
        <v>0</v>
      </c>
      <c r="P2701" s="11">
        <f t="shared" si="169"/>
        <v>0</v>
      </c>
      <c r="Q2701" s="13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3.75" hidden="1" x14ac:dyDescent="0.4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 s="11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 t="shared" si="168"/>
        <v>1</v>
      </c>
      <c r="P2702" s="11">
        <f t="shared" si="169"/>
        <v>17.5</v>
      </c>
      <c r="Q2702" s="13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43.75" hidden="1" x14ac:dyDescent="0.4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 s="11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 t="shared" si="168"/>
        <v>46</v>
      </c>
      <c r="P2703" s="11">
        <f t="shared" si="169"/>
        <v>34.130000000000003</v>
      </c>
      <c r="Q2703" s="13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43.75" hidden="1" x14ac:dyDescent="0.4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 s="11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 t="shared" si="168"/>
        <v>34</v>
      </c>
      <c r="P2704" s="11">
        <f t="shared" si="169"/>
        <v>132.35</v>
      </c>
      <c r="Q2704" s="13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29.15" hidden="1" x14ac:dyDescent="0.4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 s="11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 t="shared" si="168"/>
        <v>104</v>
      </c>
      <c r="P2705" s="11">
        <f t="shared" si="169"/>
        <v>922.22</v>
      </c>
      <c r="Q2705" s="13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43.75" hidden="1" x14ac:dyDescent="0.4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 s="11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 t="shared" si="168"/>
        <v>6</v>
      </c>
      <c r="P2706" s="11">
        <f t="shared" si="169"/>
        <v>163.57</v>
      </c>
      <c r="Q2706" s="13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29.15" hidden="1" x14ac:dyDescent="0.4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 s="11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 t="shared" si="168"/>
        <v>11</v>
      </c>
      <c r="P2707" s="11">
        <f t="shared" si="169"/>
        <v>217.38</v>
      </c>
      <c r="Q2707" s="13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3.75" hidden="1" x14ac:dyDescent="0.4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 s="11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 t="shared" si="168"/>
        <v>112</v>
      </c>
      <c r="P2708" s="11">
        <f t="shared" si="169"/>
        <v>149.44</v>
      </c>
      <c r="Q2708" s="13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3.75" hidden="1" x14ac:dyDescent="0.4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 s="11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 t="shared" si="168"/>
        <v>351</v>
      </c>
      <c r="P2709" s="11">
        <f t="shared" si="169"/>
        <v>71.239999999999995</v>
      </c>
      <c r="Q2709" s="13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3.75" hidden="1" x14ac:dyDescent="0.4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 s="11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 t="shared" si="168"/>
        <v>233</v>
      </c>
      <c r="P2710" s="11">
        <f t="shared" si="169"/>
        <v>44.46</v>
      </c>
      <c r="Q2710" s="13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3.75" hidden="1" x14ac:dyDescent="0.4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 s="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 t="shared" si="168"/>
        <v>102</v>
      </c>
      <c r="P2711" s="11">
        <f t="shared" si="169"/>
        <v>164.94</v>
      </c>
      <c r="Q2711" s="13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29.15" hidden="1" x14ac:dyDescent="0.4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 s="11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 t="shared" si="168"/>
        <v>154</v>
      </c>
      <c r="P2712" s="11">
        <f t="shared" si="169"/>
        <v>84.87</v>
      </c>
      <c r="Q2712" s="13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43.75" hidden="1" x14ac:dyDescent="0.4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 s="11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 t="shared" si="168"/>
        <v>101</v>
      </c>
      <c r="P2713" s="11">
        <f t="shared" si="169"/>
        <v>53.95</v>
      </c>
      <c r="Q2713" s="13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43.75" hidden="1" x14ac:dyDescent="0.4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 s="11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 t="shared" si="168"/>
        <v>131</v>
      </c>
      <c r="P2714" s="11">
        <f t="shared" si="169"/>
        <v>50.53</v>
      </c>
      <c r="Q2714" s="13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43.75" hidden="1" x14ac:dyDescent="0.4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 s="11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 t="shared" si="168"/>
        <v>102</v>
      </c>
      <c r="P2715" s="11">
        <f t="shared" si="169"/>
        <v>108</v>
      </c>
      <c r="Q2715" s="13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29.15" hidden="1" x14ac:dyDescent="0.4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 s="11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 t="shared" si="168"/>
        <v>116</v>
      </c>
      <c r="P2716" s="11">
        <f t="shared" si="169"/>
        <v>95.37</v>
      </c>
      <c r="Q2716" s="13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43.75" hidden="1" x14ac:dyDescent="0.4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 s="11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 t="shared" si="168"/>
        <v>265</v>
      </c>
      <c r="P2717" s="11">
        <f t="shared" si="169"/>
        <v>57.63</v>
      </c>
      <c r="Q2717" s="13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72.900000000000006" hidden="1" x14ac:dyDescent="0.4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 s="11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 t="shared" si="168"/>
        <v>120</v>
      </c>
      <c r="P2718" s="11">
        <f t="shared" si="169"/>
        <v>64.16</v>
      </c>
      <c r="Q2718" s="13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3.75" hidden="1" x14ac:dyDescent="0.4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 s="11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 t="shared" si="168"/>
        <v>120</v>
      </c>
      <c r="P2719" s="11">
        <f t="shared" si="169"/>
        <v>92.39</v>
      </c>
      <c r="Q2719" s="13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43.75" hidden="1" x14ac:dyDescent="0.4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 s="11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 t="shared" si="168"/>
        <v>104</v>
      </c>
      <c r="P2720" s="11">
        <f t="shared" si="169"/>
        <v>125.98</v>
      </c>
      <c r="Q2720" s="13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43.75" hidden="1" x14ac:dyDescent="0.4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 s="1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 t="shared" si="168"/>
        <v>109</v>
      </c>
      <c r="P2721" s="11">
        <f t="shared" si="169"/>
        <v>94.64</v>
      </c>
      <c r="Q2721" s="13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3.75" hidden="1" x14ac:dyDescent="0.4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 s="11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 t="shared" si="168"/>
        <v>118</v>
      </c>
      <c r="P2722" s="11">
        <f t="shared" si="169"/>
        <v>170.7</v>
      </c>
      <c r="Q2722" s="13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43.75" hidden="1" x14ac:dyDescent="0.4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 s="11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 t="shared" si="168"/>
        <v>1462</v>
      </c>
      <c r="P2723" s="11">
        <f t="shared" si="169"/>
        <v>40.76</v>
      </c>
      <c r="Q2723" s="13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43.75" hidden="1" x14ac:dyDescent="0.4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 s="11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 t="shared" si="168"/>
        <v>253</v>
      </c>
      <c r="P2724" s="11">
        <f t="shared" si="169"/>
        <v>68.25</v>
      </c>
      <c r="Q2724" s="13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58.3" hidden="1" x14ac:dyDescent="0.4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 s="11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 t="shared" si="168"/>
        <v>140</v>
      </c>
      <c r="P2725" s="11">
        <f t="shared" si="169"/>
        <v>95.49</v>
      </c>
      <c r="Q2725" s="13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43.75" hidden="1" x14ac:dyDescent="0.4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 s="11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 t="shared" si="168"/>
        <v>297</v>
      </c>
      <c r="P2726" s="11">
        <f t="shared" si="169"/>
        <v>7.19</v>
      </c>
      <c r="Q2726" s="13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43.75" hidden="1" x14ac:dyDescent="0.4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 s="11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 t="shared" si="168"/>
        <v>145</v>
      </c>
      <c r="P2727" s="11">
        <f t="shared" si="169"/>
        <v>511.65</v>
      </c>
      <c r="Q2727" s="13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idden="1" x14ac:dyDescent="0.4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 s="11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 t="shared" si="168"/>
        <v>106</v>
      </c>
      <c r="P2728" s="11">
        <f t="shared" si="169"/>
        <v>261.75</v>
      </c>
      <c r="Q2728" s="13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3.75" hidden="1" x14ac:dyDescent="0.4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 s="11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 t="shared" si="168"/>
        <v>493</v>
      </c>
      <c r="P2729" s="11">
        <f t="shared" si="169"/>
        <v>69.760000000000005</v>
      </c>
      <c r="Q2729" s="13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29.15" hidden="1" x14ac:dyDescent="0.4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 s="11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 t="shared" si="168"/>
        <v>202</v>
      </c>
      <c r="P2730" s="11">
        <f t="shared" si="169"/>
        <v>77.23</v>
      </c>
      <c r="Q2730" s="13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29.15" hidden="1" x14ac:dyDescent="0.4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 s="1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 t="shared" si="168"/>
        <v>104</v>
      </c>
      <c r="P2731" s="11">
        <f t="shared" si="169"/>
        <v>340.57</v>
      </c>
      <c r="Q2731" s="13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43.75" hidden="1" x14ac:dyDescent="0.4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 s="11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 t="shared" si="168"/>
        <v>170</v>
      </c>
      <c r="P2732" s="11">
        <f t="shared" si="169"/>
        <v>67.42</v>
      </c>
      <c r="Q2732" s="13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58.3" hidden="1" x14ac:dyDescent="0.4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 s="11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 t="shared" si="168"/>
        <v>104</v>
      </c>
      <c r="P2733" s="11">
        <f t="shared" si="169"/>
        <v>845.7</v>
      </c>
      <c r="Q2733" s="13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43.75" hidden="1" x14ac:dyDescent="0.4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 s="11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 t="shared" si="168"/>
        <v>118</v>
      </c>
      <c r="P2734" s="11">
        <f t="shared" si="169"/>
        <v>97.19</v>
      </c>
      <c r="Q2734" s="13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58.3" hidden="1" x14ac:dyDescent="0.4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 s="11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 t="shared" si="168"/>
        <v>108</v>
      </c>
      <c r="P2735" s="11">
        <f t="shared" si="169"/>
        <v>451.84</v>
      </c>
      <c r="Q2735" s="13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43.75" hidden="1" x14ac:dyDescent="0.4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 s="11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 t="shared" si="168"/>
        <v>2260300</v>
      </c>
      <c r="P2736" s="11">
        <f t="shared" si="169"/>
        <v>138.66999999999999</v>
      </c>
      <c r="Q2736" s="13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43.75" hidden="1" x14ac:dyDescent="0.4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 s="11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 t="shared" si="168"/>
        <v>978</v>
      </c>
      <c r="P2737" s="11">
        <f t="shared" si="169"/>
        <v>21.64</v>
      </c>
      <c r="Q2737" s="13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58.3" hidden="1" x14ac:dyDescent="0.4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 s="11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 t="shared" si="168"/>
        <v>123</v>
      </c>
      <c r="P2738" s="11">
        <f t="shared" si="169"/>
        <v>169.52</v>
      </c>
      <c r="Q2738" s="13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43.75" hidden="1" x14ac:dyDescent="0.4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 s="11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 t="shared" si="168"/>
        <v>246</v>
      </c>
      <c r="P2739" s="11">
        <f t="shared" si="169"/>
        <v>161.88</v>
      </c>
      <c r="Q2739" s="13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3.75" hidden="1" x14ac:dyDescent="0.4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 s="11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 t="shared" si="168"/>
        <v>148</v>
      </c>
      <c r="P2740" s="11">
        <f t="shared" si="169"/>
        <v>493.13</v>
      </c>
      <c r="Q2740" s="13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43.75" hidden="1" x14ac:dyDescent="0.4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 s="1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 t="shared" si="168"/>
        <v>384</v>
      </c>
      <c r="P2741" s="11">
        <f t="shared" si="169"/>
        <v>22.12</v>
      </c>
      <c r="Q2741" s="13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43.75" hidden="1" x14ac:dyDescent="0.4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 s="11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 t="shared" si="168"/>
        <v>103</v>
      </c>
      <c r="P2742" s="11">
        <f t="shared" si="169"/>
        <v>18.239999999999998</v>
      </c>
      <c r="Q2742" s="13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29.15" hidden="1" x14ac:dyDescent="0.4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 s="11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 t="shared" si="168"/>
        <v>0</v>
      </c>
      <c r="P2743" s="11">
        <f t="shared" si="169"/>
        <v>8.75</v>
      </c>
      <c r="Q2743" s="13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3.75" hidden="1" x14ac:dyDescent="0.4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 s="11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 t="shared" si="168"/>
        <v>29</v>
      </c>
      <c r="P2744" s="11">
        <f t="shared" si="169"/>
        <v>40.61</v>
      </c>
      <c r="Q2744" s="13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58.3" hidden="1" x14ac:dyDescent="0.4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 s="11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 t="shared" si="168"/>
        <v>0</v>
      </c>
      <c r="P2745" s="11">
        <f t="shared" si="169"/>
        <v>0</v>
      </c>
      <c r="Q2745" s="13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43.75" hidden="1" x14ac:dyDescent="0.4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 s="11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 t="shared" si="168"/>
        <v>5</v>
      </c>
      <c r="P2746" s="11">
        <f t="shared" si="169"/>
        <v>37.950000000000003</v>
      </c>
      <c r="Q2746" s="13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43.75" hidden="1" x14ac:dyDescent="0.4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 s="11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 t="shared" si="168"/>
        <v>22</v>
      </c>
      <c r="P2747" s="11">
        <f t="shared" si="169"/>
        <v>35.729999999999997</v>
      </c>
      <c r="Q2747" s="13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43.75" hidden="1" x14ac:dyDescent="0.4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 s="11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 t="shared" si="168"/>
        <v>27</v>
      </c>
      <c r="P2748" s="11">
        <f t="shared" si="169"/>
        <v>42.16</v>
      </c>
      <c r="Q2748" s="13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3.75" hidden="1" x14ac:dyDescent="0.4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 s="11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 t="shared" si="168"/>
        <v>28</v>
      </c>
      <c r="P2749" s="11">
        <f t="shared" si="169"/>
        <v>35</v>
      </c>
      <c r="Q2749" s="13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43.75" hidden="1" x14ac:dyDescent="0.4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 s="11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 t="shared" si="168"/>
        <v>1</v>
      </c>
      <c r="P2750" s="11">
        <f t="shared" si="169"/>
        <v>13.25</v>
      </c>
      <c r="Q2750" s="13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29.15" hidden="1" x14ac:dyDescent="0.4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 s="1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 t="shared" si="168"/>
        <v>1</v>
      </c>
      <c r="P2751" s="11">
        <f t="shared" si="169"/>
        <v>55</v>
      </c>
      <c r="Q2751" s="13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3.75" hidden="1" x14ac:dyDescent="0.4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 s="11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 t="shared" si="168"/>
        <v>0</v>
      </c>
      <c r="P2752" s="11">
        <f t="shared" si="169"/>
        <v>0</v>
      </c>
      <c r="Q2752" s="13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43.75" hidden="1" x14ac:dyDescent="0.4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 s="11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 t="shared" si="168"/>
        <v>0</v>
      </c>
      <c r="P2753" s="11">
        <f t="shared" si="169"/>
        <v>0</v>
      </c>
      <c r="Q2753" s="13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43.75" hidden="1" x14ac:dyDescent="0.4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 s="11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 t="shared" ref="O2754:O2817" si="172">ROUND(E2754/D2754*100,0)</f>
        <v>11</v>
      </c>
      <c r="P2754" s="11">
        <f t="shared" ref="P2754:P2817" si="173">IFERROR(ROUND(E2754/L2754,2),0)</f>
        <v>39.29</v>
      </c>
      <c r="Q2754" s="13" t="s">
        <v>8320</v>
      </c>
      <c r="R2754" t="s">
        <v>8356</v>
      </c>
      <c r="S2754" s="16">
        <f t="shared" ref="S2754:S2817" si="174">(((J2754/60)/60)/24+DATE(1970,1,1))</f>
        <v>40855.765092592592</v>
      </c>
      <c r="T2754" s="16">
        <f t="shared" ref="T2754:T2817" si="175">(((I2754/60)/60)/24+DATE(1970,1,1))</f>
        <v>40895.765092592592</v>
      </c>
    </row>
    <row r="2755" spans="1:20" ht="43.75" hidden="1" x14ac:dyDescent="0.4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 s="11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 t="shared" si="172"/>
        <v>19</v>
      </c>
      <c r="P2755" s="11">
        <f t="shared" si="173"/>
        <v>47.5</v>
      </c>
      <c r="Q2755" s="13" t="s">
        <v>8320</v>
      </c>
      <c r="R2755" t="s">
        <v>8356</v>
      </c>
      <c r="S2755" s="16">
        <f t="shared" si="174"/>
        <v>41117.900729166664</v>
      </c>
      <c r="T2755" s="16">
        <f t="shared" si="175"/>
        <v>41147.900729166664</v>
      </c>
    </row>
    <row r="2756" spans="1:20" ht="43.75" hidden="1" x14ac:dyDescent="0.4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 s="11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 t="shared" si="172"/>
        <v>0</v>
      </c>
      <c r="P2756" s="11">
        <f t="shared" si="173"/>
        <v>0</v>
      </c>
      <c r="Q2756" s="13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43.75" hidden="1" x14ac:dyDescent="0.4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 s="11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 t="shared" si="172"/>
        <v>52</v>
      </c>
      <c r="P2757" s="11">
        <f t="shared" si="173"/>
        <v>17.329999999999998</v>
      </c>
      <c r="Q2757" s="13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3.75" hidden="1" x14ac:dyDescent="0.4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 s="11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 t="shared" si="172"/>
        <v>10</v>
      </c>
      <c r="P2758" s="11">
        <f t="shared" si="173"/>
        <v>31.76</v>
      </c>
      <c r="Q2758" s="13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29.15" hidden="1" x14ac:dyDescent="0.4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 s="11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 t="shared" si="172"/>
        <v>1</v>
      </c>
      <c r="P2759" s="11">
        <f t="shared" si="173"/>
        <v>5</v>
      </c>
      <c r="Q2759" s="13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58.3" hidden="1" x14ac:dyDescent="0.4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 s="11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 t="shared" si="172"/>
        <v>12</v>
      </c>
      <c r="P2760" s="11">
        <f t="shared" si="173"/>
        <v>39</v>
      </c>
      <c r="Q2760" s="13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43.75" hidden="1" x14ac:dyDescent="0.4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 s="1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 t="shared" si="172"/>
        <v>11</v>
      </c>
      <c r="P2761" s="11">
        <f t="shared" si="173"/>
        <v>52.5</v>
      </c>
      <c r="Q2761" s="13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43.75" hidden="1" x14ac:dyDescent="0.4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 s="11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 t="shared" si="172"/>
        <v>0</v>
      </c>
      <c r="P2762" s="11">
        <f t="shared" si="173"/>
        <v>0</v>
      </c>
      <c r="Q2762" s="13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29.15" hidden="1" x14ac:dyDescent="0.4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 s="11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 t="shared" si="172"/>
        <v>1</v>
      </c>
      <c r="P2763" s="11">
        <f t="shared" si="173"/>
        <v>9</v>
      </c>
      <c r="Q2763" s="13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3.75" hidden="1" x14ac:dyDescent="0.4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 s="11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 t="shared" si="172"/>
        <v>1</v>
      </c>
      <c r="P2764" s="11">
        <f t="shared" si="173"/>
        <v>25</v>
      </c>
      <c r="Q2764" s="13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29.15" hidden="1" x14ac:dyDescent="0.4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 s="11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 t="shared" si="172"/>
        <v>0</v>
      </c>
      <c r="P2765" s="11">
        <f t="shared" si="173"/>
        <v>30</v>
      </c>
      <c r="Q2765" s="13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43.75" hidden="1" x14ac:dyDescent="0.4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 s="11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 t="shared" si="172"/>
        <v>1</v>
      </c>
      <c r="P2766" s="11">
        <f t="shared" si="173"/>
        <v>11.25</v>
      </c>
      <c r="Q2766" s="13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3.75" hidden="1" x14ac:dyDescent="0.4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 s="11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 t="shared" si="172"/>
        <v>0</v>
      </c>
      <c r="P2767" s="11">
        <f t="shared" si="173"/>
        <v>0</v>
      </c>
      <c r="Q2767" s="13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43.75" hidden="1" x14ac:dyDescent="0.4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 s="11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 t="shared" si="172"/>
        <v>2</v>
      </c>
      <c r="P2768" s="11">
        <f t="shared" si="173"/>
        <v>25</v>
      </c>
      <c r="Q2768" s="13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3.75" hidden="1" x14ac:dyDescent="0.4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 s="11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 t="shared" si="172"/>
        <v>1</v>
      </c>
      <c r="P2769" s="11">
        <f t="shared" si="173"/>
        <v>11.33</v>
      </c>
      <c r="Q2769" s="13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3.75" hidden="1" x14ac:dyDescent="0.4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 s="11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 t="shared" si="172"/>
        <v>14</v>
      </c>
      <c r="P2770" s="11">
        <f t="shared" si="173"/>
        <v>29.47</v>
      </c>
      <c r="Q2770" s="13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3.75" hidden="1" x14ac:dyDescent="0.4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 s="1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 t="shared" si="172"/>
        <v>0</v>
      </c>
      <c r="P2771" s="11">
        <f t="shared" si="173"/>
        <v>1</v>
      </c>
      <c r="Q2771" s="13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43.75" hidden="1" x14ac:dyDescent="0.4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 s="11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 t="shared" si="172"/>
        <v>10</v>
      </c>
      <c r="P2772" s="11">
        <f t="shared" si="173"/>
        <v>63.1</v>
      </c>
      <c r="Q2772" s="13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43.75" hidden="1" x14ac:dyDescent="0.4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 s="11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 t="shared" si="172"/>
        <v>0</v>
      </c>
      <c r="P2773" s="11">
        <f t="shared" si="173"/>
        <v>0</v>
      </c>
      <c r="Q2773" s="13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3.75" hidden="1" x14ac:dyDescent="0.4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 s="11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 t="shared" si="172"/>
        <v>0</v>
      </c>
      <c r="P2774" s="11">
        <f t="shared" si="173"/>
        <v>0</v>
      </c>
      <c r="Q2774" s="13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3.75" hidden="1" x14ac:dyDescent="0.4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 s="11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 t="shared" si="172"/>
        <v>0</v>
      </c>
      <c r="P2775" s="11">
        <f t="shared" si="173"/>
        <v>1</v>
      </c>
      <c r="Q2775" s="13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43.75" hidden="1" x14ac:dyDescent="0.4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 s="11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 t="shared" si="172"/>
        <v>14</v>
      </c>
      <c r="P2776" s="11">
        <f t="shared" si="173"/>
        <v>43.85</v>
      </c>
      <c r="Q2776" s="13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3.75" hidden="1" x14ac:dyDescent="0.4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 s="11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 t="shared" si="172"/>
        <v>3</v>
      </c>
      <c r="P2777" s="11">
        <f t="shared" si="173"/>
        <v>75</v>
      </c>
      <c r="Q2777" s="13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58.3" hidden="1" x14ac:dyDescent="0.4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 s="11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 t="shared" si="172"/>
        <v>8</v>
      </c>
      <c r="P2778" s="11">
        <f t="shared" si="173"/>
        <v>45.97</v>
      </c>
      <c r="Q2778" s="13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43.75" hidden="1" x14ac:dyDescent="0.4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 s="11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 t="shared" si="172"/>
        <v>0</v>
      </c>
      <c r="P2779" s="11">
        <f t="shared" si="173"/>
        <v>10</v>
      </c>
      <c r="Q2779" s="13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58.3" hidden="1" x14ac:dyDescent="0.4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 s="11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 t="shared" si="172"/>
        <v>26</v>
      </c>
      <c r="P2780" s="11">
        <f t="shared" si="173"/>
        <v>93.67</v>
      </c>
      <c r="Q2780" s="13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3.75" hidden="1" x14ac:dyDescent="0.4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 s="1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 t="shared" si="172"/>
        <v>2</v>
      </c>
      <c r="P2781" s="11">
        <f t="shared" si="173"/>
        <v>53</v>
      </c>
      <c r="Q2781" s="13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29.15" hidden="1" x14ac:dyDescent="0.4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 s="11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 t="shared" si="172"/>
        <v>0</v>
      </c>
      <c r="P2782" s="11">
        <f t="shared" si="173"/>
        <v>0</v>
      </c>
      <c r="Q2782" s="13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43.75" hidden="1" x14ac:dyDescent="0.4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 s="11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 t="shared" si="172"/>
        <v>105</v>
      </c>
      <c r="P2783" s="11">
        <f t="shared" si="173"/>
        <v>47</v>
      </c>
      <c r="Q2783" s="13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29.15" hidden="1" x14ac:dyDescent="0.4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 s="11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 t="shared" si="172"/>
        <v>120</v>
      </c>
      <c r="P2784" s="11">
        <f t="shared" si="173"/>
        <v>66.67</v>
      </c>
      <c r="Q2784" s="13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43.75" hidden="1" x14ac:dyDescent="0.4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 s="11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 t="shared" si="172"/>
        <v>115</v>
      </c>
      <c r="P2785" s="11">
        <f t="shared" si="173"/>
        <v>18.77</v>
      </c>
      <c r="Q2785" s="13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3.75" hidden="1" x14ac:dyDescent="0.4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 s="11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 t="shared" si="172"/>
        <v>119</v>
      </c>
      <c r="P2786" s="11">
        <f t="shared" si="173"/>
        <v>66.11</v>
      </c>
      <c r="Q2786" s="13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3.75" hidden="1" x14ac:dyDescent="0.4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 s="11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 t="shared" si="172"/>
        <v>105</v>
      </c>
      <c r="P2787" s="11">
        <f t="shared" si="173"/>
        <v>36.86</v>
      </c>
      <c r="Q2787" s="13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29.15" hidden="1" x14ac:dyDescent="0.4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 s="11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 t="shared" si="172"/>
        <v>118</v>
      </c>
      <c r="P2788" s="11">
        <f t="shared" si="173"/>
        <v>39.81</v>
      </c>
      <c r="Q2788" s="13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43.75" hidden="1" x14ac:dyDescent="0.4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 s="11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 t="shared" si="172"/>
        <v>120</v>
      </c>
      <c r="P2789" s="11">
        <f t="shared" si="173"/>
        <v>31.5</v>
      </c>
      <c r="Q2789" s="13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43.75" hidden="1" x14ac:dyDescent="0.4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 s="11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 t="shared" si="172"/>
        <v>103</v>
      </c>
      <c r="P2790" s="11">
        <f t="shared" si="173"/>
        <v>102.5</v>
      </c>
      <c r="Q2790" s="13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29.15" hidden="1" x14ac:dyDescent="0.4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 s="1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 t="shared" si="172"/>
        <v>101</v>
      </c>
      <c r="P2791" s="11">
        <f t="shared" si="173"/>
        <v>126.46</v>
      </c>
      <c r="Q2791" s="13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43.75" hidden="1" x14ac:dyDescent="0.4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 s="11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 t="shared" si="172"/>
        <v>105</v>
      </c>
      <c r="P2792" s="11">
        <f t="shared" si="173"/>
        <v>47.88</v>
      </c>
      <c r="Q2792" s="13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58.3" hidden="1" x14ac:dyDescent="0.4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 s="11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 t="shared" si="172"/>
        <v>103</v>
      </c>
      <c r="P2793" s="11">
        <f t="shared" si="173"/>
        <v>73.209999999999994</v>
      </c>
      <c r="Q2793" s="13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3.75" hidden="1" x14ac:dyDescent="0.4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 s="11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 t="shared" si="172"/>
        <v>108</v>
      </c>
      <c r="P2794" s="11">
        <f t="shared" si="173"/>
        <v>89.67</v>
      </c>
      <c r="Q2794" s="13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58.3" hidden="1" x14ac:dyDescent="0.4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 s="11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 t="shared" si="172"/>
        <v>111</v>
      </c>
      <c r="P2795" s="11">
        <f t="shared" si="173"/>
        <v>151.46</v>
      </c>
      <c r="Q2795" s="13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58.3" hidden="1" x14ac:dyDescent="0.4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 s="11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 t="shared" si="172"/>
        <v>150</v>
      </c>
      <c r="P2796" s="11">
        <f t="shared" si="173"/>
        <v>25</v>
      </c>
      <c r="Q2796" s="13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3.75" hidden="1" x14ac:dyDescent="0.4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 s="11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 t="shared" si="172"/>
        <v>104</v>
      </c>
      <c r="P2797" s="11">
        <f t="shared" si="173"/>
        <v>36.5</v>
      </c>
      <c r="Q2797" s="13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3.75" hidden="1" x14ac:dyDescent="0.4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 s="11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 t="shared" si="172"/>
        <v>116</v>
      </c>
      <c r="P2798" s="11">
        <f t="shared" si="173"/>
        <v>44</v>
      </c>
      <c r="Q2798" s="13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3.75" hidden="1" x14ac:dyDescent="0.4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 s="11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 t="shared" si="172"/>
        <v>103</v>
      </c>
      <c r="P2799" s="11">
        <f t="shared" si="173"/>
        <v>87.36</v>
      </c>
      <c r="Q2799" s="13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58.3" hidden="1" x14ac:dyDescent="0.4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 s="11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 t="shared" si="172"/>
        <v>101</v>
      </c>
      <c r="P2800" s="11">
        <f t="shared" si="173"/>
        <v>36.47</v>
      </c>
      <c r="Q2800" s="13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58.3" hidden="1" x14ac:dyDescent="0.4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 s="1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 t="shared" si="172"/>
        <v>117</v>
      </c>
      <c r="P2801" s="11">
        <f t="shared" si="173"/>
        <v>44.86</v>
      </c>
      <c r="Q2801" s="13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3.75" hidden="1" x14ac:dyDescent="0.4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 s="11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 t="shared" si="172"/>
        <v>133</v>
      </c>
      <c r="P2802" s="11">
        <f t="shared" si="173"/>
        <v>42.9</v>
      </c>
      <c r="Q2802" s="13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3.75" hidden="1" x14ac:dyDescent="0.4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 s="11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 t="shared" si="172"/>
        <v>133</v>
      </c>
      <c r="P2803" s="11">
        <f t="shared" si="173"/>
        <v>51.23</v>
      </c>
      <c r="Q2803" s="13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43.75" hidden="1" x14ac:dyDescent="0.4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 s="11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 t="shared" si="172"/>
        <v>102</v>
      </c>
      <c r="P2804" s="11">
        <f t="shared" si="173"/>
        <v>33.94</v>
      </c>
      <c r="Q2804" s="13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43.75" hidden="1" x14ac:dyDescent="0.4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 s="11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 t="shared" si="172"/>
        <v>128</v>
      </c>
      <c r="P2805" s="11">
        <f t="shared" si="173"/>
        <v>90.74</v>
      </c>
      <c r="Q2805" s="13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43.75" hidden="1" x14ac:dyDescent="0.4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 s="11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 t="shared" si="172"/>
        <v>115</v>
      </c>
      <c r="P2806" s="11">
        <f t="shared" si="173"/>
        <v>50</v>
      </c>
      <c r="Q2806" s="13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58.3" hidden="1" x14ac:dyDescent="0.4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 s="11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 t="shared" si="172"/>
        <v>110</v>
      </c>
      <c r="P2807" s="11">
        <f t="shared" si="173"/>
        <v>24.44</v>
      </c>
      <c r="Q2807" s="13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3.75" hidden="1" x14ac:dyDescent="0.4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 s="11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 t="shared" si="172"/>
        <v>112</v>
      </c>
      <c r="P2808" s="11">
        <f t="shared" si="173"/>
        <v>44.25</v>
      </c>
      <c r="Q2808" s="13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idden="1" x14ac:dyDescent="0.4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 s="11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 t="shared" si="172"/>
        <v>126</v>
      </c>
      <c r="P2809" s="11">
        <f t="shared" si="173"/>
        <v>67.739999999999995</v>
      </c>
      <c r="Q2809" s="13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43.75" hidden="1" x14ac:dyDescent="0.4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 s="11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 t="shared" si="172"/>
        <v>100</v>
      </c>
      <c r="P2810" s="11">
        <f t="shared" si="173"/>
        <v>65.38</v>
      </c>
      <c r="Q2810" s="13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43.75" hidden="1" x14ac:dyDescent="0.4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 s="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 t="shared" si="172"/>
        <v>102</v>
      </c>
      <c r="P2811" s="11">
        <f t="shared" si="173"/>
        <v>121.9</v>
      </c>
      <c r="Q2811" s="13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3.75" hidden="1" x14ac:dyDescent="0.4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 s="11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 t="shared" si="172"/>
        <v>108</v>
      </c>
      <c r="P2812" s="11">
        <f t="shared" si="173"/>
        <v>47.46</v>
      </c>
      <c r="Q2812" s="13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3.75" hidden="1" x14ac:dyDescent="0.4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 s="11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 t="shared" si="172"/>
        <v>100</v>
      </c>
      <c r="P2813" s="11">
        <f t="shared" si="173"/>
        <v>92.84</v>
      </c>
      <c r="Q2813" s="13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3.75" hidden="1" x14ac:dyDescent="0.4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 s="11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 t="shared" si="172"/>
        <v>113</v>
      </c>
      <c r="P2814" s="11">
        <f t="shared" si="173"/>
        <v>68.25</v>
      </c>
      <c r="Q2814" s="13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3.75" hidden="1" x14ac:dyDescent="0.4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 s="11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 t="shared" si="172"/>
        <v>128</v>
      </c>
      <c r="P2815" s="11">
        <f t="shared" si="173"/>
        <v>37.21</v>
      </c>
      <c r="Q2815" s="13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3.75" hidden="1" x14ac:dyDescent="0.4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 s="11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 t="shared" si="172"/>
        <v>108</v>
      </c>
      <c r="P2816" s="11">
        <f t="shared" si="173"/>
        <v>25.25</v>
      </c>
      <c r="Q2816" s="13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3.75" hidden="1" x14ac:dyDescent="0.4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 s="11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 t="shared" si="172"/>
        <v>242</v>
      </c>
      <c r="P2817" s="11">
        <f t="shared" si="173"/>
        <v>43.21</v>
      </c>
      <c r="Q2817" s="13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3.75" hidden="1" x14ac:dyDescent="0.4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 s="11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 t="shared" ref="O2818:O2881" si="176">ROUND(E2818/D2818*100,0)</f>
        <v>142</v>
      </c>
      <c r="P2818" s="11">
        <f t="shared" ref="P2818:P2881" si="177">IFERROR(ROUND(E2818/L2818,2),0)</f>
        <v>25.13</v>
      </c>
      <c r="Q2818" s="13" t="s">
        <v>8315</v>
      </c>
      <c r="R2818" t="s">
        <v>8316</v>
      </c>
      <c r="S2818" s="16">
        <f t="shared" ref="S2818:S2881" si="178">(((J2818/60)/60)/24+DATE(1970,1,1))</f>
        <v>42188.467499999999</v>
      </c>
      <c r="T2818" s="16">
        <f t="shared" ref="T2818:T2881" si="179">(((I2818/60)/60)/24+DATE(1970,1,1))</f>
        <v>42218.666666666672</v>
      </c>
    </row>
    <row r="2819" spans="1:20" ht="58.3" hidden="1" x14ac:dyDescent="0.4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 s="11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 t="shared" si="176"/>
        <v>130</v>
      </c>
      <c r="P2819" s="11">
        <f t="shared" si="177"/>
        <v>23.64</v>
      </c>
      <c r="Q2819" s="13" t="s">
        <v>8315</v>
      </c>
      <c r="R2819" t="s">
        <v>8316</v>
      </c>
      <c r="S2819" s="16">
        <f t="shared" si="178"/>
        <v>42023.634976851856</v>
      </c>
      <c r="T2819" s="16">
        <f t="shared" si="179"/>
        <v>42063.634976851856</v>
      </c>
    </row>
    <row r="2820" spans="1:20" ht="43.75" hidden="1" x14ac:dyDescent="0.4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 s="11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 t="shared" si="176"/>
        <v>106</v>
      </c>
      <c r="P2820" s="11">
        <f t="shared" si="177"/>
        <v>103.95</v>
      </c>
      <c r="Q2820" s="13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43.75" hidden="1" x14ac:dyDescent="0.4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 s="1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 t="shared" si="176"/>
        <v>105</v>
      </c>
      <c r="P2821" s="11">
        <f t="shared" si="177"/>
        <v>50.38</v>
      </c>
      <c r="Q2821" s="13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43.75" hidden="1" x14ac:dyDescent="0.4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 s="11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 t="shared" si="176"/>
        <v>136</v>
      </c>
      <c r="P2822" s="11">
        <f t="shared" si="177"/>
        <v>13.6</v>
      </c>
      <c r="Q2822" s="13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58.3" hidden="1" x14ac:dyDescent="0.4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 s="11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 t="shared" si="176"/>
        <v>100</v>
      </c>
      <c r="P2823" s="11">
        <f t="shared" si="177"/>
        <v>28.57</v>
      </c>
      <c r="Q2823" s="13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58.3" hidden="1" x14ac:dyDescent="0.4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 s="11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 t="shared" si="176"/>
        <v>100</v>
      </c>
      <c r="P2824" s="11">
        <f t="shared" si="177"/>
        <v>63.83</v>
      </c>
      <c r="Q2824" s="13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58.3" hidden="1" x14ac:dyDescent="0.4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 s="11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 t="shared" si="176"/>
        <v>124</v>
      </c>
      <c r="P2825" s="11">
        <f t="shared" si="177"/>
        <v>8.86</v>
      </c>
      <c r="Q2825" s="13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43.75" hidden="1" x14ac:dyDescent="0.4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 s="11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 t="shared" si="176"/>
        <v>117</v>
      </c>
      <c r="P2826" s="11">
        <f t="shared" si="177"/>
        <v>50.67</v>
      </c>
      <c r="Q2826" s="13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58.3" hidden="1" x14ac:dyDescent="0.4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 s="11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 t="shared" si="176"/>
        <v>103</v>
      </c>
      <c r="P2827" s="11">
        <f t="shared" si="177"/>
        <v>60.78</v>
      </c>
      <c r="Q2827" s="13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58.3" hidden="1" x14ac:dyDescent="0.4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 s="11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 t="shared" si="176"/>
        <v>108</v>
      </c>
      <c r="P2828" s="11">
        <f t="shared" si="177"/>
        <v>113.42</v>
      </c>
      <c r="Q2828" s="13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58.3" hidden="1" x14ac:dyDescent="0.4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 s="11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 t="shared" si="176"/>
        <v>120</v>
      </c>
      <c r="P2829" s="11">
        <f t="shared" si="177"/>
        <v>104.57</v>
      </c>
      <c r="Q2829" s="13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43.75" hidden="1" x14ac:dyDescent="0.4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 s="11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 t="shared" si="176"/>
        <v>100</v>
      </c>
      <c r="P2830" s="11">
        <f t="shared" si="177"/>
        <v>98.31</v>
      </c>
      <c r="Q2830" s="13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43.75" hidden="1" x14ac:dyDescent="0.4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 s="1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 t="shared" si="176"/>
        <v>107</v>
      </c>
      <c r="P2831" s="11">
        <f t="shared" si="177"/>
        <v>35.04</v>
      </c>
      <c r="Q2831" s="13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29.15" hidden="1" x14ac:dyDescent="0.4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 s="11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 t="shared" si="176"/>
        <v>100</v>
      </c>
      <c r="P2832" s="11">
        <f t="shared" si="177"/>
        <v>272.73</v>
      </c>
      <c r="Q2832" s="13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43.75" hidden="1" x14ac:dyDescent="0.4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 s="11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 t="shared" si="176"/>
        <v>111</v>
      </c>
      <c r="P2833" s="11">
        <f t="shared" si="177"/>
        <v>63.85</v>
      </c>
      <c r="Q2833" s="13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43.75" hidden="1" x14ac:dyDescent="0.4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 s="11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 t="shared" si="176"/>
        <v>115</v>
      </c>
      <c r="P2834" s="11">
        <f t="shared" si="177"/>
        <v>30.19</v>
      </c>
      <c r="Q2834" s="13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idden="1" x14ac:dyDescent="0.4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 s="11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 t="shared" si="176"/>
        <v>108</v>
      </c>
      <c r="P2835" s="11">
        <f t="shared" si="177"/>
        <v>83.51</v>
      </c>
      <c r="Q2835" s="13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3.75" hidden="1" x14ac:dyDescent="0.4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 s="11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 t="shared" si="176"/>
        <v>170</v>
      </c>
      <c r="P2836" s="11">
        <f t="shared" si="177"/>
        <v>64.760000000000005</v>
      </c>
      <c r="Q2836" s="13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3.75" hidden="1" x14ac:dyDescent="0.4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 s="11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 t="shared" si="176"/>
        <v>187</v>
      </c>
      <c r="P2837" s="11">
        <f t="shared" si="177"/>
        <v>20.12</v>
      </c>
      <c r="Q2837" s="13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58.3" hidden="1" x14ac:dyDescent="0.4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 s="11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 t="shared" si="176"/>
        <v>108</v>
      </c>
      <c r="P2838" s="11">
        <f t="shared" si="177"/>
        <v>44.09</v>
      </c>
      <c r="Q2838" s="13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58.3" hidden="1" x14ac:dyDescent="0.4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 s="11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 t="shared" si="176"/>
        <v>100</v>
      </c>
      <c r="P2839" s="11">
        <f t="shared" si="177"/>
        <v>40.479999999999997</v>
      </c>
      <c r="Q2839" s="13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3.75" hidden="1" x14ac:dyDescent="0.4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 s="11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 t="shared" si="176"/>
        <v>120</v>
      </c>
      <c r="P2840" s="11">
        <f t="shared" si="177"/>
        <v>44.54</v>
      </c>
      <c r="Q2840" s="13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43.75" hidden="1" x14ac:dyDescent="0.4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 s="1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 t="shared" si="176"/>
        <v>111</v>
      </c>
      <c r="P2841" s="11">
        <f t="shared" si="177"/>
        <v>125.81</v>
      </c>
      <c r="Q2841" s="13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58.3" hidden="1" x14ac:dyDescent="0.4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 s="11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 t="shared" si="176"/>
        <v>104</v>
      </c>
      <c r="P2842" s="11">
        <f t="shared" si="177"/>
        <v>19.7</v>
      </c>
      <c r="Q2842" s="13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43.75" hidden="1" x14ac:dyDescent="0.4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 s="11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 t="shared" si="176"/>
        <v>1</v>
      </c>
      <c r="P2843" s="11">
        <f t="shared" si="177"/>
        <v>10</v>
      </c>
      <c r="Q2843" s="13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43.75" hidden="1" x14ac:dyDescent="0.4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 s="11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 t="shared" si="176"/>
        <v>0</v>
      </c>
      <c r="P2844" s="11">
        <f t="shared" si="177"/>
        <v>0</v>
      </c>
      <c r="Q2844" s="13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43.75" hidden="1" x14ac:dyDescent="0.4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 s="11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 t="shared" si="176"/>
        <v>0</v>
      </c>
      <c r="P2845" s="11">
        <f t="shared" si="177"/>
        <v>0</v>
      </c>
      <c r="Q2845" s="13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43.75" hidden="1" x14ac:dyDescent="0.4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 s="11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 t="shared" si="176"/>
        <v>5</v>
      </c>
      <c r="P2846" s="11">
        <f t="shared" si="177"/>
        <v>30</v>
      </c>
      <c r="Q2846" s="13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3.75" hidden="1" x14ac:dyDescent="0.4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 s="11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 t="shared" si="176"/>
        <v>32</v>
      </c>
      <c r="P2847" s="11">
        <f t="shared" si="177"/>
        <v>60.67</v>
      </c>
      <c r="Q2847" s="13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58.3" hidden="1" x14ac:dyDescent="0.4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 s="11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 t="shared" si="176"/>
        <v>0</v>
      </c>
      <c r="P2848" s="11">
        <f t="shared" si="177"/>
        <v>0</v>
      </c>
      <c r="Q2848" s="13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43.75" hidden="1" x14ac:dyDescent="0.4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 s="11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 t="shared" si="176"/>
        <v>0</v>
      </c>
      <c r="P2849" s="11">
        <f t="shared" si="177"/>
        <v>0</v>
      </c>
      <c r="Q2849" s="13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58.3" hidden="1" x14ac:dyDescent="0.4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 s="11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 t="shared" si="176"/>
        <v>0</v>
      </c>
      <c r="P2850" s="11">
        <f t="shared" si="177"/>
        <v>23.33</v>
      </c>
      <c r="Q2850" s="13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43.75" hidden="1" x14ac:dyDescent="0.4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 s="1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 t="shared" si="176"/>
        <v>1</v>
      </c>
      <c r="P2851" s="11">
        <f t="shared" si="177"/>
        <v>5</v>
      </c>
      <c r="Q2851" s="13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43.75" hidden="1" x14ac:dyDescent="0.4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 s="11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 t="shared" si="176"/>
        <v>4</v>
      </c>
      <c r="P2852" s="11">
        <f t="shared" si="177"/>
        <v>23.92</v>
      </c>
      <c r="Q2852" s="13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43.75" hidden="1" x14ac:dyDescent="0.4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 s="11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 t="shared" si="176"/>
        <v>0</v>
      </c>
      <c r="P2853" s="11">
        <f t="shared" si="177"/>
        <v>0</v>
      </c>
      <c r="Q2853" s="13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3.75" hidden="1" x14ac:dyDescent="0.4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 s="11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 t="shared" si="176"/>
        <v>2</v>
      </c>
      <c r="P2854" s="11">
        <f t="shared" si="177"/>
        <v>15.83</v>
      </c>
      <c r="Q2854" s="13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43.75" hidden="1" x14ac:dyDescent="0.4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 s="11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 t="shared" si="176"/>
        <v>0</v>
      </c>
      <c r="P2855" s="11">
        <f t="shared" si="177"/>
        <v>0</v>
      </c>
      <c r="Q2855" s="13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3.75" hidden="1" x14ac:dyDescent="0.4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 s="11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 t="shared" si="176"/>
        <v>42</v>
      </c>
      <c r="P2856" s="11">
        <f t="shared" si="177"/>
        <v>29.79</v>
      </c>
      <c r="Q2856" s="13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58.3" hidden="1" x14ac:dyDescent="0.4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 s="11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 t="shared" si="176"/>
        <v>50</v>
      </c>
      <c r="P2857" s="11">
        <f t="shared" si="177"/>
        <v>60</v>
      </c>
      <c r="Q2857" s="13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3.75" hidden="1" x14ac:dyDescent="0.4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 s="11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 t="shared" si="176"/>
        <v>5</v>
      </c>
      <c r="P2858" s="11">
        <f t="shared" si="177"/>
        <v>24.33</v>
      </c>
      <c r="Q2858" s="13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58.3" hidden="1" x14ac:dyDescent="0.4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 s="11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 t="shared" si="176"/>
        <v>20</v>
      </c>
      <c r="P2859" s="11">
        <f t="shared" si="177"/>
        <v>500</v>
      </c>
      <c r="Q2859" s="13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43.75" hidden="1" x14ac:dyDescent="0.4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 s="11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 t="shared" si="176"/>
        <v>0</v>
      </c>
      <c r="P2860" s="11">
        <f t="shared" si="177"/>
        <v>0</v>
      </c>
      <c r="Q2860" s="13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43.75" hidden="1" x14ac:dyDescent="0.4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 s="1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 t="shared" si="176"/>
        <v>2</v>
      </c>
      <c r="P2861" s="11">
        <f t="shared" si="177"/>
        <v>35</v>
      </c>
      <c r="Q2861" s="13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58.3" hidden="1" x14ac:dyDescent="0.4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 s="11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 t="shared" si="176"/>
        <v>7</v>
      </c>
      <c r="P2862" s="11">
        <f t="shared" si="177"/>
        <v>29.56</v>
      </c>
      <c r="Q2862" s="13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43.75" hidden="1" x14ac:dyDescent="0.4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 s="11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 t="shared" si="176"/>
        <v>32</v>
      </c>
      <c r="P2863" s="11">
        <f t="shared" si="177"/>
        <v>26.67</v>
      </c>
      <c r="Q2863" s="13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3.75" hidden="1" x14ac:dyDescent="0.4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 s="11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 t="shared" si="176"/>
        <v>0</v>
      </c>
      <c r="P2864" s="11">
        <f t="shared" si="177"/>
        <v>18.329999999999998</v>
      </c>
      <c r="Q2864" s="13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43.75" hidden="1" x14ac:dyDescent="0.4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 s="11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 t="shared" si="176"/>
        <v>0</v>
      </c>
      <c r="P2865" s="11">
        <f t="shared" si="177"/>
        <v>20</v>
      </c>
      <c r="Q2865" s="13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idden="1" x14ac:dyDescent="0.4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 s="11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 t="shared" si="176"/>
        <v>2</v>
      </c>
      <c r="P2866" s="11">
        <f t="shared" si="177"/>
        <v>13.33</v>
      </c>
      <c r="Q2866" s="13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43.75" hidden="1" x14ac:dyDescent="0.4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 s="11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 t="shared" si="176"/>
        <v>0</v>
      </c>
      <c r="P2867" s="11">
        <f t="shared" si="177"/>
        <v>0</v>
      </c>
      <c r="Q2867" s="13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3.75" hidden="1" x14ac:dyDescent="0.4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 s="11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 t="shared" si="176"/>
        <v>1</v>
      </c>
      <c r="P2868" s="11">
        <f t="shared" si="177"/>
        <v>22.5</v>
      </c>
      <c r="Q2868" s="13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58.3" hidden="1" x14ac:dyDescent="0.4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 s="11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 t="shared" si="176"/>
        <v>20</v>
      </c>
      <c r="P2869" s="11">
        <f t="shared" si="177"/>
        <v>50.4</v>
      </c>
      <c r="Q2869" s="13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58.3" hidden="1" x14ac:dyDescent="0.4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 s="11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 t="shared" si="176"/>
        <v>42</v>
      </c>
      <c r="P2870" s="11">
        <f t="shared" si="177"/>
        <v>105.03</v>
      </c>
      <c r="Q2870" s="13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58.3" hidden="1" x14ac:dyDescent="0.4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 s="1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 t="shared" si="176"/>
        <v>1</v>
      </c>
      <c r="P2871" s="11">
        <f t="shared" si="177"/>
        <v>35.4</v>
      </c>
      <c r="Q2871" s="13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58.3" hidden="1" x14ac:dyDescent="0.4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 s="11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 t="shared" si="176"/>
        <v>15</v>
      </c>
      <c r="P2872" s="11">
        <f t="shared" si="177"/>
        <v>83.33</v>
      </c>
      <c r="Q2872" s="13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3.75" hidden="1" x14ac:dyDescent="0.4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 s="11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 t="shared" si="176"/>
        <v>5</v>
      </c>
      <c r="P2873" s="11">
        <f t="shared" si="177"/>
        <v>35.92</v>
      </c>
      <c r="Q2873" s="13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43.75" hidden="1" x14ac:dyDescent="0.4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 s="11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 t="shared" si="176"/>
        <v>0</v>
      </c>
      <c r="P2874" s="11">
        <f t="shared" si="177"/>
        <v>0</v>
      </c>
      <c r="Q2874" s="13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58.3" hidden="1" x14ac:dyDescent="0.4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 s="11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 t="shared" si="176"/>
        <v>38</v>
      </c>
      <c r="P2875" s="11">
        <f t="shared" si="177"/>
        <v>119.13</v>
      </c>
      <c r="Q2875" s="13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43.75" hidden="1" x14ac:dyDescent="0.4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 s="11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 t="shared" si="176"/>
        <v>5</v>
      </c>
      <c r="P2876" s="11">
        <f t="shared" si="177"/>
        <v>90.33</v>
      </c>
      <c r="Q2876" s="13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43.75" hidden="1" x14ac:dyDescent="0.4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 s="11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 t="shared" si="176"/>
        <v>0</v>
      </c>
      <c r="P2877" s="11">
        <f t="shared" si="177"/>
        <v>2.33</v>
      </c>
      <c r="Q2877" s="13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43.75" hidden="1" x14ac:dyDescent="0.4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 s="11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 t="shared" si="176"/>
        <v>0</v>
      </c>
      <c r="P2878" s="11">
        <f t="shared" si="177"/>
        <v>0</v>
      </c>
      <c r="Q2878" s="13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43.75" hidden="1" x14ac:dyDescent="0.4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 s="11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 t="shared" si="176"/>
        <v>11</v>
      </c>
      <c r="P2879" s="11">
        <f t="shared" si="177"/>
        <v>108.33</v>
      </c>
      <c r="Q2879" s="13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3.75" hidden="1" x14ac:dyDescent="0.4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 s="11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 t="shared" si="176"/>
        <v>2</v>
      </c>
      <c r="P2880" s="11">
        <f t="shared" si="177"/>
        <v>15.75</v>
      </c>
      <c r="Q2880" s="13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3.75" hidden="1" x14ac:dyDescent="0.4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 s="1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 t="shared" si="176"/>
        <v>0</v>
      </c>
      <c r="P2881" s="11">
        <f t="shared" si="177"/>
        <v>29</v>
      </c>
      <c r="Q2881" s="13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43.75" hidden="1" x14ac:dyDescent="0.4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 s="11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 t="shared" ref="O2882:O2945" si="180">ROUND(E2882/D2882*100,0)</f>
        <v>23</v>
      </c>
      <c r="P2882" s="11">
        <f t="shared" ref="P2882:P2945" si="181">IFERROR(ROUND(E2882/L2882,2),0)</f>
        <v>96.55</v>
      </c>
      <c r="Q2882" s="13" t="s">
        <v>8315</v>
      </c>
      <c r="R2882" t="s">
        <v>8316</v>
      </c>
      <c r="S2882" s="16">
        <f t="shared" ref="S2882:S2945" si="182">(((J2882/60)/60)/24+DATE(1970,1,1))</f>
        <v>42192.905694444446</v>
      </c>
      <c r="T2882" s="16">
        <f t="shared" ref="T2882:T2945" si="183">(((I2882/60)/60)/24+DATE(1970,1,1))</f>
        <v>42236.711805555555</v>
      </c>
    </row>
    <row r="2883" spans="1:20" ht="43.75" hidden="1" x14ac:dyDescent="0.4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 s="11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 t="shared" si="180"/>
        <v>0</v>
      </c>
      <c r="P2883" s="11">
        <f t="shared" si="181"/>
        <v>0</v>
      </c>
      <c r="Q2883" s="13" t="s">
        <v>8315</v>
      </c>
      <c r="R2883" t="s">
        <v>8316</v>
      </c>
      <c r="S2883" s="16">
        <f t="shared" si="182"/>
        <v>41916.597638888888</v>
      </c>
      <c r="T2883" s="16">
        <f t="shared" si="183"/>
        <v>41976.639305555553</v>
      </c>
    </row>
    <row r="2884" spans="1:20" ht="43.75" hidden="1" x14ac:dyDescent="0.4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 s="11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 t="shared" si="180"/>
        <v>34</v>
      </c>
      <c r="P2884" s="11">
        <f t="shared" si="181"/>
        <v>63</v>
      </c>
      <c r="Q2884" s="13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58.3" hidden="1" x14ac:dyDescent="0.4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 s="11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 t="shared" si="180"/>
        <v>19</v>
      </c>
      <c r="P2885" s="11">
        <f t="shared" si="181"/>
        <v>381.6</v>
      </c>
      <c r="Q2885" s="13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29.15" hidden="1" x14ac:dyDescent="0.4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 s="11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180"/>
        <v>0</v>
      </c>
      <c r="P2886" s="11">
        <f t="shared" si="181"/>
        <v>46.25</v>
      </c>
      <c r="Q2886" s="13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29.15" hidden="1" x14ac:dyDescent="0.4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 s="11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 t="shared" si="180"/>
        <v>33</v>
      </c>
      <c r="P2887" s="11">
        <f t="shared" si="181"/>
        <v>26</v>
      </c>
      <c r="Q2887" s="13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43.75" hidden="1" x14ac:dyDescent="0.4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 s="11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 t="shared" si="180"/>
        <v>5</v>
      </c>
      <c r="P2888" s="11">
        <f t="shared" si="181"/>
        <v>10</v>
      </c>
      <c r="Q2888" s="13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43.75" hidden="1" x14ac:dyDescent="0.4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 s="11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 t="shared" si="180"/>
        <v>0</v>
      </c>
      <c r="P2889" s="11">
        <f t="shared" si="181"/>
        <v>5</v>
      </c>
      <c r="Q2889" s="13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43.75" hidden="1" x14ac:dyDescent="0.4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 s="11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 t="shared" si="180"/>
        <v>0</v>
      </c>
      <c r="P2890" s="11">
        <f t="shared" si="181"/>
        <v>0</v>
      </c>
      <c r="Q2890" s="13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3.75" hidden="1" x14ac:dyDescent="0.4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 s="1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 t="shared" si="180"/>
        <v>38</v>
      </c>
      <c r="P2891" s="11">
        <f t="shared" si="181"/>
        <v>81.569999999999993</v>
      </c>
      <c r="Q2891" s="13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43.75" hidden="1" x14ac:dyDescent="0.4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 s="11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 t="shared" si="180"/>
        <v>1</v>
      </c>
      <c r="P2892" s="11">
        <f t="shared" si="181"/>
        <v>7</v>
      </c>
      <c r="Q2892" s="13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43.75" hidden="1" x14ac:dyDescent="0.4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 s="11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 t="shared" si="180"/>
        <v>3</v>
      </c>
      <c r="P2893" s="11">
        <f t="shared" si="181"/>
        <v>27.3</v>
      </c>
      <c r="Q2893" s="13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3.75" hidden="1" x14ac:dyDescent="0.4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 s="11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 t="shared" si="180"/>
        <v>9</v>
      </c>
      <c r="P2894" s="11">
        <f t="shared" si="181"/>
        <v>29.41</v>
      </c>
      <c r="Q2894" s="13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idden="1" x14ac:dyDescent="0.4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 s="11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 t="shared" si="180"/>
        <v>1</v>
      </c>
      <c r="P2895" s="11">
        <f t="shared" si="181"/>
        <v>12.5</v>
      </c>
      <c r="Q2895" s="13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29.15" hidden="1" x14ac:dyDescent="0.4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 s="11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 t="shared" si="180"/>
        <v>0</v>
      </c>
      <c r="P2896" s="11">
        <f t="shared" si="181"/>
        <v>0</v>
      </c>
      <c r="Q2896" s="13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43.75" hidden="1" x14ac:dyDescent="0.4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 s="11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 t="shared" si="180"/>
        <v>5</v>
      </c>
      <c r="P2897" s="11">
        <f t="shared" si="181"/>
        <v>5.75</v>
      </c>
      <c r="Q2897" s="13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3.75" hidden="1" x14ac:dyDescent="0.4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 s="11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 t="shared" si="180"/>
        <v>21</v>
      </c>
      <c r="P2898" s="11">
        <f t="shared" si="181"/>
        <v>52.08</v>
      </c>
      <c r="Q2898" s="13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43.75" hidden="1" x14ac:dyDescent="0.4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 s="11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 t="shared" si="180"/>
        <v>5</v>
      </c>
      <c r="P2899" s="11">
        <f t="shared" si="181"/>
        <v>183.33</v>
      </c>
      <c r="Q2899" s="13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43.75" hidden="1" x14ac:dyDescent="0.4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 s="11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 t="shared" si="180"/>
        <v>4</v>
      </c>
      <c r="P2900" s="11">
        <f t="shared" si="181"/>
        <v>26.33</v>
      </c>
      <c r="Q2900" s="13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43.75" hidden="1" x14ac:dyDescent="0.4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 s="1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 t="shared" si="180"/>
        <v>0</v>
      </c>
      <c r="P2901" s="11">
        <f t="shared" si="181"/>
        <v>0</v>
      </c>
      <c r="Q2901" s="13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58.3" hidden="1" x14ac:dyDescent="0.4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 s="11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 t="shared" si="180"/>
        <v>62</v>
      </c>
      <c r="P2902" s="11">
        <f t="shared" si="181"/>
        <v>486.43</v>
      </c>
      <c r="Q2902" s="13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43.75" hidden="1" x14ac:dyDescent="0.4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 s="11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 t="shared" si="180"/>
        <v>1</v>
      </c>
      <c r="P2903" s="11">
        <f t="shared" si="181"/>
        <v>3</v>
      </c>
      <c r="Q2903" s="13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43.75" hidden="1" x14ac:dyDescent="0.4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 s="11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 t="shared" si="180"/>
        <v>0</v>
      </c>
      <c r="P2904" s="11">
        <f t="shared" si="181"/>
        <v>25</v>
      </c>
      <c r="Q2904" s="13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43.75" hidden="1" x14ac:dyDescent="0.4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 s="11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 t="shared" si="180"/>
        <v>1</v>
      </c>
      <c r="P2905" s="11">
        <f t="shared" si="181"/>
        <v>9.75</v>
      </c>
      <c r="Q2905" s="13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43.75" hidden="1" x14ac:dyDescent="0.4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 s="11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 t="shared" si="180"/>
        <v>5</v>
      </c>
      <c r="P2906" s="11">
        <f t="shared" si="181"/>
        <v>18.75</v>
      </c>
      <c r="Q2906" s="13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3.75" hidden="1" x14ac:dyDescent="0.4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 s="11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 t="shared" si="180"/>
        <v>18</v>
      </c>
      <c r="P2907" s="11">
        <f t="shared" si="181"/>
        <v>36.590000000000003</v>
      </c>
      <c r="Q2907" s="13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58.3" hidden="1" x14ac:dyDescent="0.4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 s="11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180"/>
        <v>9</v>
      </c>
      <c r="P2908" s="11">
        <f t="shared" si="181"/>
        <v>80.709999999999994</v>
      </c>
      <c r="Q2908" s="13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43.75" hidden="1" x14ac:dyDescent="0.4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 s="11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 t="shared" si="180"/>
        <v>0</v>
      </c>
      <c r="P2909" s="11">
        <f t="shared" si="181"/>
        <v>1</v>
      </c>
      <c r="Q2909" s="13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58.3" hidden="1" x14ac:dyDescent="0.4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 s="11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 t="shared" si="180"/>
        <v>3</v>
      </c>
      <c r="P2910" s="11">
        <f t="shared" si="181"/>
        <v>52.8</v>
      </c>
      <c r="Q2910" s="13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58.3" hidden="1" x14ac:dyDescent="0.4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 s="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 t="shared" si="180"/>
        <v>0</v>
      </c>
      <c r="P2911" s="11">
        <f t="shared" si="181"/>
        <v>20</v>
      </c>
      <c r="Q2911" s="13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3.75" hidden="1" x14ac:dyDescent="0.4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 s="11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 t="shared" si="180"/>
        <v>0</v>
      </c>
      <c r="P2912" s="11">
        <f t="shared" si="181"/>
        <v>1</v>
      </c>
      <c r="Q2912" s="13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58.3" hidden="1" x14ac:dyDescent="0.4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 s="11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 t="shared" si="180"/>
        <v>37</v>
      </c>
      <c r="P2913" s="11">
        <f t="shared" si="181"/>
        <v>46.93</v>
      </c>
      <c r="Q2913" s="13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43.75" hidden="1" x14ac:dyDescent="0.4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 s="11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 t="shared" si="180"/>
        <v>14</v>
      </c>
      <c r="P2914" s="11">
        <f t="shared" si="181"/>
        <v>78.08</v>
      </c>
      <c r="Q2914" s="13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43.75" hidden="1" x14ac:dyDescent="0.4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 s="11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 t="shared" si="180"/>
        <v>0</v>
      </c>
      <c r="P2915" s="11">
        <f t="shared" si="181"/>
        <v>1</v>
      </c>
      <c r="Q2915" s="13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29.15" hidden="1" x14ac:dyDescent="0.4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 s="11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180"/>
        <v>0</v>
      </c>
      <c r="P2916" s="11">
        <f t="shared" si="181"/>
        <v>1</v>
      </c>
      <c r="Q2916" s="13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3.75" hidden="1" x14ac:dyDescent="0.4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 s="11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 t="shared" si="180"/>
        <v>61</v>
      </c>
      <c r="P2917" s="11">
        <f t="shared" si="181"/>
        <v>203.67</v>
      </c>
      <c r="Q2917" s="13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43.75" hidden="1" x14ac:dyDescent="0.4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 s="11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 t="shared" si="180"/>
        <v>8</v>
      </c>
      <c r="P2918" s="11">
        <f t="shared" si="181"/>
        <v>20.71</v>
      </c>
      <c r="Q2918" s="13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3.75" hidden="1" x14ac:dyDescent="0.4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 s="11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 t="shared" si="180"/>
        <v>22</v>
      </c>
      <c r="P2919" s="11">
        <f t="shared" si="181"/>
        <v>48.56</v>
      </c>
      <c r="Q2919" s="13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3.75" hidden="1" x14ac:dyDescent="0.4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 s="11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 t="shared" si="180"/>
        <v>27</v>
      </c>
      <c r="P2920" s="11">
        <f t="shared" si="181"/>
        <v>68.099999999999994</v>
      </c>
      <c r="Q2920" s="13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3.75" hidden="1" x14ac:dyDescent="0.4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 s="1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 t="shared" si="180"/>
        <v>9</v>
      </c>
      <c r="P2921" s="11">
        <f t="shared" si="181"/>
        <v>8.5</v>
      </c>
      <c r="Q2921" s="13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43.75" hidden="1" x14ac:dyDescent="0.4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 s="11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 t="shared" si="180"/>
        <v>27</v>
      </c>
      <c r="P2922" s="11">
        <f t="shared" si="181"/>
        <v>51.62</v>
      </c>
      <c r="Q2922" s="13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29.15" hidden="1" x14ac:dyDescent="0.4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 s="11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 t="shared" si="180"/>
        <v>129</v>
      </c>
      <c r="P2923" s="11">
        <f t="shared" si="181"/>
        <v>43</v>
      </c>
      <c r="Q2923" s="13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43.75" x14ac:dyDescent="0.4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 s="11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 t="shared" si="180"/>
        <v>100</v>
      </c>
      <c r="P2924" s="11">
        <f t="shared" si="181"/>
        <v>83.33</v>
      </c>
      <c r="Q2924" s="13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3.75" hidden="1" x14ac:dyDescent="0.4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 s="11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 t="shared" si="180"/>
        <v>100</v>
      </c>
      <c r="P2925" s="11">
        <f t="shared" si="181"/>
        <v>30</v>
      </c>
      <c r="Q2925" s="13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43.75" hidden="1" x14ac:dyDescent="0.4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 s="11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 t="shared" si="180"/>
        <v>103</v>
      </c>
      <c r="P2926" s="11">
        <f t="shared" si="181"/>
        <v>175.51</v>
      </c>
      <c r="Q2926" s="13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3.75" hidden="1" x14ac:dyDescent="0.4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 s="11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 t="shared" si="180"/>
        <v>102</v>
      </c>
      <c r="P2927" s="11">
        <f t="shared" si="181"/>
        <v>231.66</v>
      </c>
      <c r="Q2927" s="13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43.75" hidden="1" x14ac:dyDescent="0.4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 s="11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 t="shared" si="180"/>
        <v>125</v>
      </c>
      <c r="P2928" s="11">
        <f t="shared" si="181"/>
        <v>75</v>
      </c>
      <c r="Q2928" s="13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43.75" hidden="1" x14ac:dyDescent="0.4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 s="11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 t="shared" si="180"/>
        <v>131</v>
      </c>
      <c r="P2929" s="11">
        <f t="shared" si="181"/>
        <v>112.14</v>
      </c>
      <c r="Q2929" s="13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29.15" hidden="1" x14ac:dyDescent="0.4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 s="11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 t="shared" si="180"/>
        <v>100</v>
      </c>
      <c r="P2930" s="11">
        <f t="shared" si="181"/>
        <v>41.67</v>
      </c>
      <c r="Q2930" s="13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43.75" hidden="1" x14ac:dyDescent="0.4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 s="1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 t="shared" si="180"/>
        <v>102</v>
      </c>
      <c r="P2931" s="11">
        <f t="shared" si="181"/>
        <v>255.17</v>
      </c>
      <c r="Q2931" s="13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43.75" x14ac:dyDescent="0.4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 s="11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 t="shared" si="180"/>
        <v>101</v>
      </c>
      <c r="P2932" s="11">
        <f t="shared" si="181"/>
        <v>162.77000000000001</v>
      </c>
      <c r="Q2932" s="13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58.3" hidden="1" x14ac:dyDescent="0.4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 s="11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 t="shared" si="180"/>
        <v>106</v>
      </c>
      <c r="P2933" s="11">
        <f t="shared" si="181"/>
        <v>88.33</v>
      </c>
      <c r="Q2933" s="13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43.75" hidden="1" x14ac:dyDescent="0.4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 s="11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 t="shared" si="180"/>
        <v>105</v>
      </c>
      <c r="P2934" s="11">
        <f t="shared" si="181"/>
        <v>85.74</v>
      </c>
      <c r="Q2934" s="13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43.75" hidden="1" x14ac:dyDescent="0.4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 s="11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 t="shared" si="180"/>
        <v>103</v>
      </c>
      <c r="P2935" s="11">
        <f t="shared" si="181"/>
        <v>47.57</v>
      </c>
      <c r="Q2935" s="13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3.75" hidden="1" x14ac:dyDescent="0.4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 s="11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 t="shared" si="180"/>
        <v>108</v>
      </c>
      <c r="P2936" s="11">
        <f t="shared" si="181"/>
        <v>72.97</v>
      </c>
      <c r="Q2936" s="13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3.75" hidden="1" x14ac:dyDescent="0.4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 s="11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 t="shared" si="180"/>
        <v>101</v>
      </c>
      <c r="P2937" s="11">
        <f t="shared" si="181"/>
        <v>90.54</v>
      </c>
      <c r="Q2937" s="13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43.75" hidden="1" x14ac:dyDescent="0.4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 s="11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 t="shared" si="180"/>
        <v>128</v>
      </c>
      <c r="P2938" s="11">
        <f t="shared" si="181"/>
        <v>37.65</v>
      </c>
      <c r="Q2938" s="13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29.15" x14ac:dyDescent="0.4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 s="11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 t="shared" si="180"/>
        <v>133</v>
      </c>
      <c r="P2939" s="11">
        <f t="shared" si="181"/>
        <v>36.36</v>
      </c>
      <c r="Q2939" s="13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43.75" hidden="1" x14ac:dyDescent="0.4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 s="11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 t="shared" si="180"/>
        <v>101</v>
      </c>
      <c r="P2940" s="11">
        <f t="shared" si="181"/>
        <v>126.72</v>
      </c>
      <c r="Q2940" s="13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43.75" hidden="1" x14ac:dyDescent="0.4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 s="1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 t="shared" si="180"/>
        <v>103</v>
      </c>
      <c r="P2941" s="11">
        <f t="shared" si="181"/>
        <v>329.2</v>
      </c>
      <c r="Q2941" s="13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3.75" hidden="1" x14ac:dyDescent="0.4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 s="11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 t="shared" si="180"/>
        <v>107</v>
      </c>
      <c r="P2942" s="11">
        <f t="shared" si="181"/>
        <v>81.239999999999995</v>
      </c>
      <c r="Q2942" s="13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43.75" hidden="1" x14ac:dyDescent="0.4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 s="11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 t="shared" si="180"/>
        <v>0</v>
      </c>
      <c r="P2943" s="11">
        <f t="shared" si="181"/>
        <v>1</v>
      </c>
      <c r="Q2943" s="13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43.75" hidden="1" x14ac:dyDescent="0.4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 s="11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 t="shared" si="180"/>
        <v>20</v>
      </c>
      <c r="P2944" s="11">
        <f t="shared" si="181"/>
        <v>202.23</v>
      </c>
      <c r="Q2944" s="13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43.75" hidden="1" x14ac:dyDescent="0.4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 s="11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 t="shared" si="180"/>
        <v>0</v>
      </c>
      <c r="P2945" s="11">
        <f t="shared" si="181"/>
        <v>0</v>
      </c>
      <c r="Q2945" s="13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43.75" hidden="1" x14ac:dyDescent="0.4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 s="11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 t="shared" ref="O2946:O3009" si="184">ROUND(E2946/D2946*100,0)</f>
        <v>1</v>
      </c>
      <c r="P2946" s="11">
        <f t="shared" ref="P2946:P3009" si="185">IFERROR(ROUND(E2946/L2946,2),0)</f>
        <v>100</v>
      </c>
      <c r="Q2946" s="13" t="s">
        <v>8315</v>
      </c>
      <c r="R2946" t="s">
        <v>8355</v>
      </c>
      <c r="S2946" s="16">
        <f t="shared" ref="S2946:S3009" si="186">(((J2946/60)/60)/24+DATE(1970,1,1))</f>
        <v>42132.9143287037</v>
      </c>
      <c r="T2946" s="16">
        <f t="shared" ref="T2946:T3009" si="187">(((I2946/60)/60)/24+DATE(1970,1,1))</f>
        <v>42162.9143287037</v>
      </c>
    </row>
    <row r="2947" spans="1:20" ht="58.3" hidden="1" x14ac:dyDescent="0.4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 s="11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 t="shared" si="184"/>
        <v>0</v>
      </c>
      <c r="P2947" s="11">
        <f t="shared" si="185"/>
        <v>0</v>
      </c>
      <c r="Q2947" s="13" t="s">
        <v>8315</v>
      </c>
      <c r="R2947" t="s">
        <v>8355</v>
      </c>
      <c r="S2947" s="16">
        <f t="shared" si="186"/>
        <v>42118.139583333337</v>
      </c>
      <c r="T2947" s="16">
        <f t="shared" si="187"/>
        <v>42148.139583333337</v>
      </c>
    </row>
    <row r="2948" spans="1:20" ht="43.75" hidden="1" x14ac:dyDescent="0.4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 s="11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 t="shared" si="184"/>
        <v>0</v>
      </c>
      <c r="P2948" s="11">
        <f t="shared" si="185"/>
        <v>1</v>
      </c>
      <c r="Q2948" s="13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58.3" hidden="1" x14ac:dyDescent="0.4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 s="11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 t="shared" si="184"/>
        <v>4</v>
      </c>
      <c r="P2949" s="11">
        <f t="shared" si="185"/>
        <v>82.46</v>
      </c>
      <c r="Q2949" s="13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58.3" hidden="1" x14ac:dyDescent="0.4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 s="11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 t="shared" si="184"/>
        <v>0</v>
      </c>
      <c r="P2950" s="11">
        <f t="shared" si="185"/>
        <v>2.67</v>
      </c>
      <c r="Q2950" s="13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43.75" hidden="1" x14ac:dyDescent="0.4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 s="1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 t="shared" si="184"/>
        <v>3</v>
      </c>
      <c r="P2951" s="11">
        <f t="shared" si="185"/>
        <v>12.5</v>
      </c>
      <c r="Q2951" s="13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43.75" hidden="1" x14ac:dyDescent="0.4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 s="11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 t="shared" si="184"/>
        <v>0</v>
      </c>
      <c r="P2952" s="11">
        <f t="shared" si="185"/>
        <v>0</v>
      </c>
      <c r="Q2952" s="13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58.3" hidden="1" x14ac:dyDescent="0.4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 s="11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 t="shared" si="184"/>
        <v>2</v>
      </c>
      <c r="P2953" s="11">
        <f t="shared" si="185"/>
        <v>18.899999999999999</v>
      </c>
      <c r="Q2953" s="13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43.75" hidden="1" x14ac:dyDescent="0.4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 s="11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 t="shared" si="184"/>
        <v>8</v>
      </c>
      <c r="P2954" s="11">
        <f t="shared" si="185"/>
        <v>200.63</v>
      </c>
      <c r="Q2954" s="13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3.75" hidden="1" x14ac:dyDescent="0.4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 s="11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 t="shared" si="184"/>
        <v>0</v>
      </c>
      <c r="P2955" s="11">
        <f t="shared" si="185"/>
        <v>201.67</v>
      </c>
      <c r="Q2955" s="13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3.75" hidden="1" x14ac:dyDescent="0.4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 s="11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 t="shared" si="184"/>
        <v>0</v>
      </c>
      <c r="P2956" s="11">
        <f t="shared" si="185"/>
        <v>0</v>
      </c>
      <c r="Q2956" s="13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29.15" hidden="1" x14ac:dyDescent="0.4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 s="11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 t="shared" si="184"/>
        <v>60</v>
      </c>
      <c r="P2957" s="11">
        <f t="shared" si="185"/>
        <v>65</v>
      </c>
      <c r="Q2957" s="13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43.75" hidden="1" x14ac:dyDescent="0.4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 s="11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 t="shared" si="184"/>
        <v>17</v>
      </c>
      <c r="P2958" s="11">
        <f t="shared" si="185"/>
        <v>66.099999999999994</v>
      </c>
      <c r="Q2958" s="13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3.75" hidden="1" x14ac:dyDescent="0.4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 s="11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 t="shared" si="184"/>
        <v>2</v>
      </c>
      <c r="P2959" s="11">
        <f t="shared" si="185"/>
        <v>93.33</v>
      </c>
      <c r="Q2959" s="13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3.75" hidden="1" x14ac:dyDescent="0.4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 s="11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 t="shared" si="184"/>
        <v>0</v>
      </c>
      <c r="P2960" s="11">
        <f t="shared" si="185"/>
        <v>0</v>
      </c>
      <c r="Q2960" s="13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43.75" hidden="1" x14ac:dyDescent="0.4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 s="1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 t="shared" si="184"/>
        <v>0</v>
      </c>
      <c r="P2961" s="11">
        <f t="shared" si="185"/>
        <v>0</v>
      </c>
      <c r="Q2961" s="13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3.75" hidden="1" x14ac:dyDescent="0.4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 s="11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 t="shared" si="184"/>
        <v>0</v>
      </c>
      <c r="P2962" s="11">
        <f t="shared" si="185"/>
        <v>0</v>
      </c>
      <c r="Q2962" s="13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43.75" hidden="1" x14ac:dyDescent="0.4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 s="11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 t="shared" si="184"/>
        <v>110</v>
      </c>
      <c r="P2963" s="11">
        <f t="shared" si="185"/>
        <v>50.75</v>
      </c>
      <c r="Q2963" s="13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43.75" hidden="1" x14ac:dyDescent="0.4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 s="11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 t="shared" si="184"/>
        <v>122</v>
      </c>
      <c r="P2964" s="11">
        <f t="shared" si="185"/>
        <v>60.9</v>
      </c>
      <c r="Q2964" s="13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58.3" hidden="1" x14ac:dyDescent="0.4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 s="11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 t="shared" si="184"/>
        <v>107</v>
      </c>
      <c r="P2965" s="11">
        <f t="shared" si="185"/>
        <v>109.03</v>
      </c>
      <c r="Q2965" s="13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43.75" hidden="1" x14ac:dyDescent="0.4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 s="11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 t="shared" si="184"/>
        <v>101</v>
      </c>
      <c r="P2966" s="11">
        <f t="shared" si="185"/>
        <v>25.69</v>
      </c>
      <c r="Q2966" s="13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58.3" hidden="1" x14ac:dyDescent="0.4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 s="11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 t="shared" si="184"/>
        <v>109</v>
      </c>
      <c r="P2967" s="11">
        <f t="shared" si="185"/>
        <v>41.92</v>
      </c>
      <c r="Q2967" s="13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43.75" hidden="1" x14ac:dyDescent="0.4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 s="11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 t="shared" si="184"/>
        <v>114</v>
      </c>
      <c r="P2968" s="11">
        <f t="shared" si="185"/>
        <v>88.77</v>
      </c>
      <c r="Q2968" s="13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3.75" hidden="1" x14ac:dyDescent="0.4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 s="11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 t="shared" si="184"/>
        <v>114</v>
      </c>
      <c r="P2969" s="11">
        <f t="shared" si="185"/>
        <v>80.23</v>
      </c>
      <c r="Q2969" s="13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29.15" hidden="1" x14ac:dyDescent="0.4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 s="11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 t="shared" si="184"/>
        <v>106</v>
      </c>
      <c r="P2970" s="11">
        <f t="shared" si="185"/>
        <v>78.94</v>
      </c>
      <c r="Q2970" s="13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43.75" hidden="1" x14ac:dyDescent="0.4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 s="1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 t="shared" si="184"/>
        <v>163</v>
      </c>
      <c r="P2971" s="11">
        <f t="shared" si="185"/>
        <v>95.59</v>
      </c>
      <c r="Q2971" s="13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3.75" hidden="1" x14ac:dyDescent="0.4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 s="11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 t="shared" si="184"/>
        <v>106</v>
      </c>
      <c r="P2972" s="11">
        <f t="shared" si="185"/>
        <v>69.89</v>
      </c>
      <c r="Q2972" s="13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43.75" hidden="1" x14ac:dyDescent="0.4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 s="11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 t="shared" si="184"/>
        <v>100</v>
      </c>
      <c r="P2973" s="11">
        <f t="shared" si="185"/>
        <v>74.53</v>
      </c>
      <c r="Q2973" s="13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29.15" hidden="1" x14ac:dyDescent="0.4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 s="11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 t="shared" si="184"/>
        <v>105</v>
      </c>
      <c r="P2974" s="11">
        <f t="shared" si="185"/>
        <v>123.94</v>
      </c>
      <c r="Q2974" s="13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43.75" hidden="1" x14ac:dyDescent="0.4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 s="11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 t="shared" si="184"/>
        <v>175</v>
      </c>
      <c r="P2975" s="11">
        <f t="shared" si="185"/>
        <v>264.85000000000002</v>
      </c>
      <c r="Q2975" s="13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58.3" hidden="1" x14ac:dyDescent="0.4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 s="11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 t="shared" si="184"/>
        <v>102</v>
      </c>
      <c r="P2976" s="11">
        <f t="shared" si="185"/>
        <v>58.62</v>
      </c>
      <c r="Q2976" s="13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43.75" hidden="1" x14ac:dyDescent="0.4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 s="11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 t="shared" si="184"/>
        <v>100</v>
      </c>
      <c r="P2977" s="11">
        <f t="shared" si="185"/>
        <v>70.88</v>
      </c>
      <c r="Q2977" s="13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3.75" hidden="1" x14ac:dyDescent="0.4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 s="11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 t="shared" si="184"/>
        <v>171</v>
      </c>
      <c r="P2978" s="11">
        <f t="shared" si="185"/>
        <v>8.57</v>
      </c>
      <c r="Q2978" s="13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58.3" hidden="1" x14ac:dyDescent="0.4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 s="11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 t="shared" si="184"/>
        <v>114</v>
      </c>
      <c r="P2979" s="11">
        <f t="shared" si="185"/>
        <v>113.57</v>
      </c>
      <c r="Q2979" s="13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58.3" hidden="1" x14ac:dyDescent="0.4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 s="11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 t="shared" si="184"/>
        <v>129</v>
      </c>
      <c r="P2980" s="11">
        <f t="shared" si="185"/>
        <v>60.69</v>
      </c>
      <c r="Q2980" s="13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43.75" hidden="1" x14ac:dyDescent="0.4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 s="1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 t="shared" si="184"/>
        <v>101</v>
      </c>
      <c r="P2981" s="11">
        <f t="shared" si="185"/>
        <v>110.22</v>
      </c>
      <c r="Q2981" s="13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3.75" hidden="1" x14ac:dyDescent="0.4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 s="11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 t="shared" si="184"/>
        <v>109</v>
      </c>
      <c r="P2982" s="11">
        <f t="shared" si="185"/>
        <v>136.46</v>
      </c>
      <c r="Q2982" s="13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58.3" hidden="1" x14ac:dyDescent="0.4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 s="11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 t="shared" si="184"/>
        <v>129</v>
      </c>
      <c r="P2983" s="11">
        <f t="shared" si="185"/>
        <v>53.16</v>
      </c>
      <c r="Q2983" s="13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43.75" hidden="1" x14ac:dyDescent="0.4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 s="11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 t="shared" si="184"/>
        <v>102</v>
      </c>
      <c r="P2984" s="11">
        <f t="shared" si="185"/>
        <v>86.49</v>
      </c>
      <c r="Q2984" s="13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3.75" hidden="1" x14ac:dyDescent="0.4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 s="11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 t="shared" si="184"/>
        <v>147</v>
      </c>
      <c r="P2985" s="11">
        <f t="shared" si="185"/>
        <v>155.24</v>
      </c>
      <c r="Q2985" s="13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58.3" hidden="1" x14ac:dyDescent="0.4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 s="11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 t="shared" si="184"/>
        <v>100</v>
      </c>
      <c r="P2986" s="11">
        <f t="shared" si="185"/>
        <v>115.08</v>
      </c>
      <c r="Q2986" s="13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58.3" hidden="1" x14ac:dyDescent="0.4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 s="11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 t="shared" si="184"/>
        <v>122</v>
      </c>
      <c r="P2987" s="11">
        <f t="shared" si="185"/>
        <v>109.59</v>
      </c>
      <c r="Q2987" s="13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3.75" hidden="1" x14ac:dyDescent="0.4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 s="11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 t="shared" si="184"/>
        <v>106</v>
      </c>
      <c r="P2988" s="11">
        <f t="shared" si="185"/>
        <v>45.21</v>
      </c>
      <c r="Q2988" s="13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58.3" hidden="1" x14ac:dyDescent="0.4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 s="11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 t="shared" si="184"/>
        <v>110</v>
      </c>
      <c r="P2989" s="11">
        <f t="shared" si="185"/>
        <v>104.15</v>
      </c>
      <c r="Q2989" s="13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43.75" hidden="1" x14ac:dyDescent="0.4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 s="11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 t="shared" si="184"/>
        <v>100</v>
      </c>
      <c r="P2990" s="11">
        <f t="shared" si="185"/>
        <v>35.71</v>
      </c>
      <c r="Q2990" s="13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idden="1" x14ac:dyDescent="0.4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 s="1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 t="shared" si="184"/>
        <v>177</v>
      </c>
      <c r="P2991" s="11">
        <f t="shared" si="185"/>
        <v>97</v>
      </c>
      <c r="Q2991" s="13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43.75" hidden="1" x14ac:dyDescent="0.4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 s="11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 t="shared" si="184"/>
        <v>100</v>
      </c>
      <c r="P2992" s="11">
        <f t="shared" si="185"/>
        <v>370.37</v>
      </c>
      <c r="Q2992" s="13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43.75" hidden="1" x14ac:dyDescent="0.4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 s="11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 t="shared" si="184"/>
        <v>103</v>
      </c>
      <c r="P2993" s="11">
        <f t="shared" si="185"/>
        <v>94.41</v>
      </c>
      <c r="Q2993" s="13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3.75" hidden="1" x14ac:dyDescent="0.4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 s="11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 t="shared" si="184"/>
        <v>105</v>
      </c>
      <c r="P2994" s="11">
        <f t="shared" si="185"/>
        <v>48.98</v>
      </c>
      <c r="Q2994" s="13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idden="1" x14ac:dyDescent="0.4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 s="11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 t="shared" si="184"/>
        <v>100</v>
      </c>
      <c r="P2995" s="11">
        <f t="shared" si="185"/>
        <v>45.59</v>
      </c>
      <c r="Q2995" s="13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3.75" hidden="1" x14ac:dyDescent="0.4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 s="11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 t="shared" si="184"/>
        <v>458</v>
      </c>
      <c r="P2996" s="11">
        <f t="shared" si="185"/>
        <v>23.28</v>
      </c>
      <c r="Q2996" s="13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43.75" hidden="1" x14ac:dyDescent="0.4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 s="11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 t="shared" si="184"/>
        <v>105</v>
      </c>
      <c r="P2997" s="11">
        <f t="shared" si="185"/>
        <v>63.23</v>
      </c>
      <c r="Q2997" s="13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29.15" hidden="1" x14ac:dyDescent="0.4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 s="11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 t="shared" si="184"/>
        <v>172</v>
      </c>
      <c r="P2998" s="11">
        <f t="shared" si="185"/>
        <v>153.52000000000001</v>
      </c>
      <c r="Q2998" s="13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43.75" hidden="1" x14ac:dyDescent="0.4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 s="11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 t="shared" si="184"/>
        <v>104</v>
      </c>
      <c r="P2999" s="11">
        <f t="shared" si="185"/>
        <v>90.2</v>
      </c>
      <c r="Q2999" s="13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43.75" hidden="1" x14ac:dyDescent="0.4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 s="11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 t="shared" si="184"/>
        <v>103</v>
      </c>
      <c r="P3000" s="11">
        <f t="shared" si="185"/>
        <v>118.97</v>
      </c>
      <c r="Q3000" s="13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43.75" hidden="1" x14ac:dyDescent="0.4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 s="1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 t="shared" si="184"/>
        <v>119</v>
      </c>
      <c r="P3001" s="11">
        <f t="shared" si="185"/>
        <v>80.25</v>
      </c>
      <c r="Q3001" s="13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43.75" hidden="1" x14ac:dyDescent="0.4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 s="11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 t="shared" si="184"/>
        <v>100</v>
      </c>
      <c r="P3002" s="11">
        <f t="shared" si="185"/>
        <v>62.5</v>
      </c>
      <c r="Q3002" s="13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3.75" hidden="1" x14ac:dyDescent="0.4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 s="11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 t="shared" si="184"/>
        <v>319</v>
      </c>
      <c r="P3003" s="11">
        <f t="shared" si="185"/>
        <v>131.38</v>
      </c>
      <c r="Q3003" s="13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29.15" hidden="1" x14ac:dyDescent="0.4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 s="11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 t="shared" si="184"/>
        <v>109</v>
      </c>
      <c r="P3004" s="11">
        <f t="shared" si="185"/>
        <v>73.03</v>
      </c>
      <c r="Q3004" s="13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43.75" hidden="1" x14ac:dyDescent="0.4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 s="11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 t="shared" si="184"/>
        <v>101</v>
      </c>
      <c r="P3005" s="11">
        <f t="shared" si="185"/>
        <v>178.53</v>
      </c>
      <c r="Q3005" s="13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58.3" hidden="1" x14ac:dyDescent="0.4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 s="11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 t="shared" si="184"/>
        <v>113</v>
      </c>
      <c r="P3006" s="11">
        <f t="shared" si="185"/>
        <v>162.91</v>
      </c>
      <c r="Q3006" s="13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58.3" hidden="1" x14ac:dyDescent="0.4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 s="11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 t="shared" si="184"/>
        <v>120</v>
      </c>
      <c r="P3007" s="11">
        <f t="shared" si="185"/>
        <v>108.24</v>
      </c>
      <c r="Q3007" s="13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29.15" hidden="1" x14ac:dyDescent="0.4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 s="11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 t="shared" si="184"/>
        <v>108</v>
      </c>
      <c r="P3008" s="11">
        <f t="shared" si="185"/>
        <v>88.87</v>
      </c>
      <c r="Q3008" s="13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29.15" hidden="1" x14ac:dyDescent="0.4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 s="11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 t="shared" si="184"/>
        <v>180</v>
      </c>
      <c r="P3009" s="11">
        <f t="shared" si="185"/>
        <v>54</v>
      </c>
      <c r="Q3009" s="13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3.75" hidden="1" x14ac:dyDescent="0.4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 s="11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 t="shared" ref="O3010:O3073" si="188">ROUND(E3010/D3010*100,0)</f>
        <v>101</v>
      </c>
      <c r="P3010" s="11">
        <f t="shared" ref="P3010:P3073" si="189">IFERROR(ROUND(E3010/L3010,2),0)</f>
        <v>116.73</v>
      </c>
      <c r="Q3010" s="13" t="s">
        <v>8315</v>
      </c>
      <c r="R3010" t="s">
        <v>8355</v>
      </c>
      <c r="S3010" s="16">
        <f t="shared" ref="S3010:S3073" si="190">(((J3010/60)/60)/24+DATE(1970,1,1))</f>
        <v>42360.212025462963</v>
      </c>
      <c r="T3010" s="16">
        <f t="shared" ref="T3010:T3073" si="191">(((I3010/60)/60)/24+DATE(1970,1,1))</f>
        <v>42390.212025462963</v>
      </c>
    </row>
    <row r="3011" spans="1:20" ht="43.75" hidden="1" x14ac:dyDescent="0.4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 s="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 t="shared" si="188"/>
        <v>120</v>
      </c>
      <c r="P3011" s="11">
        <f t="shared" si="189"/>
        <v>233.9</v>
      </c>
      <c r="Q3011" s="13" t="s">
        <v>8315</v>
      </c>
      <c r="R3011" t="s">
        <v>8355</v>
      </c>
      <c r="S3011" s="16">
        <f t="shared" si="190"/>
        <v>41939.569907407407</v>
      </c>
      <c r="T3011" s="16">
        <f t="shared" si="191"/>
        <v>41969.611574074079</v>
      </c>
    </row>
    <row r="3012" spans="1:20" ht="43.75" hidden="1" x14ac:dyDescent="0.4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 s="11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 t="shared" si="188"/>
        <v>158</v>
      </c>
      <c r="P3012" s="11">
        <f t="shared" si="189"/>
        <v>158</v>
      </c>
      <c r="Q3012" s="13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3.75" hidden="1" x14ac:dyDescent="0.4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 s="11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 t="shared" si="188"/>
        <v>124</v>
      </c>
      <c r="P3013" s="11">
        <f t="shared" si="189"/>
        <v>14.84</v>
      </c>
      <c r="Q3013" s="13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3.75" hidden="1" x14ac:dyDescent="0.4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 s="11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 t="shared" si="188"/>
        <v>117</v>
      </c>
      <c r="P3014" s="11">
        <f t="shared" si="189"/>
        <v>85.18</v>
      </c>
      <c r="Q3014" s="13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3.75" hidden="1" x14ac:dyDescent="0.4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 s="11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 t="shared" si="188"/>
        <v>157</v>
      </c>
      <c r="P3015" s="11">
        <f t="shared" si="189"/>
        <v>146.69</v>
      </c>
      <c r="Q3015" s="13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43.75" hidden="1" x14ac:dyDescent="0.4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 s="11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 t="shared" si="188"/>
        <v>113</v>
      </c>
      <c r="P3016" s="11">
        <f t="shared" si="189"/>
        <v>50.76</v>
      </c>
      <c r="Q3016" s="13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3.75" hidden="1" x14ac:dyDescent="0.4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 s="11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 t="shared" si="188"/>
        <v>103</v>
      </c>
      <c r="P3017" s="11">
        <f t="shared" si="189"/>
        <v>87.7</v>
      </c>
      <c r="Q3017" s="13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58.3" hidden="1" x14ac:dyDescent="0.4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 s="11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 t="shared" si="188"/>
        <v>103</v>
      </c>
      <c r="P3018" s="11">
        <f t="shared" si="189"/>
        <v>242.28</v>
      </c>
      <c r="Q3018" s="13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43.75" hidden="1" x14ac:dyDescent="0.4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 s="11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 t="shared" si="188"/>
        <v>106</v>
      </c>
      <c r="P3019" s="11">
        <f t="shared" si="189"/>
        <v>146.44999999999999</v>
      </c>
      <c r="Q3019" s="13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43.75" hidden="1" x14ac:dyDescent="0.4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 s="11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 t="shared" si="188"/>
        <v>101</v>
      </c>
      <c r="P3020" s="11">
        <f t="shared" si="189"/>
        <v>103.17</v>
      </c>
      <c r="Q3020" s="13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43.75" hidden="1" x14ac:dyDescent="0.4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 s="1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 t="shared" si="188"/>
        <v>121</v>
      </c>
      <c r="P3021" s="11">
        <f t="shared" si="189"/>
        <v>80.459999999999994</v>
      </c>
      <c r="Q3021" s="13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43.75" hidden="1" x14ac:dyDescent="0.4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 s="11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 t="shared" si="188"/>
        <v>101</v>
      </c>
      <c r="P3022" s="11">
        <f t="shared" si="189"/>
        <v>234.67</v>
      </c>
      <c r="Q3022" s="13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3.75" hidden="1" x14ac:dyDescent="0.4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 s="11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 t="shared" si="188"/>
        <v>116</v>
      </c>
      <c r="P3023" s="11">
        <f t="shared" si="189"/>
        <v>50.69</v>
      </c>
      <c r="Q3023" s="13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43.75" hidden="1" x14ac:dyDescent="0.4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 s="11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 t="shared" si="188"/>
        <v>101</v>
      </c>
      <c r="P3024" s="11">
        <f t="shared" si="189"/>
        <v>162.71</v>
      </c>
      <c r="Q3024" s="13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58.3" hidden="1" x14ac:dyDescent="0.4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 s="11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 t="shared" si="188"/>
        <v>103</v>
      </c>
      <c r="P3025" s="11">
        <f t="shared" si="189"/>
        <v>120.17</v>
      </c>
      <c r="Q3025" s="13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43.75" hidden="1" x14ac:dyDescent="0.4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 s="11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 t="shared" si="188"/>
        <v>246</v>
      </c>
      <c r="P3026" s="11">
        <f t="shared" si="189"/>
        <v>67.7</v>
      </c>
      <c r="Q3026" s="13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3.75" hidden="1" x14ac:dyDescent="0.4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 s="11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 t="shared" si="188"/>
        <v>302</v>
      </c>
      <c r="P3027" s="11">
        <f t="shared" si="189"/>
        <v>52.1</v>
      </c>
      <c r="Q3027" s="13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58.3" hidden="1" x14ac:dyDescent="0.4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 s="11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 t="shared" si="188"/>
        <v>143</v>
      </c>
      <c r="P3028" s="11">
        <f t="shared" si="189"/>
        <v>51.6</v>
      </c>
      <c r="Q3028" s="13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43.75" hidden="1" x14ac:dyDescent="0.4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 s="11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 t="shared" si="188"/>
        <v>131</v>
      </c>
      <c r="P3029" s="11">
        <f t="shared" si="189"/>
        <v>164.3</v>
      </c>
      <c r="Q3029" s="13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29.15" hidden="1" x14ac:dyDescent="0.4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 s="11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 t="shared" si="188"/>
        <v>168</v>
      </c>
      <c r="P3030" s="11">
        <f t="shared" si="189"/>
        <v>84.86</v>
      </c>
      <c r="Q3030" s="13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43.75" hidden="1" x14ac:dyDescent="0.4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 s="1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 t="shared" si="188"/>
        <v>110</v>
      </c>
      <c r="P3031" s="11">
        <f t="shared" si="189"/>
        <v>94.55</v>
      </c>
      <c r="Q3031" s="13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43.75" hidden="1" x14ac:dyDescent="0.4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 s="11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 t="shared" si="188"/>
        <v>107</v>
      </c>
      <c r="P3032" s="11">
        <f t="shared" si="189"/>
        <v>45.54</v>
      </c>
      <c r="Q3032" s="13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72.900000000000006" hidden="1" x14ac:dyDescent="0.4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 s="11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 t="shared" si="188"/>
        <v>100</v>
      </c>
      <c r="P3033" s="11">
        <f t="shared" si="189"/>
        <v>51.72</v>
      </c>
      <c r="Q3033" s="13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43.75" hidden="1" x14ac:dyDescent="0.4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 s="11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 t="shared" si="188"/>
        <v>127</v>
      </c>
      <c r="P3034" s="11">
        <f t="shared" si="189"/>
        <v>50.88</v>
      </c>
      <c r="Q3034" s="13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3.75" hidden="1" x14ac:dyDescent="0.4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 s="11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 t="shared" si="188"/>
        <v>147</v>
      </c>
      <c r="P3035" s="11">
        <f t="shared" si="189"/>
        <v>191.13</v>
      </c>
      <c r="Q3035" s="13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72.900000000000006" hidden="1" x14ac:dyDescent="0.4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 s="11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 t="shared" si="188"/>
        <v>113</v>
      </c>
      <c r="P3036" s="11">
        <f t="shared" si="189"/>
        <v>89.31</v>
      </c>
      <c r="Q3036" s="13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29.15" hidden="1" x14ac:dyDescent="0.4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 s="11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 t="shared" si="188"/>
        <v>109</v>
      </c>
      <c r="P3037" s="11">
        <f t="shared" si="189"/>
        <v>88.59</v>
      </c>
      <c r="Q3037" s="13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43.75" hidden="1" x14ac:dyDescent="0.4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 s="11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 t="shared" si="188"/>
        <v>127</v>
      </c>
      <c r="P3038" s="11">
        <f t="shared" si="189"/>
        <v>96.3</v>
      </c>
      <c r="Q3038" s="13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58.3" hidden="1" x14ac:dyDescent="0.4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 s="11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 t="shared" si="188"/>
        <v>213</v>
      </c>
      <c r="P3039" s="11">
        <f t="shared" si="189"/>
        <v>33.31</v>
      </c>
      <c r="Q3039" s="13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3.75" hidden="1" x14ac:dyDescent="0.4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 s="11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 t="shared" si="188"/>
        <v>101</v>
      </c>
      <c r="P3040" s="11">
        <f t="shared" si="189"/>
        <v>37.22</v>
      </c>
      <c r="Q3040" s="13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3.75" hidden="1" x14ac:dyDescent="0.4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 s="1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 t="shared" si="188"/>
        <v>109</v>
      </c>
      <c r="P3041" s="11">
        <f t="shared" si="189"/>
        <v>92.13</v>
      </c>
      <c r="Q3041" s="13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3.75" hidden="1" x14ac:dyDescent="0.4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 s="11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 t="shared" si="188"/>
        <v>108</v>
      </c>
      <c r="P3042" s="11">
        <f t="shared" si="189"/>
        <v>76.790000000000006</v>
      </c>
      <c r="Q3042" s="13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29.15" hidden="1" x14ac:dyDescent="0.4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 s="11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 t="shared" si="188"/>
        <v>110</v>
      </c>
      <c r="P3043" s="11">
        <f t="shared" si="189"/>
        <v>96.53</v>
      </c>
      <c r="Q3043" s="13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58.3" hidden="1" x14ac:dyDescent="0.4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 s="11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 t="shared" si="188"/>
        <v>128</v>
      </c>
      <c r="P3044" s="11">
        <f t="shared" si="189"/>
        <v>51.89</v>
      </c>
      <c r="Q3044" s="13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3.75" hidden="1" x14ac:dyDescent="0.4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 s="11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 t="shared" si="188"/>
        <v>110</v>
      </c>
      <c r="P3045" s="11">
        <f t="shared" si="189"/>
        <v>128.91</v>
      </c>
      <c r="Q3045" s="13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3.75" hidden="1" x14ac:dyDescent="0.4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 s="11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 t="shared" si="188"/>
        <v>109</v>
      </c>
      <c r="P3046" s="11">
        <f t="shared" si="189"/>
        <v>84.11</v>
      </c>
      <c r="Q3046" s="13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58.3" hidden="1" x14ac:dyDescent="0.4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 s="11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 t="shared" si="188"/>
        <v>133</v>
      </c>
      <c r="P3047" s="11">
        <f t="shared" si="189"/>
        <v>82.94</v>
      </c>
      <c r="Q3047" s="13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58.3" hidden="1" x14ac:dyDescent="0.4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 s="11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 t="shared" si="188"/>
        <v>191</v>
      </c>
      <c r="P3048" s="11">
        <f t="shared" si="189"/>
        <v>259.95</v>
      </c>
      <c r="Q3048" s="13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3.75" hidden="1" x14ac:dyDescent="0.4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 s="11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 t="shared" si="188"/>
        <v>149</v>
      </c>
      <c r="P3049" s="11">
        <f t="shared" si="189"/>
        <v>37.25</v>
      </c>
      <c r="Q3049" s="13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43.75" hidden="1" x14ac:dyDescent="0.4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 s="11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 t="shared" si="188"/>
        <v>166</v>
      </c>
      <c r="P3050" s="11">
        <f t="shared" si="189"/>
        <v>177.02</v>
      </c>
      <c r="Q3050" s="13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58.3" hidden="1" x14ac:dyDescent="0.4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 s="1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 t="shared" si="188"/>
        <v>107</v>
      </c>
      <c r="P3051" s="11">
        <f t="shared" si="189"/>
        <v>74.069999999999993</v>
      </c>
      <c r="Q3051" s="13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29.15" hidden="1" x14ac:dyDescent="0.4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 s="11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 t="shared" si="188"/>
        <v>106</v>
      </c>
      <c r="P3052" s="11">
        <f t="shared" si="189"/>
        <v>70.67</v>
      </c>
      <c r="Q3052" s="13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58.3" hidden="1" x14ac:dyDescent="0.4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 s="11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 t="shared" si="188"/>
        <v>24</v>
      </c>
      <c r="P3053" s="11">
        <f t="shared" si="189"/>
        <v>23.63</v>
      </c>
      <c r="Q3053" s="13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43.75" hidden="1" x14ac:dyDescent="0.4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 s="11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 t="shared" si="188"/>
        <v>0</v>
      </c>
      <c r="P3054" s="11">
        <f t="shared" si="189"/>
        <v>37.5</v>
      </c>
      <c r="Q3054" s="13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58.3" hidden="1" x14ac:dyDescent="0.4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 s="11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 t="shared" si="188"/>
        <v>0</v>
      </c>
      <c r="P3055" s="11">
        <f t="shared" si="189"/>
        <v>13.33</v>
      </c>
      <c r="Q3055" s="13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58.3" hidden="1" x14ac:dyDescent="0.4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 s="11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 t="shared" si="188"/>
        <v>0</v>
      </c>
      <c r="P3056" s="11">
        <f t="shared" si="189"/>
        <v>0</v>
      </c>
      <c r="Q3056" s="13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43.75" hidden="1" x14ac:dyDescent="0.4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 s="11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 t="shared" si="188"/>
        <v>0</v>
      </c>
      <c r="P3057" s="11">
        <f t="shared" si="189"/>
        <v>1</v>
      </c>
      <c r="Q3057" s="13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43.75" hidden="1" x14ac:dyDescent="0.4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 s="11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 t="shared" si="188"/>
        <v>0</v>
      </c>
      <c r="P3058" s="11">
        <f t="shared" si="189"/>
        <v>0</v>
      </c>
      <c r="Q3058" s="13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3.75" hidden="1" x14ac:dyDescent="0.4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 s="11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 t="shared" si="188"/>
        <v>0</v>
      </c>
      <c r="P3059" s="11">
        <f t="shared" si="189"/>
        <v>0</v>
      </c>
      <c r="Q3059" s="13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58.3" hidden="1" x14ac:dyDescent="0.4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 s="11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 t="shared" si="188"/>
        <v>0</v>
      </c>
      <c r="P3060" s="11">
        <f t="shared" si="189"/>
        <v>1</v>
      </c>
      <c r="Q3060" s="13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43.75" hidden="1" x14ac:dyDescent="0.4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 s="1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 t="shared" si="188"/>
        <v>3</v>
      </c>
      <c r="P3061" s="11">
        <f t="shared" si="189"/>
        <v>41</v>
      </c>
      <c r="Q3061" s="13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29.15" hidden="1" x14ac:dyDescent="0.4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 s="11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 t="shared" si="188"/>
        <v>0</v>
      </c>
      <c r="P3062" s="11">
        <f t="shared" si="189"/>
        <v>55.83</v>
      </c>
      <c r="Q3062" s="13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idden="1" x14ac:dyDescent="0.4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 s="11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 t="shared" si="188"/>
        <v>0</v>
      </c>
      <c r="P3063" s="11">
        <f t="shared" si="189"/>
        <v>0</v>
      </c>
      <c r="Q3063" s="13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43.75" hidden="1" x14ac:dyDescent="0.4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 s="11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 t="shared" si="188"/>
        <v>67</v>
      </c>
      <c r="P3064" s="11">
        <f t="shared" si="189"/>
        <v>99.76</v>
      </c>
      <c r="Q3064" s="13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43.75" hidden="1" x14ac:dyDescent="0.4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 s="11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 t="shared" si="188"/>
        <v>20</v>
      </c>
      <c r="P3065" s="11">
        <f t="shared" si="189"/>
        <v>25.52</v>
      </c>
      <c r="Q3065" s="13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29.15" hidden="1" x14ac:dyDescent="0.4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 s="11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 t="shared" si="188"/>
        <v>11</v>
      </c>
      <c r="P3066" s="11">
        <f t="shared" si="189"/>
        <v>117.65</v>
      </c>
      <c r="Q3066" s="13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43.75" hidden="1" x14ac:dyDescent="0.4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 s="11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 t="shared" si="188"/>
        <v>0</v>
      </c>
      <c r="P3067" s="11">
        <f t="shared" si="189"/>
        <v>5</v>
      </c>
      <c r="Q3067" s="13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3.75" hidden="1" x14ac:dyDescent="0.4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 s="11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 t="shared" si="188"/>
        <v>12</v>
      </c>
      <c r="P3068" s="11">
        <f t="shared" si="189"/>
        <v>2796.67</v>
      </c>
      <c r="Q3068" s="13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43.75" hidden="1" x14ac:dyDescent="0.4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 s="11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 t="shared" si="188"/>
        <v>3</v>
      </c>
      <c r="P3069" s="11">
        <f t="shared" si="189"/>
        <v>200</v>
      </c>
      <c r="Q3069" s="13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43.75" hidden="1" x14ac:dyDescent="0.4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 s="11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188"/>
        <v>0</v>
      </c>
      <c r="P3070" s="11">
        <f t="shared" si="189"/>
        <v>87.5</v>
      </c>
      <c r="Q3070" s="13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43.75" hidden="1" x14ac:dyDescent="0.4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 s="1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 t="shared" si="188"/>
        <v>14</v>
      </c>
      <c r="P3071" s="11">
        <f t="shared" si="189"/>
        <v>20.14</v>
      </c>
      <c r="Q3071" s="13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3.75" hidden="1" x14ac:dyDescent="0.4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 s="11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 t="shared" si="188"/>
        <v>3</v>
      </c>
      <c r="P3072" s="11">
        <f t="shared" si="189"/>
        <v>20.88</v>
      </c>
      <c r="Q3072" s="13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3.75" hidden="1" x14ac:dyDescent="0.4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 s="11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 t="shared" si="188"/>
        <v>60</v>
      </c>
      <c r="P3073" s="11">
        <f t="shared" si="189"/>
        <v>61.31</v>
      </c>
      <c r="Q3073" s="13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58.3" hidden="1" x14ac:dyDescent="0.4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 s="11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 t="shared" ref="O3074:O3137" si="192">ROUND(E3074/D3074*100,0)</f>
        <v>0</v>
      </c>
      <c r="P3074" s="11">
        <f t="shared" ref="P3074:P3137" si="193">IFERROR(ROUND(E3074/L3074,2),0)</f>
        <v>1</v>
      </c>
      <c r="Q3074" s="13" t="s">
        <v>8315</v>
      </c>
      <c r="R3074" t="s">
        <v>8355</v>
      </c>
      <c r="S3074" s="16">
        <f t="shared" ref="S3074:S3137" si="194">(((J3074/60)/60)/24+DATE(1970,1,1))</f>
        <v>42658.690532407403</v>
      </c>
      <c r="T3074" s="16">
        <f t="shared" ref="T3074:T3137" si="195">(((I3074/60)/60)/24+DATE(1970,1,1))</f>
        <v>42673.073611111111</v>
      </c>
    </row>
    <row r="3075" spans="1:20" ht="43.75" hidden="1" x14ac:dyDescent="0.4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 s="11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 t="shared" si="192"/>
        <v>0</v>
      </c>
      <c r="P3075" s="11">
        <f t="shared" si="193"/>
        <v>92.14</v>
      </c>
      <c r="Q3075" s="13" t="s">
        <v>8315</v>
      </c>
      <c r="R3075" t="s">
        <v>8355</v>
      </c>
      <c r="S3075" s="16">
        <f t="shared" si="194"/>
        <v>42111.684027777781</v>
      </c>
      <c r="T3075" s="16">
        <f t="shared" si="195"/>
        <v>42169.804861111115</v>
      </c>
    </row>
    <row r="3076" spans="1:20" ht="58.3" hidden="1" x14ac:dyDescent="0.4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 s="11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 t="shared" si="192"/>
        <v>0</v>
      </c>
      <c r="P3076" s="11">
        <f t="shared" si="193"/>
        <v>7.33</v>
      </c>
      <c r="Q3076" s="13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3.75" hidden="1" x14ac:dyDescent="0.4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 s="11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 t="shared" si="192"/>
        <v>9</v>
      </c>
      <c r="P3077" s="11">
        <f t="shared" si="193"/>
        <v>64.8</v>
      </c>
      <c r="Q3077" s="13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29.15" hidden="1" x14ac:dyDescent="0.4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 s="11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 t="shared" si="192"/>
        <v>15</v>
      </c>
      <c r="P3078" s="11">
        <f t="shared" si="193"/>
        <v>30.12</v>
      </c>
      <c r="Q3078" s="13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43.75" hidden="1" x14ac:dyDescent="0.4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 s="11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 t="shared" si="192"/>
        <v>0</v>
      </c>
      <c r="P3079" s="11">
        <f t="shared" si="193"/>
        <v>52.5</v>
      </c>
      <c r="Q3079" s="13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43.75" hidden="1" x14ac:dyDescent="0.4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 s="11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 t="shared" si="192"/>
        <v>0</v>
      </c>
      <c r="P3080" s="11">
        <f t="shared" si="193"/>
        <v>23.67</v>
      </c>
      <c r="Q3080" s="13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3.75" hidden="1" x14ac:dyDescent="0.4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 s="1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 t="shared" si="192"/>
        <v>1</v>
      </c>
      <c r="P3081" s="11">
        <f t="shared" si="193"/>
        <v>415.78</v>
      </c>
      <c r="Q3081" s="13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43.75" hidden="1" x14ac:dyDescent="0.4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 s="11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 t="shared" si="192"/>
        <v>0</v>
      </c>
      <c r="P3082" s="11">
        <f t="shared" si="193"/>
        <v>53.71</v>
      </c>
      <c r="Q3082" s="13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43.75" hidden="1" x14ac:dyDescent="0.4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 s="11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 t="shared" si="192"/>
        <v>0</v>
      </c>
      <c r="P3083" s="11">
        <f t="shared" si="193"/>
        <v>420.6</v>
      </c>
      <c r="Q3083" s="13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43.75" hidden="1" x14ac:dyDescent="0.4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 s="11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 t="shared" si="192"/>
        <v>0</v>
      </c>
      <c r="P3084" s="11">
        <f t="shared" si="193"/>
        <v>0</v>
      </c>
      <c r="Q3084" s="13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58.3" hidden="1" x14ac:dyDescent="0.4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 s="11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 t="shared" si="192"/>
        <v>0</v>
      </c>
      <c r="P3085" s="11">
        <f t="shared" si="193"/>
        <v>18.670000000000002</v>
      </c>
      <c r="Q3085" s="13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58.3" hidden="1" x14ac:dyDescent="0.4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 s="11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 t="shared" si="192"/>
        <v>12</v>
      </c>
      <c r="P3086" s="11">
        <f t="shared" si="193"/>
        <v>78.33</v>
      </c>
      <c r="Q3086" s="13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43.75" hidden="1" x14ac:dyDescent="0.4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 s="11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192"/>
        <v>2</v>
      </c>
      <c r="P3087" s="11">
        <f t="shared" si="193"/>
        <v>67.78</v>
      </c>
      <c r="Q3087" s="13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58.3" hidden="1" x14ac:dyDescent="0.4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 s="11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 t="shared" si="192"/>
        <v>0</v>
      </c>
      <c r="P3088" s="11">
        <f t="shared" si="193"/>
        <v>16.670000000000002</v>
      </c>
      <c r="Q3088" s="13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43.75" hidden="1" x14ac:dyDescent="0.4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 s="11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192"/>
        <v>1</v>
      </c>
      <c r="P3089" s="11">
        <f t="shared" si="193"/>
        <v>62.5</v>
      </c>
      <c r="Q3089" s="13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43.75" hidden="1" x14ac:dyDescent="0.4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 s="11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 t="shared" si="192"/>
        <v>0</v>
      </c>
      <c r="P3090" s="11">
        <f t="shared" si="193"/>
        <v>42</v>
      </c>
      <c r="Q3090" s="13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43.75" hidden="1" x14ac:dyDescent="0.4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 s="1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 t="shared" si="192"/>
        <v>23</v>
      </c>
      <c r="P3091" s="11">
        <f t="shared" si="193"/>
        <v>130.09</v>
      </c>
      <c r="Q3091" s="13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43.75" hidden="1" x14ac:dyDescent="0.4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 s="11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 t="shared" si="192"/>
        <v>5</v>
      </c>
      <c r="P3092" s="11">
        <f t="shared" si="193"/>
        <v>1270.22</v>
      </c>
      <c r="Q3092" s="13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58.3" hidden="1" x14ac:dyDescent="0.4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 s="11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 t="shared" si="192"/>
        <v>16</v>
      </c>
      <c r="P3093" s="11">
        <f t="shared" si="193"/>
        <v>88.44</v>
      </c>
      <c r="Q3093" s="13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3.75" hidden="1" x14ac:dyDescent="0.4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 s="11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 t="shared" si="192"/>
        <v>1</v>
      </c>
      <c r="P3094" s="11">
        <f t="shared" si="193"/>
        <v>56.34</v>
      </c>
      <c r="Q3094" s="13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58.3" hidden="1" x14ac:dyDescent="0.4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 s="11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 t="shared" si="192"/>
        <v>23</v>
      </c>
      <c r="P3095" s="11">
        <f t="shared" si="193"/>
        <v>53.53</v>
      </c>
      <c r="Q3095" s="13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43.75" hidden="1" x14ac:dyDescent="0.4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 s="11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 t="shared" si="192"/>
        <v>0</v>
      </c>
      <c r="P3096" s="11">
        <f t="shared" si="193"/>
        <v>25</v>
      </c>
      <c r="Q3096" s="13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3.75" hidden="1" x14ac:dyDescent="0.4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 s="11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 t="shared" si="192"/>
        <v>0</v>
      </c>
      <c r="P3097" s="11">
        <f t="shared" si="193"/>
        <v>50</v>
      </c>
      <c r="Q3097" s="13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3.75" hidden="1" x14ac:dyDescent="0.4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 s="11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 t="shared" si="192"/>
        <v>4</v>
      </c>
      <c r="P3098" s="11">
        <f t="shared" si="193"/>
        <v>56.79</v>
      </c>
      <c r="Q3098" s="13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43.75" hidden="1" x14ac:dyDescent="0.4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 s="11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 t="shared" si="192"/>
        <v>17</v>
      </c>
      <c r="P3099" s="11">
        <f t="shared" si="193"/>
        <v>40.83</v>
      </c>
      <c r="Q3099" s="13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58.3" hidden="1" x14ac:dyDescent="0.4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 s="11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 t="shared" si="192"/>
        <v>4</v>
      </c>
      <c r="P3100" s="11">
        <f t="shared" si="193"/>
        <v>65.11</v>
      </c>
      <c r="Q3100" s="13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43.75" hidden="1" x14ac:dyDescent="0.4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 s="1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 t="shared" si="192"/>
        <v>14</v>
      </c>
      <c r="P3101" s="11">
        <f t="shared" si="193"/>
        <v>55.6</v>
      </c>
      <c r="Q3101" s="13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43.75" hidden="1" x14ac:dyDescent="0.4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 s="11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 t="shared" si="192"/>
        <v>15</v>
      </c>
      <c r="P3102" s="11">
        <f t="shared" si="193"/>
        <v>140.54</v>
      </c>
      <c r="Q3102" s="13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58.3" hidden="1" x14ac:dyDescent="0.4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 s="11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 t="shared" si="192"/>
        <v>12</v>
      </c>
      <c r="P3103" s="11">
        <f t="shared" si="193"/>
        <v>25</v>
      </c>
      <c r="Q3103" s="13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58.3" hidden="1" x14ac:dyDescent="0.4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 s="11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 t="shared" si="192"/>
        <v>39</v>
      </c>
      <c r="P3104" s="11">
        <f t="shared" si="193"/>
        <v>69.53</v>
      </c>
      <c r="Q3104" s="13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29.15" hidden="1" x14ac:dyDescent="0.4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 s="11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 t="shared" si="192"/>
        <v>0</v>
      </c>
      <c r="P3105" s="11">
        <f t="shared" si="193"/>
        <v>5.5</v>
      </c>
      <c r="Q3105" s="13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43.75" hidden="1" x14ac:dyDescent="0.4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 s="11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 t="shared" si="192"/>
        <v>30</v>
      </c>
      <c r="P3106" s="11">
        <f t="shared" si="193"/>
        <v>237</v>
      </c>
      <c r="Q3106" s="13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3.75" hidden="1" x14ac:dyDescent="0.4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 s="11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 t="shared" si="192"/>
        <v>42</v>
      </c>
      <c r="P3107" s="11">
        <f t="shared" si="193"/>
        <v>79.87</v>
      </c>
      <c r="Q3107" s="13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58.3" hidden="1" x14ac:dyDescent="0.4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 s="11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 t="shared" si="192"/>
        <v>4</v>
      </c>
      <c r="P3108" s="11">
        <f t="shared" si="193"/>
        <v>10.25</v>
      </c>
      <c r="Q3108" s="13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43.75" hidden="1" x14ac:dyDescent="0.4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 s="11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 t="shared" si="192"/>
        <v>20</v>
      </c>
      <c r="P3109" s="11">
        <f t="shared" si="193"/>
        <v>272.58999999999997</v>
      </c>
      <c r="Q3109" s="13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idden="1" x14ac:dyDescent="0.4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 s="11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 t="shared" si="192"/>
        <v>0</v>
      </c>
      <c r="P3110" s="11">
        <f t="shared" si="193"/>
        <v>13</v>
      </c>
      <c r="Q3110" s="13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43.75" hidden="1" x14ac:dyDescent="0.4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 s="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 t="shared" si="192"/>
        <v>25</v>
      </c>
      <c r="P3111" s="11">
        <f t="shared" si="193"/>
        <v>58.18</v>
      </c>
      <c r="Q3111" s="13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3.75" hidden="1" x14ac:dyDescent="0.4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 s="11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 t="shared" si="192"/>
        <v>0</v>
      </c>
      <c r="P3112" s="11">
        <f t="shared" si="193"/>
        <v>10</v>
      </c>
      <c r="Q3112" s="13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43.75" hidden="1" x14ac:dyDescent="0.4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 s="11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 t="shared" si="192"/>
        <v>27</v>
      </c>
      <c r="P3113" s="11">
        <f t="shared" si="193"/>
        <v>70.11</v>
      </c>
      <c r="Q3113" s="13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43.75" hidden="1" x14ac:dyDescent="0.4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 s="11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 t="shared" si="192"/>
        <v>5</v>
      </c>
      <c r="P3114" s="11">
        <f t="shared" si="193"/>
        <v>57.89</v>
      </c>
      <c r="Q3114" s="13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43.75" hidden="1" x14ac:dyDescent="0.4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 s="11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 t="shared" si="192"/>
        <v>4</v>
      </c>
      <c r="P3115" s="11">
        <f t="shared" si="193"/>
        <v>125.27</v>
      </c>
      <c r="Q3115" s="13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43.75" hidden="1" x14ac:dyDescent="0.4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 s="11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 t="shared" si="192"/>
        <v>0</v>
      </c>
      <c r="P3116" s="11">
        <f t="shared" si="193"/>
        <v>0</v>
      </c>
      <c r="Q3116" s="13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43.75" hidden="1" x14ac:dyDescent="0.4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 s="11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 t="shared" si="192"/>
        <v>3</v>
      </c>
      <c r="P3117" s="11">
        <f t="shared" si="193"/>
        <v>300</v>
      </c>
      <c r="Q3117" s="13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3.75" hidden="1" x14ac:dyDescent="0.4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 s="11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 t="shared" si="192"/>
        <v>57</v>
      </c>
      <c r="P3118" s="11">
        <f t="shared" si="193"/>
        <v>43</v>
      </c>
      <c r="Q3118" s="13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3.75" hidden="1" x14ac:dyDescent="0.4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 s="11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 t="shared" si="192"/>
        <v>0</v>
      </c>
      <c r="P3119" s="11">
        <f t="shared" si="193"/>
        <v>1</v>
      </c>
      <c r="Q3119" s="13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29.15" hidden="1" x14ac:dyDescent="0.4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 s="11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 t="shared" si="192"/>
        <v>0</v>
      </c>
      <c r="P3120" s="11">
        <f t="shared" si="193"/>
        <v>775</v>
      </c>
      <c r="Q3120" s="13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58.3" hidden="1" x14ac:dyDescent="0.4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 s="1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 t="shared" si="192"/>
        <v>0</v>
      </c>
      <c r="P3121" s="11">
        <f t="shared" si="193"/>
        <v>5</v>
      </c>
      <c r="Q3121" s="13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3.75" hidden="1" x14ac:dyDescent="0.4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 s="11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 t="shared" si="192"/>
        <v>0</v>
      </c>
      <c r="P3122" s="11">
        <f t="shared" si="193"/>
        <v>12.8</v>
      </c>
      <c r="Q3122" s="13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29.15" hidden="1" x14ac:dyDescent="0.4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 s="11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 t="shared" si="192"/>
        <v>1</v>
      </c>
      <c r="P3123" s="11">
        <f t="shared" si="193"/>
        <v>10</v>
      </c>
      <c r="Q3123" s="13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idden="1" x14ac:dyDescent="0.4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 s="11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 t="shared" si="192"/>
        <v>58</v>
      </c>
      <c r="P3124" s="11">
        <f t="shared" si="193"/>
        <v>58</v>
      </c>
      <c r="Q3124" s="13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43.75" hidden="1" x14ac:dyDescent="0.4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 s="11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 t="shared" si="192"/>
        <v>68</v>
      </c>
      <c r="P3125" s="11">
        <f t="shared" si="193"/>
        <v>244.8</v>
      </c>
      <c r="Q3125" s="13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43.75" hidden="1" x14ac:dyDescent="0.4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 s="11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 t="shared" si="192"/>
        <v>0</v>
      </c>
      <c r="P3126" s="11">
        <f t="shared" si="193"/>
        <v>6.5</v>
      </c>
      <c r="Q3126" s="13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idden="1" x14ac:dyDescent="0.4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 s="11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 t="shared" si="192"/>
        <v>0</v>
      </c>
      <c r="P3127" s="11">
        <f t="shared" si="193"/>
        <v>0</v>
      </c>
      <c r="Q3127" s="13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72.900000000000006" hidden="1" x14ac:dyDescent="0.4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 s="11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 t="shared" si="192"/>
        <v>4</v>
      </c>
      <c r="P3128" s="11">
        <f t="shared" si="193"/>
        <v>61.18</v>
      </c>
      <c r="Q3128" s="13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43.75" hidden="1" x14ac:dyDescent="0.4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 s="11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 t="shared" si="192"/>
        <v>0</v>
      </c>
      <c r="P3129" s="11">
        <f t="shared" si="193"/>
        <v>0</v>
      </c>
      <c r="Q3129" s="13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43.75" hidden="1" x14ac:dyDescent="0.4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 s="11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 t="shared" si="192"/>
        <v>109</v>
      </c>
      <c r="P3130" s="11">
        <f t="shared" si="193"/>
        <v>139.24</v>
      </c>
      <c r="Q3130" s="13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43.75" hidden="1" x14ac:dyDescent="0.4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 s="1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 t="shared" si="192"/>
        <v>1</v>
      </c>
      <c r="P3131" s="11">
        <f t="shared" si="193"/>
        <v>10</v>
      </c>
      <c r="Q3131" s="13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43.75" hidden="1" x14ac:dyDescent="0.4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 s="11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 t="shared" si="192"/>
        <v>4</v>
      </c>
      <c r="P3132" s="11">
        <f t="shared" si="193"/>
        <v>93.75</v>
      </c>
      <c r="Q3132" s="13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29.15" hidden="1" x14ac:dyDescent="0.4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 s="11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 t="shared" si="192"/>
        <v>16</v>
      </c>
      <c r="P3133" s="11">
        <f t="shared" si="193"/>
        <v>53.75</v>
      </c>
      <c r="Q3133" s="13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29.15" hidden="1" x14ac:dyDescent="0.4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 s="11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 t="shared" si="192"/>
        <v>0</v>
      </c>
      <c r="P3134" s="11">
        <f t="shared" si="193"/>
        <v>10</v>
      </c>
      <c r="Q3134" s="13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43.75" hidden="1" x14ac:dyDescent="0.4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 s="11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 t="shared" si="192"/>
        <v>108</v>
      </c>
      <c r="P3135" s="11">
        <f t="shared" si="193"/>
        <v>33.75</v>
      </c>
      <c r="Q3135" s="13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43.75" hidden="1" x14ac:dyDescent="0.4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 s="11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 t="shared" si="192"/>
        <v>23</v>
      </c>
      <c r="P3136" s="11">
        <f t="shared" si="193"/>
        <v>18.75</v>
      </c>
      <c r="Q3136" s="13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43.75" hidden="1" x14ac:dyDescent="0.4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 s="11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 t="shared" si="192"/>
        <v>21</v>
      </c>
      <c r="P3137" s="11">
        <f t="shared" si="193"/>
        <v>23.14</v>
      </c>
      <c r="Q3137" s="13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43.75" hidden="1" x14ac:dyDescent="0.4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 s="11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 t="shared" ref="O3138:O3201" si="196">ROUND(E3138/D3138*100,0)</f>
        <v>128</v>
      </c>
      <c r="P3138" s="11">
        <f t="shared" ref="P3138:P3201" si="197">IFERROR(ROUND(E3138/L3138,2),0)</f>
        <v>29.05</v>
      </c>
      <c r="Q3138" s="13" t="s">
        <v>8315</v>
      </c>
      <c r="R3138" t="s">
        <v>8316</v>
      </c>
      <c r="S3138" s="16">
        <f t="shared" ref="S3138:S3201" si="198">(((J3138/60)/60)/24+DATE(1970,1,1))</f>
        <v>42789.462430555555</v>
      </c>
      <c r="T3138" s="16">
        <f t="shared" ref="T3138:T3201" si="199">(((I3138/60)/60)/24+DATE(1970,1,1))</f>
        <v>42825.957638888889</v>
      </c>
    </row>
    <row r="3139" spans="1:20" ht="29.15" hidden="1" x14ac:dyDescent="0.4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 s="11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 t="shared" si="196"/>
        <v>3</v>
      </c>
      <c r="P3139" s="11">
        <f t="shared" si="197"/>
        <v>50</v>
      </c>
      <c r="Q3139" s="13" t="s">
        <v>8315</v>
      </c>
      <c r="R3139" t="s">
        <v>8316</v>
      </c>
      <c r="S3139" s="16">
        <f t="shared" si="198"/>
        <v>42807.885057870371</v>
      </c>
      <c r="T3139" s="16">
        <f t="shared" si="199"/>
        <v>42858.8</v>
      </c>
    </row>
    <row r="3140" spans="1:20" ht="58.3" hidden="1" x14ac:dyDescent="0.4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 s="11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 t="shared" si="196"/>
        <v>0</v>
      </c>
      <c r="P3140" s="11">
        <f t="shared" si="197"/>
        <v>0</v>
      </c>
      <c r="Q3140" s="13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43.75" hidden="1" x14ac:dyDescent="0.4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 s="1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 t="shared" si="196"/>
        <v>5</v>
      </c>
      <c r="P3141" s="11">
        <f t="shared" si="197"/>
        <v>450</v>
      </c>
      <c r="Q3141" s="13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58.3" hidden="1" x14ac:dyDescent="0.4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 s="11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 t="shared" si="196"/>
        <v>1</v>
      </c>
      <c r="P3142" s="11">
        <f t="shared" si="197"/>
        <v>24</v>
      </c>
      <c r="Q3142" s="13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58.3" hidden="1" x14ac:dyDescent="0.4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 s="11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 t="shared" si="196"/>
        <v>52</v>
      </c>
      <c r="P3143" s="11">
        <f t="shared" si="197"/>
        <v>32.25</v>
      </c>
      <c r="Q3143" s="13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3.75" hidden="1" x14ac:dyDescent="0.4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 s="11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 t="shared" si="196"/>
        <v>2</v>
      </c>
      <c r="P3144" s="11">
        <f t="shared" si="197"/>
        <v>15</v>
      </c>
      <c r="Q3144" s="13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58.3" hidden="1" x14ac:dyDescent="0.4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 s="11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 t="shared" si="196"/>
        <v>0</v>
      </c>
      <c r="P3145" s="11">
        <f t="shared" si="197"/>
        <v>0</v>
      </c>
      <c r="Q3145" s="13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58.3" hidden="1" x14ac:dyDescent="0.4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 s="11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 t="shared" si="196"/>
        <v>75</v>
      </c>
      <c r="P3146" s="11">
        <f t="shared" si="197"/>
        <v>251.33</v>
      </c>
      <c r="Q3146" s="13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43.75" hidden="1" x14ac:dyDescent="0.4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 s="11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 t="shared" si="196"/>
        <v>0</v>
      </c>
      <c r="P3147" s="11">
        <f t="shared" si="197"/>
        <v>0</v>
      </c>
      <c r="Q3147" s="13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43.75" hidden="1" x14ac:dyDescent="0.4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 s="11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 t="shared" si="196"/>
        <v>11</v>
      </c>
      <c r="P3148" s="11">
        <f t="shared" si="197"/>
        <v>437.5</v>
      </c>
      <c r="Q3148" s="13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43.75" hidden="1" x14ac:dyDescent="0.4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 s="11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 t="shared" si="196"/>
        <v>118</v>
      </c>
      <c r="P3149" s="11">
        <f t="shared" si="197"/>
        <v>110.35</v>
      </c>
      <c r="Q3149" s="13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29.15" hidden="1" x14ac:dyDescent="0.4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 s="11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 t="shared" si="196"/>
        <v>131</v>
      </c>
      <c r="P3150" s="11">
        <f t="shared" si="197"/>
        <v>41.42</v>
      </c>
      <c r="Q3150" s="13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43.75" hidden="1" x14ac:dyDescent="0.4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 s="1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 t="shared" si="196"/>
        <v>104</v>
      </c>
      <c r="P3151" s="11">
        <f t="shared" si="197"/>
        <v>52</v>
      </c>
      <c r="Q3151" s="13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58.3" hidden="1" x14ac:dyDescent="0.4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 s="11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 t="shared" si="196"/>
        <v>101</v>
      </c>
      <c r="P3152" s="11">
        <f t="shared" si="197"/>
        <v>33.99</v>
      </c>
      <c r="Q3152" s="13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43.75" hidden="1" x14ac:dyDescent="0.4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 s="11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 t="shared" si="196"/>
        <v>100</v>
      </c>
      <c r="P3153" s="11">
        <f t="shared" si="197"/>
        <v>103.35</v>
      </c>
      <c r="Q3153" s="13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3.75" hidden="1" x14ac:dyDescent="0.4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 s="11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 t="shared" si="196"/>
        <v>106</v>
      </c>
      <c r="P3154" s="11">
        <f t="shared" si="197"/>
        <v>34.79</v>
      </c>
      <c r="Q3154" s="13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3.75" hidden="1" x14ac:dyDescent="0.4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 s="11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 t="shared" si="196"/>
        <v>336</v>
      </c>
      <c r="P3155" s="11">
        <f t="shared" si="197"/>
        <v>41.77</v>
      </c>
      <c r="Q3155" s="13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43.75" hidden="1" x14ac:dyDescent="0.4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 s="11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 t="shared" si="196"/>
        <v>113</v>
      </c>
      <c r="P3156" s="11">
        <f t="shared" si="197"/>
        <v>64.27</v>
      </c>
      <c r="Q3156" s="13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3.75" hidden="1" x14ac:dyDescent="0.4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 s="11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 t="shared" si="196"/>
        <v>189</v>
      </c>
      <c r="P3157" s="11">
        <f t="shared" si="197"/>
        <v>31.21</v>
      </c>
      <c r="Q3157" s="13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43.75" hidden="1" x14ac:dyDescent="0.4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 s="11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 t="shared" si="196"/>
        <v>102</v>
      </c>
      <c r="P3158" s="11">
        <f t="shared" si="197"/>
        <v>62.92</v>
      </c>
      <c r="Q3158" s="13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29.15" hidden="1" x14ac:dyDescent="0.4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 s="11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 t="shared" si="196"/>
        <v>101</v>
      </c>
      <c r="P3159" s="11">
        <f t="shared" si="197"/>
        <v>98.54</v>
      </c>
      <c r="Q3159" s="13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29.15" hidden="1" x14ac:dyDescent="0.4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 s="11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 t="shared" si="196"/>
        <v>114</v>
      </c>
      <c r="P3160" s="11">
        <f t="shared" si="197"/>
        <v>82.61</v>
      </c>
      <c r="Q3160" s="13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43.75" hidden="1" x14ac:dyDescent="0.4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 s="1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 t="shared" si="196"/>
        <v>133</v>
      </c>
      <c r="P3161" s="11">
        <f t="shared" si="197"/>
        <v>38.5</v>
      </c>
      <c r="Q3161" s="13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3.75" hidden="1" x14ac:dyDescent="0.4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 s="11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 t="shared" si="196"/>
        <v>102</v>
      </c>
      <c r="P3162" s="11">
        <f t="shared" si="197"/>
        <v>80.16</v>
      </c>
      <c r="Q3162" s="13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58.3" hidden="1" x14ac:dyDescent="0.4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 s="11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 t="shared" si="196"/>
        <v>105</v>
      </c>
      <c r="P3163" s="11">
        <f t="shared" si="197"/>
        <v>28.41</v>
      </c>
      <c r="Q3163" s="13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43.75" hidden="1" x14ac:dyDescent="0.4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 s="11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 t="shared" si="196"/>
        <v>127</v>
      </c>
      <c r="P3164" s="11">
        <f t="shared" si="197"/>
        <v>80.73</v>
      </c>
      <c r="Q3164" s="13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3.75" hidden="1" x14ac:dyDescent="0.4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 s="11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 t="shared" si="196"/>
        <v>111</v>
      </c>
      <c r="P3165" s="11">
        <f t="shared" si="197"/>
        <v>200.69</v>
      </c>
      <c r="Q3165" s="13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58.3" hidden="1" x14ac:dyDescent="0.4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 s="11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 t="shared" si="196"/>
        <v>107</v>
      </c>
      <c r="P3166" s="11">
        <f t="shared" si="197"/>
        <v>37.590000000000003</v>
      </c>
      <c r="Q3166" s="13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58.3" hidden="1" x14ac:dyDescent="0.4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 s="11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 t="shared" si="196"/>
        <v>163</v>
      </c>
      <c r="P3167" s="11">
        <f t="shared" si="197"/>
        <v>58.1</v>
      </c>
      <c r="Q3167" s="13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43.75" hidden="1" x14ac:dyDescent="0.4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 s="11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 t="shared" si="196"/>
        <v>160</v>
      </c>
      <c r="P3168" s="11">
        <f t="shared" si="197"/>
        <v>60.3</v>
      </c>
      <c r="Q3168" s="13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29.15" hidden="1" x14ac:dyDescent="0.4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 s="11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 t="shared" si="196"/>
        <v>116</v>
      </c>
      <c r="P3169" s="11">
        <f t="shared" si="197"/>
        <v>63.36</v>
      </c>
      <c r="Q3169" s="13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3.75" hidden="1" x14ac:dyDescent="0.4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 s="11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 t="shared" si="196"/>
        <v>124</v>
      </c>
      <c r="P3170" s="11">
        <f t="shared" si="197"/>
        <v>50.9</v>
      </c>
      <c r="Q3170" s="13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29.15" hidden="1" x14ac:dyDescent="0.4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 s="1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 t="shared" si="196"/>
        <v>103</v>
      </c>
      <c r="P3171" s="11">
        <f t="shared" si="197"/>
        <v>100.5</v>
      </c>
      <c r="Q3171" s="13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43.75" hidden="1" x14ac:dyDescent="0.4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 s="11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 t="shared" si="196"/>
        <v>112</v>
      </c>
      <c r="P3172" s="11">
        <f t="shared" si="197"/>
        <v>31.62</v>
      </c>
      <c r="Q3172" s="13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58.3" hidden="1" x14ac:dyDescent="0.4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 s="11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 t="shared" si="196"/>
        <v>109</v>
      </c>
      <c r="P3173" s="11">
        <f t="shared" si="197"/>
        <v>65.099999999999994</v>
      </c>
      <c r="Q3173" s="13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3.75" hidden="1" x14ac:dyDescent="0.4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 s="11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 t="shared" si="196"/>
        <v>115</v>
      </c>
      <c r="P3174" s="11">
        <f t="shared" si="197"/>
        <v>79.31</v>
      </c>
      <c r="Q3174" s="13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43.75" hidden="1" x14ac:dyDescent="0.4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 s="11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 t="shared" si="196"/>
        <v>103</v>
      </c>
      <c r="P3175" s="11">
        <f t="shared" si="197"/>
        <v>139.19</v>
      </c>
      <c r="Q3175" s="13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58.3" hidden="1" x14ac:dyDescent="0.4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 s="11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 t="shared" si="196"/>
        <v>101</v>
      </c>
      <c r="P3176" s="11">
        <f t="shared" si="197"/>
        <v>131.91</v>
      </c>
      <c r="Q3176" s="13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58.3" hidden="1" x14ac:dyDescent="0.4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 s="11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 t="shared" si="196"/>
        <v>110</v>
      </c>
      <c r="P3177" s="11">
        <f t="shared" si="197"/>
        <v>91.3</v>
      </c>
      <c r="Q3177" s="13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58.3" hidden="1" x14ac:dyDescent="0.4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 s="11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 t="shared" si="196"/>
        <v>115</v>
      </c>
      <c r="P3178" s="11">
        <f t="shared" si="197"/>
        <v>39.67</v>
      </c>
      <c r="Q3178" s="13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3.75" hidden="1" x14ac:dyDescent="0.4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 s="11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 t="shared" si="196"/>
        <v>117</v>
      </c>
      <c r="P3179" s="11">
        <f t="shared" si="197"/>
        <v>57.55</v>
      </c>
      <c r="Q3179" s="13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58.3" hidden="1" x14ac:dyDescent="0.4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 s="11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 t="shared" si="196"/>
        <v>172</v>
      </c>
      <c r="P3180" s="11">
        <f t="shared" si="197"/>
        <v>33.03</v>
      </c>
      <c r="Q3180" s="13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43.75" hidden="1" x14ac:dyDescent="0.4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 s="1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 t="shared" si="196"/>
        <v>114</v>
      </c>
      <c r="P3181" s="11">
        <f t="shared" si="197"/>
        <v>77.34</v>
      </c>
      <c r="Q3181" s="13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3.75" hidden="1" x14ac:dyDescent="0.4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 s="11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 t="shared" si="196"/>
        <v>120</v>
      </c>
      <c r="P3182" s="11">
        <f t="shared" si="197"/>
        <v>31.93</v>
      </c>
      <c r="Q3182" s="13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43.75" hidden="1" x14ac:dyDescent="0.4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 s="11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 t="shared" si="196"/>
        <v>109</v>
      </c>
      <c r="P3183" s="11">
        <f t="shared" si="197"/>
        <v>36.33</v>
      </c>
      <c r="Q3183" s="13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58.3" hidden="1" x14ac:dyDescent="0.4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 s="11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 t="shared" si="196"/>
        <v>101</v>
      </c>
      <c r="P3184" s="11">
        <f t="shared" si="197"/>
        <v>46.77</v>
      </c>
      <c r="Q3184" s="13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3.75" hidden="1" x14ac:dyDescent="0.4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 s="11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 t="shared" si="196"/>
        <v>109</v>
      </c>
      <c r="P3185" s="11">
        <f t="shared" si="197"/>
        <v>40.07</v>
      </c>
      <c r="Q3185" s="13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3.75" hidden="1" x14ac:dyDescent="0.4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 s="11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 t="shared" si="196"/>
        <v>107</v>
      </c>
      <c r="P3186" s="11">
        <f t="shared" si="197"/>
        <v>100.22</v>
      </c>
      <c r="Q3186" s="13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43.75" hidden="1" x14ac:dyDescent="0.4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 s="11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 t="shared" si="196"/>
        <v>100</v>
      </c>
      <c r="P3187" s="11">
        <f t="shared" si="197"/>
        <v>41.67</v>
      </c>
      <c r="Q3187" s="13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43.75" hidden="1" x14ac:dyDescent="0.4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 s="11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 t="shared" si="196"/>
        <v>102</v>
      </c>
      <c r="P3188" s="11">
        <f t="shared" si="197"/>
        <v>46.71</v>
      </c>
      <c r="Q3188" s="13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58.3" hidden="1" x14ac:dyDescent="0.4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 s="11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 t="shared" si="196"/>
        <v>116</v>
      </c>
      <c r="P3189" s="11">
        <f t="shared" si="197"/>
        <v>71.489999999999995</v>
      </c>
      <c r="Q3189" s="13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43.75" x14ac:dyDescent="0.4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 s="11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 t="shared" si="196"/>
        <v>65</v>
      </c>
      <c r="P3190" s="11">
        <f t="shared" si="197"/>
        <v>14.44</v>
      </c>
      <c r="Q3190" s="13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58.3" hidden="1" x14ac:dyDescent="0.4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 s="1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 t="shared" si="196"/>
        <v>12</v>
      </c>
      <c r="P3191" s="11">
        <f t="shared" si="197"/>
        <v>356.84</v>
      </c>
      <c r="Q3191" s="13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3.75" hidden="1" x14ac:dyDescent="0.4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 s="11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 t="shared" si="196"/>
        <v>0</v>
      </c>
      <c r="P3192" s="11">
        <f t="shared" si="197"/>
        <v>0</v>
      </c>
      <c r="Q3192" s="13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3.75" hidden="1" x14ac:dyDescent="0.4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 s="11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 t="shared" si="196"/>
        <v>4</v>
      </c>
      <c r="P3193" s="11">
        <f t="shared" si="197"/>
        <v>37.75</v>
      </c>
      <c r="Q3193" s="13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43.75" x14ac:dyDescent="0.4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 s="11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 t="shared" si="196"/>
        <v>1</v>
      </c>
      <c r="P3194" s="11">
        <f t="shared" si="197"/>
        <v>12.75</v>
      </c>
      <c r="Q3194" s="13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3.75" x14ac:dyDescent="0.4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 s="11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 t="shared" si="196"/>
        <v>12</v>
      </c>
      <c r="P3195" s="11">
        <f t="shared" si="197"/>
        <v>24.46</v>
      </c>
      <c r="Q3195" s="13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58.3" hidden="1" x14ac:dyDescent="0.4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 s="11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 t="shared" si="196"/>
        <v>0</v>
      </c>
      <c r="P3196" s="11">
        <f t="shared" si="197"/>
        <v>0</v>
      </c>
      <c r="Q3196" s="13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58.3" hidden="1" x14ac:dyDescent="0.4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 s="11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 t="shared" si="196"/>
        <v>59</v>
      </c>
      <c r="P3197" s="11">
        <f t="shared" si="197"/>
        <v>53.08</v>
      </c>
      <c r="Q3197" s="13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3.75" hidden="1" x14ac:dyDescent="0.4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 s="11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 t="shared" si="196"/>
        <v>0</v>
      </c>
      <c r="P3198" s="11">
        <f t="shared" si="197"/>
        <v>300</v>
      </c>
      <c r="Q3198" s="13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29.15" hidden="1" x14ac:dyDescent="0.4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 s="11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 t="shared" si="196"/>
        <v>11</v>
      </c>
      <c r="P3199" s="11">
        <f t="shared" si="197"/>
        <v>286.25</v>
      </c>
      <c r="Q3199" s="13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58.3" hidden="1" x14ac:dyDescent="0.4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 s="11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 t="shared" si="196"/>
        <v>0</v>
      </c>
      <c r="P3200" s="11">
        <f t="shared" si="197"/>
        <v>36.67</v>
      </c>
      <c r="Q3200" s="13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3.75" hidden="1" x14ac:dyDescent="0.4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 s="1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 t="shared" si="196"/>
        <v>52</v>
      </c>
      <c r="P3201" s="11">
        <f t="shared" si="197"/>
        <v>49.21</v>
      </c>
      <c r="Q3201" s="13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58.3" hidden="1" x14ac:dyDescent="0.4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 s="11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 t="shared" ref="O3202:O3265" si="200">ROUND(E3202/D3202*100,0)</f>
        <v>0</v>
      </c>
      <c r="P3202" s="11">
        <f t="shared" ref="P3202:P3265" si="201">IFERROR(ROUND(E3202/L3202,2),0)</f>
        <v>1</v>
      </c>
      <c r="Q3202" s="13" t="s">
        <v>8315</v>
      </c>
      <c r="R3202" t="s">
        <v>8357</v>
      </c>
      <c r="S3202" s="16">
        <f t="shared" ref="S3202:S3265" si="202">(((J3202/60)/60)/24+DATE(1970,1,1))</f>
        <v>42460.320613425924</v>
      </c>
      <c r="T3202" s="16">
        <f t="shared" ref="T3202:T3265" si="203">(((I3202/60)/60)/24+DATE(1970,1,1))</f>
        <v>42490.231944444444</v>
      </c>
    </row>
    <row r="3203" spans="1:20" ht="43.75" x14ac:dyDescent="0.4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 s="11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 t="shared" si="200"/>
        <v>1</v>
      </c>
      <c r="P3203" s="11">
        <f t="shared" si="201"/>
        <v>12.5</v>
      </c>
      <c r="Q3203" s="13" t="s">
        <v>8315</v>
      </c>
      <c r="R3203" t="s">
        <v>8357</v>
      </c>
      <c r="S3203" s="16">
        <f t="shared" si="202"/>
        <v>41861.767094907409</v>
      </c>
      <c r="T3203" s="16">
        <f t="shared" si="203"/>
        <v>41882.767094907409</v>
      </c>
    </row>
    <row r="3204" spans="1:20" ht="43.75" hidden="1" x14ac:dyDescent="0.4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 s="11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 t="shared" si="200"/>
        <v>55</v>
      </c>
      <c r="P3204" s="11">
        <f t="shared" si="201"/>
        <v>109.04</v>
      </c>
      <c r="Q3204" s="13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43.75" hidden="1" x14ac:dyDescent="0.4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 s="11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 t="shared" si="200"/>
        <v>25</v>
      </c>
      <c r="P3205" s="11">
        <f t="shared" si="201"/>
        <v>41.67</v>
      </c>
      <c r="Q3205" s="13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43.75" hidden="1" x14ac:dyDescent="0.4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 s="11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 t="shared" si="200"/>
        <v>0</v>
      </c>
      <c r="P3206" s="11">
        <f t="shared" si="201"/>
        <v>0</v>
      </c>
      <c r="Q3206" s="13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43.75" x14ac:dyDescent="0.4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 s="11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 t="shared" si="200"/>
        <v>3</v>
      </c>
      <c r="P3207" s="11">
        <f t="shared" si="201"/>
        <v>22.75</v>
      </c>
      <c r="Q3207" s="13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43.75" hidden="1" x14ac:dyDescent="0.4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 s="11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 t="shared" si="200"/>
        <v>0</v>
      </c>
      <c r="P3208" s="11">
        <f t="shared" si="201"/>
        <v>0</v>
      </c>
      <c r="Q3208" s="13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43.75" hidden="1" x14ac:dyDescent="0.4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 s="11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 t="shared" si="200"/>
        <v>46</v>
      </c>
      <c r="P3209" s="11">
        <f t="shared" si="201"/>
        <v>70.83</v>
      </c>
      <c r="Q3209" s="13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3.75" hidden="1" x14ac:dyDescent="0.4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 s="11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 t="shared" si="200"/>
        <v>104</v>
      </c>
      <c r="P3210" s="11">
        <f t="shared" si="201"/>
        <v>63.11</v>
      </c>
      <c r="Q3210" s="13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3.75" hidden="1" x14ac:dyDescent="0.4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 s="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 t="shared" si="200"/>
        <v>119</v>
      </c>
      <c r="P3211" s="11">
        <f t="shared" si="201"/>
        <v>50.16</v>
      </c>
      <c r="Q3211" s="13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43.75" hidden="1" x14ac:dyDescent="0.4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 s="11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 t="shared" si="200"/>
        <v>126</v>
      </c>
      <c r="P3212" s="11">
        <f t="shared" si="201"/>
        <v>62.88</v>
      </c>
      <c r="Q3212" s="13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58.3" hidden="1" x14ac:dyDescent="0.4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 s="11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 t="shared" si="200"/>
        <v>120</v>
      </c>
      <c r="P3213" s="11">
        <f t="shared" si="201"/>
        <v>85.53</v>
      </c>
      <c r="Q3213" s="13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29.15" hidden="1" x14ac:dyDescent="0.4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 s="11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 t="shared" si="200"/>
        <v>126</v>
      </c>
      <c r="P3214" s="11">
        <f t="shared" si="201"/>
        <v>53.72</v>
      </c>
      <c r="Q3214" s="13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43.75" hidden="1" x14ac:dyDescent="0.4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 s="11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 t="shared" si="200"/>
        <v>100</v>
      </c>
      <c r="P3215" s="11">
        <f t="shared" si="201"/>
        <v>127.81</v>
      </c>
      <c r="Q3215" s="13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43.75" hidden="1" x14ac:dyDescent="0.4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 s="11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 t="shared" si="200"/>
        <v>102</v>
      </c>
      <c r="P3216" s="11">
        <f t="shared" si="201"/>
        <v>106.57</v>
      </c>
      <c r="Q3216" s="13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58.3" hidden="1" x14ac:dyDescent="0.4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 s="11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 t="shared" si="200"/>
        <v>100</v>
      </c>
      <c r="P3217" s="11">
        <f t="shared" si="201"/>
        <v>262.11</v>
      </c>
      <c r="Q3217" s="13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43.75" hidden="1" x14ac:dyDescent="0.4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 s="11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 t="shared" si="200"/>
        <v>100</v>
      </c>
      <c r="P3218" s="11">
        <f t="shared" si="201"/>
        <v>57.17</v>
      </c>
      <c r="Q3218" s="13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29.15" hidden="1" x14ac:dyDescent="0.4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 s="11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 t="shared" si="200"/>
        <v>116</v>
      </c>
      <c r="P3219" s="11">
        <f t="shared" si="201"/>
        <v>50.2</v>
      </c>
      <c r="Q3219" s="13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43.75" hidden="1" x14ac:dyDescent="0.4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 s="11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 t="shared" si="200"/>
        <v>102</v>
      </c>
      <c r="P3220" s="11">
        <f t="shared" si="201"/>
        <v>66.59</v>
      </c>
      <c r="Q3220" s="13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43.75" hidden="1" x14ac:dyDescent="0.4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 s="1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 t="shared" si="200"/>
        <v>100</v>
      </c>
      <c r="P3221" s="11">
        <f t="shared" si="201"/>
        <v>168.25</v>
      </c>
      <c r="Q3221" s="13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29.15" hidden="1" x14ac:dyDescent="0.4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 s="11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 t="shared" si="200"/>
        <v>101</v>
      </c>
      <c r="P3222" s="11">
        <f t="shared" si="201"/>
        <v>256.37</v>
      </c>
      <c r="Q3222" s="13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58.3" hidden="1" x14ac:dyDescent="0.4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 s="11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 t="shared" si="200"/>
        <v>103</v>
      </c>
      <c r="P3223" s="11">
        <f t="shared" si="201"/>
        <v>36.61</v>
      </c>
      <c r="Q3223" s="13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43.75" hidden="1" x14ac:dyDescent="0.4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 s="11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 t="shared" si="200"/>
        <v>125</v>
      </c>
      <c r="P3224" s="11">
        <f t="shared" si="201"/>
        <v>37.14</v>
      </c>
      <c r="Q3224" s="13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29.15" hidden="1" x14ac:dyDescent="0.4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 s="11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 t="shared" si="200"/>
        <v>110</v>
      </c>
      <c r="P3225" s="11">
        <f t="shared" si="201"/>
        <v>45.88</v>
      </c>
      <c r="Q3225" s="13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58.3" hidden="1" x14ac:dyDescent="0.4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 s="11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 t="shared" si="200"/>
        <v>102</v>
      </c>
      <c r="P3226" s="11">
        <f t="shared" si="201"/>
        <v>141.71</v>
      </c>
      <c r="Q3226" s="13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3.75" hidden="1" x14ac:dyDescent="0.4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 s="11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 t="shared" si="200"/>
        <v>102</v>
      </c>
      <c r="P3227" s="11">
        <f t="shared" si="201"/>
        <v>52.49</v>
      </c>
      <c r="Q3227" s="13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3.75" hidden="1" x14ac:dyDescent="0.4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 s="11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 t="shared" si="200"/>
        <v>104</v>
      </c>
      <c r="P3228" s="11">
        <f t="shared" si="201"/>
        <v>59.52</v>
      </c>
      <c r="Q3228" s="13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43.75" hidden="1" x14ac:dyDescent="0.4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 s="11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 t="shared" si="200"/>
        <v>125</v>
      </c>
      <c r="P3229" s="11">
        <f t="shared" si="201"/>
        <v>50</v>
      </c>
      <c r="Q3229" s="13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29.15" hidden="1" x14ac:dyDescent="0.4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 s="11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 t="shared" si="200"/>
        <v>102</v>
      </c>
      <c r="P3230" s="11">
        <f t="shared" si="201"/>
        <v>193.62</v>
      </c>
      <c r="Q3230" s="13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3.75" hidden="1" x14ac:dyDescent="0.4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 s="1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 t="shared" si="200"/>
        <v>108</v>
      </c>
      <c r="P3231" s="11">
        <f t="shared" si="201"/>
        <v>106.8</v>
      </c>
      <c r="Q3231" s="13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43.75" hidden="1" x14ac:dyDescent="0.4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 s="11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 t="shared" si="200"/>
        <v>110</v>
      </c>
      <c r="P3232" s="11">
        <f t="shared" si="201"/>
        <v>77.22</v>
      </c>
      <c r="Q3232" s="13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3.75" hidden="1" x14ac:dyDescent="0.4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 s="11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 t="shared" si="200"/>
        <v>161</v>
      </c>
      <c r="P3233" s="11">
        <f t="shared" si="201"/>
        <v>57.5</v>
      </c>
      <c r="Q3233" s="13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3.75" hidden="1" x14ac:dyDescent="0.4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 s="11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 t="shared" si="200"/>
        <v>131</v>
      </c>
      <c r="P3234" s="11">
        <f t="shared" si="201"/>
        <v>50.46</v>
      </c>
      <c r="Q3234" s="13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3.75" hidden="1" x14ac:dyDescent="0.4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 s="11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 t="shared" si="200"/>
        <v>119</v>
      </c>
      <c r="P3235" s="11">
        <f t="shared" si="201"/>
        <v>97.38</v>
      </c>
      <c r="Q3235" s="13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43.75" hidden="1" x14ac:dyDescent="0.4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 s="11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 t="shared" si="200"/>
        <v>100</v>
      </c>
      <c r="P3236" s="11">
        <f t="shared" si="201"/>
        <v>34.92</v>
      </c>
      <c r="Q3236" s="13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43.75" hidden="1" x14ac:dyDescent="0.4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 s="11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 t="shared" si="200"/>
        <v>103</v>
      </c>
      <c r="P3237" s="11">
        <f t="shared" si="201"/>
        <v>85.53</v>
      </c>
      <c r="Q3237" s="13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43.75" hidden="1" x14ac:dyDescent="0.4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 s="11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 t="shared" si="200"/>
        <v>101</v>
      </c>
      <c r="P3238" s="11">
        <f t="shared" si="201"/>
        <v>182.91</v>
      </c>
      <c r="Q3238" s="13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29.15" hidden="1" x14ac:dyDescent="0.4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 s="11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 t="shared" si="200"/>
        <v>101</v>
      </c>
      <c r="P3239" s="11">
        <f t="shared" si="201"/>
        <v>131.13999999999999</v>
      </c>
      <c r="Q3239" s="13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43.75" hidden="1" x14ac:dyDescent="0.4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 s="11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 t="shared" si="200"/>
        <v>112</v>
      </c>
      <c r="P3240" s="11">
        <f t="shared" si="201"/>
        <v>39.81</v>
      </c>
      <c r="Q3240" s="13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58.3" hidden="1" x14ac:dyDescent="0.4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 s="1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 t="shared" si="200"/>
        <v>106</v>
      </c>
      <c r="P3241" s="11">
        <f t="shared" si="201"/>
        <v>59.7</v>
      </c>
      <c r="Q3241" s="13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43.75" hidden="1" x14ac:dyDescent="0.4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 s="11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 t="shared" si="200"/>
        <v>101</v>
      </c>
      <c r="P3242" s="11">
        <f t="shared" si="201"/>
        <v>88.74</v>
      </c>
      <c r="Q3242" s="13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58.3" hidden="1" x14ac:dyDescent="0.4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 s="11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 t="shared" si="200"/>
        <v>115</v>
      </c>
      <c r="P3243" s="11">
        <f t="shared" si="201"/>
        <v>58.69</v>
      </c>
      <c r="Q3243" s="13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29.15" hidden="1" x14ac:dyDescent="0.4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 s="11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 t="shared" si="200"/>
        <v>127</v>
      </c>
      <c r="P3244" s="11">
        <f t="shared" si="201"/>
        <v>69.569999999999993</v>
      </c>
      <c r="Q3244" s="13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3.75" hidden="1" x14ac:dyDescent="0.4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 s="11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 t="shared" si="200"/>
        <v>103</v>
      </c>
      <c r="P3245" s="11">
        <f t="shared" si="201"/>
        <v>115.87</v>
      </c>
      <c r="Q3245" s="13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3.75" hidden="1" x14ac:dyDescent="0.4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 s="11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 t="shared" si="200"/>
        <v>103</v>
      </c>
      <c r="P3246" s="11">
        <f t="shared" si="201"/>
        <v>23.87</v>
      </c>
      <c r="Q3246" s="13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3.75" hidden="1" x14ac:dyDescent="0.4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 s="11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 t="shared" si="200"/>
        <v>104</v>
      </c>
      <c r="P3247" s="11">
        <f t="shared" si="201"/>
        <v>81.13</v>
      </c>
      <c r="Q3247" s="13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3.75" hidden="1" x14ac:dyDescent="0.4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 s="11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 t="shared" si="200"/>
        <v>111</v>
      </c>
      <c r="P3248" s="11">
        <f t="shared" si="201"/>
        <v>57.63</v>
      </c>
      <c r="Q3248" s="13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43.75" hidden="1" x14ac:dyDescent="0.4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 s="11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 t="shared" si="200"/>
        <v>106</v>
      </c>
      <c r="P3249" s="11">
        <f t="shared" si="201"/>
        <v>46.43</v>
      </c>
      <c r="Q3249" s="13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29.15" hidden="1" x14ac:dyDescent="0.4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 s="11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 t="shared" si="200"/>
        <v>101</v>
      </c>
      <c r="P3250" s="11">
        <f t="shared" si="201"/>
        <v>60.48</v>
      </c>
      <c r="Q3250" s="13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43.75" hidden="1" x14ac:dyDescent="0.4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 s="1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 t="shared" si="200"/>
        <v>105</v>
      </c>
      <c r="P3251" s="11">
        <f t="shared" si="201"/>
        <v>65.58</v>
      </c>
      <c r="Q3251" s="13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58.3" hidden="1" x14ac:dyDescent="0.4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 s="11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 t="shared" si="200"/>
        <v>102</v>
      </c>
      <c r="P3252" s="11">
        <f t="shared" si="201"/>
        <v>119.19</v>
      </c>
      <c r="Q3252" s="13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43.75" hidden="1" x14ac:dyDescent="0.4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 s="11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 t="shared" si="200"/>
        <v>111</v>
      </c>
      <c r="P3253" s="11">
        <f t="shared" si="201"/>
        <v>83.05</v>
      </c>
      <c r="Q3253" s="13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43.75" hidden="1" x14ac:dyDescent="0.4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 s="11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 t="shared" si="200"/>
        <v>128</v>
      </c>
      <c r="P3254" s="11">
        <f t="shared" si="201"/>
        <v>57.52</v>
      </c>
      <c r="Q3254" s="13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3.75" hidden="1" x14ac:dyDescent="0.4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 s="11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 t="shared" si="200"/>
        <v>102</v>
      </c>
      <c r="P3255" s="11">
        <f t="shared" si="201"/>
        <v>177.09</v>
      </c>
      <c r="Q3255" s="13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43.75" hidden="1" x14ac:dyDescent="0.4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 s="11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 t="shared" si="200"/>
        <v>101</v>
      </c>
      <c r="P3256" s="11">
        <f t="shared" si="201"/>
        <v>70.77</v>
      </c>
      <c r="Q3256" s="13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58.3" hidden="1" x14ac:dyDescent="0.4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 s="11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 t="shared" si="200"/>
        <v>175</v>
      </c>
      <c r="P3257" s="11">
        <f t="shared" si="201"/>
        <v>29.17</v>
      </c>
      <c r="Q3257" s="13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3.75" hidden="1" x14ac:dyDescent="0.4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 s="11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 t="shared" si="200"/>
        <v>128</v>
      </c>
      <c r="P3258" s="11">
        <f t="shared" si="201"/>
        <v>72.760000000000005</v>
      </c>
      <c r="Q3258" s="13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43.75" hidden="1" x14ac:dyDescent="0.4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 s="11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 t="shared" si="200"/>
        <v>106</v>
      </c>
      <c r="P3259" s="11">
        <f t="shared" si="201"/>
        <v>51.85</v>
      </c>
      <c r="Q3259" s="13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43.75" hidden="1" x14ac:dyDescent="0.4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 s="11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 t="shared" si="200"/>
        <v>105</v>
      </c>
      <c r="P3260" s="11">
        <f t="shared" si="201"/>
        <v>98.2</v>
      </c>
      <c r="Q3260" s="13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43.75" hidden="1" x14ac:dyDescent="0.4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 s="1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 t="shared" si="200"/>
        <v>106</v>
      </c>
      <c r="P3261" s="11">
        <f t="shared" si="201"/>
        <v>251.74</v>
      </c>
      <c r="Q3261" s="13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3.75" hidden="1" x14ac:dyDescent="0.4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 s="11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 t="shared" si="200"/>
        <v>109</v>
      </c>
      <c r="P3262" s="11">
        <f t="shared" si="201"/>
        <v>74.819999999999993</v>
      </c>
      <c r="Q3262" s="13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3.75" hidden="1" x14ac:dyDescent="0.4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 s="11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 t="shared" si="200"/>
        <v>100</v>
      </c>
      <c r="P3263" s="11">
        <f t="shared" si="201"/>
        <v>67.650000000000006</v>
      </c>
      <c r="Q3263" s="13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29.15" hidden="1" x14ac:dyDescent="0.4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 s="11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 t="shared" si="200"/>
        <v>103</v>
      </c>
      <c r="P3264" s="11">
        <f t="shared" si="201"/>
        <v>93.81</v>
      </c>
      <c r="Q3264" s="13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29.15" hidden="1" x14ac:dyDescent="0.4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 s="11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 t="shared" si="200"/>
        <v>112</v>
      </c>
      <c r="P3265" s="11">
        <f t="shared" si="201"/>
        <v>41.24</v>
      </c>
      <c r="Q3265" s="13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29.15" hidden="1" x14ac:dyDescent="0.4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 s="11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 t="shared" ref="O3266:O3329" si="204">ROUND(E3266/D3266*100,0)</f>
        <v>103</v>
      </c>
      <c r="P3266" s="11">
        <f t="shared" ref="P3266:P3329" si="205">IFERROR(ROUND(E3266/L3266,2),0)</f>
        <v>52.55</v>
      </c>
      <c r="Q3266" s="13" t="s">
        <v>8315</v>
      </c>
      <c r="R3266" t="s">
        <v>8316</v>
      </c>
      <c r="S3266" s="16">
        <f t="shared" ref="S3266:S3329" si="206">(((J3266/60)/60)/24+DATE(1970,1,1))</f>
        <v>42016.800208333334</v>
      </c>
      <c r="T3266" s="16">
        <f t="shared" ref="T3266:T3329" si="207">(((I3266/60)/60)/24+DATE(1970,1,1))</f>
        <v>42032.916666666672</v>
      </c>
    </row>
    <row r="3267" spans="1:20" ht="43.75" hidden="1" x14ac:dyDescent="0.4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 s="11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 t="shared" si="204"/>
        <v>164</v>
      </c>
      <c r="P3267" s="11">
        <f t="shared" si="205"/>
        <v>70.290000000000006</v>
      </c>
      <c r="Q3267" s="13" t="s">
        <v>8315</v>
      </c>
      <c r="R3267" t="s">
        <v>8316</v>
      </c>
      <c r="S3267" s="16">
        <f t="shared" si="206"/>
        <v>42311.711979166663</v>
      </c>
      <c r="T3267" s="16">
        <f t="shared" si="207"/>
        <v>42341.708333333328</v>
      </c>
    </row>
    <row r="3268" spans="1:20" ht="43.75" hidden="1" x14ac:dyDescent="0.4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 s="11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 t="shared" si="204"/>
        <v>131</v>
      </c>
      <c r="P3268" s="11">
        <f t="shared" si="205"/>
        <v>48.33</v>
      </c>
      <c r="Q3268" s="13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43.75" hidden="1" x14ac:dyDescent="0.4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 s="11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 t="shared" si="204"/>
        <v>102</v>
      </c>
      <c r="P3269" s="11">
        <f t="shared" si="205"/>
        <v>53.18</v>
      </c>
      <c r="Q3269" s="13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3.75" hidden="1" x14ac:dyDescent="0.4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 s="11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 t="shared" si="204"/>
        <v>128</v>
      </c>
      <c r="P3270" s="11">
        <f t="shared" si="205"/>
        <v>60.95</v>
      </c>
      <c r="Q3270" s="13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3.75" hidden="1" x14ac:dyDescent="0.4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 s="1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 t="shared" si="204"/>
        <v>102</v>
      </c>
      <c r="P3271" s="11">
        <f t="shared" si="205"/>
        <v>116</v>
      </c>
      <c r="Q3271" s="13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58.3" hidden="1" x14ac:dyDescent="0.4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 s="11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 t="shared" si="204"/>
        <v>102</v>
      </c>
      <c r="P3272" s="11">
        <f t="shared" si="205"/>
        <v>61</v>
      </c>
      <c r="Q3272" s="13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idden="1" x14ac:dyDescent="0.4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 s="11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 t="shared" si="204"/>
        <v>130</v>
      </c>
      <c r="P3273" s="11">
        <f t="shared" si="205"/>
        <v>38.24</v>
      </c>
      <c r="Q3273" s="13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3.75" hidden="1" x14ac:dyDescent="0.4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 s="11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 t="shared" si="204"/>
        <v>154</v>
      </c>
      <c r="P3274" s="11">
        <f t="shared" si="205"/>
        <v>106.5</v>
      </c>
      <c r="Q3274" s="13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58.3" hidden="1" x14ac:dyDescent="0.4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 s="11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 t="shared" si="204"/>
        <v>107</v>
      </c>
      <c r="P3275" s="11">
        <f t="shared" si="205"/>
        <v>204.57</v>
      </c>
      <c r="Q3275" s="13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3.75" hidden="1" x14ac:dyDescent="0.4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 s="11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 t="shared" si="204"/>
        <v>101</v>
      </c>
      <c r="P3276" s="11">
        <f t="shared" si="205"/>
        <v>54.91</v>
      </c>
      <c r="Q3276" s="13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43.75" hidden="1" x14ac:dyDescent="0.4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 s="11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 t="shared" si="204"/>
        <v>100</v>
      </c>
      <c r="P3277" s="11">
        <f t="shared" si="205"/>
        <v>150.41999999999999</v>
      </c>
      <c r="Q3277" s="13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43.75" hidden="1" x14ac:dyDescent="0.4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 s="11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 t="shared" si="204"/>
        <v>117</v>
      </c>
      <c r="P3278" s="11">
        <f t="shared" si="205"/>
        <v>52.58</v>
      </c>
      <c r="Q3278" s="13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58.3" hidden="1" x14ac:dyDescent="0.4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 s="11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 t="shared" si="204"/>
        <v>109</v>
      </c>
      <c r="P3279" s="11">
        <f t="shared" si="205"/>
        <v>54.3</v>
      </c>
      <c r="Q3279" s="13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43.75" hidden="1" x14ac:dyDescent="0.4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 s="11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 t="shared" si="204"/>
        <v>103</v>
      </c>
      <c r="P3280" s="11">
        <f t="shared" si="205"/>
        <v>76.03</v>
      </c>
      <c r="Q3280" s="13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58.3" hidden="1" x14ac:dyDescent="0.4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 s="1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 t="shared" si="204"/>
        <v>114</v>
      </c>
      <c r="P3281" s="11">
        <f t="shared" si="205"/>
        <v>105.21</v>
      </c>
      <c r="Q3281" s="13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58.3" hidden="1" x14ac:dyDescent="0.4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 s="11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 t="shared" si="204"/>
        <v>103</v>
      </c>
      <c r="P3282" s="11">
        <f t="shared" si="205"/>
        <v>68.67</v>
      </c>
      <c r="Q3282" s="13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29.15" hidden="1" x14ac:dyDescent="0.4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 s="11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 t="shared" si="204"/>
        <v>122</v>
      </c>
      <c r="P3283" s="11">
        <f t="shared" si="205"/>
        <v>129.36000000000001</v>
      </c>
      <c r="Q3283" s="13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43.75" hidden="1" x14ac:dyDescent="0.4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 s="11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 t="shared" si="204"/>
        <v>103</v>
      </c>
      <c r="P3284" s="11">
        <f t="shared" si="205"/>
        <v>134.26</v>
      </c>
      <c r="Q3284" s="13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58.3" hidden="1" x14ac:dyDescent="0.4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 s="11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 t="shared" si="204"/>
        <v>105</v>
      </c>
      <c r="P3285" s="11">
        <f t="shared" si="205"/>
        <v>17.829999999999998</v>
      </c>
      <c r="Q3285" s="13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3.75" hidden="1" x14ac:dyDescent="0.4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 s="11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 t="shared" si="204"/>
        <v>102</v>
      </c>
      <c r="P3286" s="11">
        <f t="shared" si="205"/>
        <v>203.2</v>
      </c>
      <c r="Q3286" s="13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idden="1" x14ac:dyDescent="0.4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 s="11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 t="shared" si="204"/>
        <v>112</v>
      </c>
      <c r="P3287" s="11">
        <f t="shared" si="205"/>
        <v>69.19</v>
      </c>
      <c r="Q3287" s="13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58.3" hidden="1" x14ac:dyDescent="0.4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 s="11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 t="shared" si="204"/>
        <v>102</v>
      </c>
      <c r="P3288" s="11">
        <f t="shared" si="205"/>
        <v>125.12</v>
      </c>
      <c r="Q3288" s="13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29.15" hidden="1" x14ac:dyDescent="0.4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 s="11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 t="shared" si="204"/>
        <v>100</v>
      </c>
      <c r="P3289" s="11">
        <f t="shared" si="205"/>
        <v>73.53</v>
      </c>
      <c r="Q3289" s="13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43.75" hidden="1" x14ac:dyDescent="0.4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 s="11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 t="shared" si="204"/>
        <v>100</v>
      </c>
      <c r="P3290" s="11">
        <f t="shared" si="205"/>
        <v>48.44</v>
      </c>
      <c r="Q3290" s="13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58.3" hidden="1" x14ac:dyDescent="0.4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 s="1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 t="shared" si="204"/>
        <v>133</v>
      </c>
      <c r="P3291" s="11">
        <f t="shared" si="205"/>
        <v>26.61</v>
      </c>
      <c r="Q3291" s="13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72.900000000000006" hidden="1" x14ac:dyDescent="0.4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 s="11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 t="shared" si="204"/>
        <v>121</v>
      </c>
      <c r="P3292" s="11">
        <f t="shared" si="205"/>
        <v>33.67</v>
      </c>
      <c r="Q3292" s="13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58.3" hidden="1" x14ac:dyDescent="0.4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 s="11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 t="shared" si="204"/>
        <v>114</v>
      </c>
      <c r="P3293" s="11">
        <f t="shared" si="205"/>
        <v>40.71</v>
      </c>
      <c r="Q3293" s="13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3.75" hidden="1" x14ac:dyDescent="0.4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 s="11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 t="shared" si="204"/>
        <v>286</v>
      </c>
      <c r="P3294" s="11">
        <f t="shared" si="205"/>
        <v>19.27</v>
      </c>
      <c r="Q3294" s="13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58.3" hidden="1" x14ac:dyDescent="0.4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 s="11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 t="shared" si="204"/>
        <v>170</v>
      </c>
      <c r="P3295" s="11">
        <f t="shared" si="205"/>
        <v>84.29</v>
      </c>
      <c r="Q3295" s="13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43.75" hidden="1" x14ac:dyDescent="0.4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 s="11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 t="shared" si="204"/>
        <v>118</v>
      </c>
      <c r="P3296" s="11">
        <f t="shared" si="205"/>
        <v>29.58</v>
      </c>
      <c r="Q3296" s="13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43.75" hidden="1" x14ac:dyDescent="0.4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 s="11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 t="shared" si="204"/>
        <v>103</v>
      </c>
      <c r="P3297" s="11">
        <f t="shared" si="205"/>
        <v>26.67</v>
      </c>
      <c r="Q3297" s="13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43.75" hidden="1" x14ac:dyDescent="0.4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 s="11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 t="shared" si="204"/>
        <v>144</v>
      </c>
      <c r="P3298" s="11">
        <f t="shared" si="205"/>
        <v>45.98</v>
      </c>
      <c r="Q3298" s="13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3.75" hidden="1" x14ac:dyDescent="0.4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 s="11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 t="shared" si="204"/>
        <v>100</v>
      </c>
      <c r="P3299" s="11">
        <f t="shared" si="205"/>
        <v>125.09</v>
      </c>
      <c r="Q3299" s="13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43.75" hidden="1" x14ac:dyDescent="0.4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 s="11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 t="shared" si="204"/>
        <v>102</v>
      </c>
      <c r="P3300" s="11">
        <f t="shared" si="205"/>
        <v>141.29</v>
      </c>
      <c r="Q3300" s="13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43.75" hidden="1" x14ac:dyDescent="0.4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 s="1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 t="shared" si="204"/>
        <v>116</v>
      </c>
      <c r="P3301" s="11">
        <f t="shared" si="205"/>
        <v>55.33</v>
      </c>
      <c r="Q3301" s="13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3.75" hidden="1" x14ac:dyDescent="0.4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 s="11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 t="shared" si="204"/>
        <v>136</v>
      </c>
      <c r="P3302" s="11">
        <f t="shared" si="205"/>
        <v>46.42</v>
      </c>
      <c r="Q3302" s="13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43.75" hidden="1" x14ac:dyDescent="0.4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 s="11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 t="shared" si="204"/>
        <v>133</v>
      </c>
      <c r="P3303" s="11">
        <f t="shared" si="205"/>
        <v>57.2</v>
      </c>
      <c r="Q3303" s="13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idden="1" x14ac:dyDescent="0.4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 s="11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 t="shared" si="204"/>
        <v>103</v>
      </c>
      <c r="P3304" s="11">
        <f t="shared" si="205"/>
        <v>173.7</v>
      </c>
      <c r="Q3304" s="13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43.75" hidden="1" x14ac:dyDescent="0.4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 s="11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 t="shared" si="204"/>
        <v>116</v>
      </c>
      <c r="P3305" s="11">
        <f t="shared" si="205"/>
        <v>59.6</v>
      </c>
      <c r="Q3305" s="13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3.75" hidden="1" x14ac:dyDescent="0.4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 s="11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 t="shared" si="204"/>
        <v>105</v>
      </c>
      <c r="P3306" s="11">
        <f t="shared" si="205"/>
        <v>89.59</v>
      </c>
      <c r="Q3306" s="13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43.75" hidden="1" x14ac:dyDescent="0.4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 s="11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 t="shared" si="204"/>
        <v>102</v>
      </c>
      <c r="P3307" s="11">
        <f t="shared" si="205"/>
        <v>204.05</v>
      </c>
      <c r="Q3307" s="13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58.3" hidden="1" x14ac:dyDescent="0.4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 s="11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 t="shared" si="204"/>
        <v>175</v>
      </c>
      <c r="P3308" s="11">
        <f t="shared" si="205"/>
        <v>48.7</v>
      </c>
      <c r="Q3308" s="13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43.75" hidden="1" x14ac:dyDescent="0.4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 s="11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 t="shared" si="204"/>
        <v>107</v>
      </c>
      <c r="P3309" s="11">
        <f t="shared" si="205"/>
        <v>53.34</v>
      </c>
      <c r="Q3309" s="13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3.75" hidden="1" x14ac:dyDescent="0.4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 s="11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 t="shared" si="204"/>
        <v>122</v>
      </c>
      <c r="P3310" s="11">
        <f t="shared" si="205"/>
        <v>75.09</v>
      </c>
      <c r="Q3310" s="13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29.15" hidden="1" x14ac:dyDescent="0.4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 s="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 t="shared" si="204"/>
        <v>159</v>
      </c>
      <c r="P3311" s="11">
        <f t="shared" si="205"/>
        <v>18</v>
      </c>
      <c r="Q3311" s="13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29.15" hidden="1" x14ac:dyDescent="0.4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 s="11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 t="shared" si="204"/>
        <v>100</v>
      </c>
      <c r="P3312" s="11">
        <f t="shared" si="205"/>
        <v>209.84</v>
      </c>
      <c r="Q3312" s="13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3.75" hidden="1" x14ac:dyDescent="0.4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 s="11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 t="shared" si="204"/>
        <v>110</v>
      </c>
      <c r="P3313" s="11">
        <f t="shared" si="205"/>
        <v>61.02</v>
      </c>
      <c r="Q3313" s="13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43.75" hidden="1" x14ac:dyDescent="0.4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 s="11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 t="shared" si="204"/>
        <v>100</v>
      </c>
      <c r="P3314" s="11">
        <f t="shared" si="205"/>
        <v>61</v>
      </c>
      <c r="Q3314" s="13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3.75" hidden="1" x14ac:dyDescent="0.4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 s="11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 t="shared" si="204"/>
        <v>116</v>
      </c>
      <c r="P3315" s="11">
        <f t="shared" si="205"/>
        <v>80.03</v>
      </c>
      <c r="Q3315" s="13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43.75" hidden="1" x14ac:dyDescent="0.4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 s="11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 t="shared" si="204"/>
        <v>211</v>
      </c>
      <c r="P3316" s="11">
        <f t="shared" si="205"/>
        <v>29.07</v>
      </c>
      <c r="Q3316" s="13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3.75" hidden="1" x14ac:dyDescent="0.4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 s="11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 t="shared" si="204"/>
        <v>110</v>
      </c>
      <c r="P3317" s="11">
        <f t="shared" si="205"/>
        <v>49.44</v>
      </c>
      <c r="Q3317" s="13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72.900000000000006" hidden="1" x14ac:dyDescent="0.4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 s="11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 t="shared" si="204"/>
        <v>100</v>
      </c>
      <c r="P3318" s="11">
        <f t="shared" si="205"/>
        <v>93.98</v>
      </c>
      <c r="Q3318" s="13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3.75" hidden="1" x14ac:dyDescent="0.4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 s="11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 t="shared" si="204"/>
        <v>106</v>
      </c>
      <c r="P3319" s="11">
        <f t="shared" si="205"/>
        <v>61.94</v>
      </c>
      <c r="Q3319" s="13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29.15" hidden="1" x14ac:dyDescent="0.4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 s="11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 t="shared" si="204"/>
        <v>126</v>
      </c>
      <c r="P3320" s="11">
        <f t="shared" si="205"/>
        <v>78.5</v>
      </c>
      <c r="Q3320" s="13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58.3" hidden="1" x14ac:dyDescent="0.4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 s="1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 t="shared" si="204"/>
        <v>108</v>
      </c>
      <c r="P3321" s="11">
        <f t="shared" si="205"/>
        <v>33.75</v>
      </c>
      <c r="Q3321" s="13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3.75" hidden="1" x14ac:dyDescent="0.4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 s="11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 t="shared" si="204"/>
        <v>101</v>
      </c>
      <c r="P3322" s="11">
        <f t="shared" si="205"/>
        <v>66.45</v>
      </c>
      <c r="Q3322" s="13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58.3" hidden="1" x14ac:dyDescent="0.4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 s="11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 t="shared" si="204"/>
        <v>107</v>
      </c>
      <c r="P3323" s="11">
        <f t="shared" si="205"/>
        <v>35.799999999999997</v>
      </c>
      <c r="Q3323" s="13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43.75" hidden="1" x14ac:dyDescent="0.4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 s="11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 t="shared" si="204"/>
        <v>102</v>
      </c>
      <c r="P3324" s="11">
        <f t="shared" si="205"/>
        <v>145.65</v>
      </c>
      <c r="Q3324" s="13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43.75" hidden="1" x14ac:dyDescent="0.4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 s="11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 t="shared" si="204"/>
        <v>126</v>
      </c>
      <c r="P3325" s="11">
        <f t="shared" si="205"/>
        <v>25.69</v>
      </c>
      <c r="Q3325" s="13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43.75" hidden="1" x14ac:dyDescent="0.4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 s="11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 t="shared" si="204"/>
        <v>102</v>
      </c>
      <c r="P3326" s="11">
        <f t="shared" si="205"/>
        <v>152.5</v>
      </c>
      <c r="Q3326" s="13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43.75" hidden="1" x14ac:dyDescent="0.4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 s="11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 t="shared" si="204"/>
        <v>113</v>
      </c>
      <c r="P3327" s="11">
        <f t="shared" si="205"/>
        <v>30</v>
      </c>
      <c r="Q3327" s="13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43.75" hidden="1" x14ac:dyDescent="0.4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 s="11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 t="shared" si="204"/>
        <v>101</v>
      </c>
      <c r="P3328" s="11">
        <f t="shared" si="205"/>
        <v>142.28</v>
      </c>
      <c r="Q3328" s="13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43.75" hidden="1" x14ac:dyDescent="0.4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 s="11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 t="shared" si="204"/>
        <v>101</v>
      </c>
      <c r="P3329" s="11">
        <f t="shared" si="205"/>
        <v>24.55</v>
      </c>
      <c r="Q3329" s="13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3.75" hidden="1" x14ac:dyDescent="0.4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 s="11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 t="shared" ref="O3330:O3393" si="208">ROUND(E3330/D3330*100,0)</f>
        <v>146</v>
      </c>
      <c r="P3330" s="11">
        <f t="shared" ref="P3330:P3393" si="209">IFERROR(ROUND(E3330/L3330,2),0)</f>
        <v>292.77999999999997</v>
      </c>
      <c r="Q3330" s="13" t="s">
        <v>8315</v>
      </c>
      <c r="R3330" t="s">
        <v>8316</v>
      </c>
      <c r="S3330" s="16">
        <f t="shared" ref="S3330:S3393" si="210">(((J3330/60)/60)/24+DATE(1970,1,1))</f>
        <v>41822.57503472222</v>
      </c>
      <c r="T3330" s="16">
        <f t="shared" ref="T3330:T3393" si="211">(((I3330/60)/60)/24+DATE(1970,1,1))</f>
        <v>41825.041666666664</v>
      </c>
    </row>
    <row r="3331" spans="1:20" ht="43.75" hidden="1" x14ac:dyDescent="0.4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 s="1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 t="shared" si="208"/>
        <v>117</v>
      </c>
      <c r="P3331" s="11">
        <f t="shared" si="209"/>
        <v>44.92</v>
      </c>
      <c r="Q3331" s="13" t="s">
        <v>8315</v>
      </c>
      <c r="R3331" t="s">
        <v>8316</v>
      </c>
      <c r="S3331" s="16">
        <f t="shared" si="210"/>
        <v>41837.323009259257</v>
      </c>
      <c r="T3331" s="16">
        <f t="shared" si="211"/>
        <v>41847.958333333336</v>
      </c>
    </row>
    <row r="3332" spans="1:20" ht="43.75" hidden="1" x14ac:dyDescent="0.4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 s="11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 t="shared" si="208"/>
        <v>106</v>
      </c>
      <c r="P3332" s="11">
        <f t="shared" si="209"/>
        <v>23.1</v>
      </c>
      <c r="Q3332" s="13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43.75" hidden="1" x14ac:dyDescent="0.4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 s="11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 t="shared" si="208"/>
        <v>105</v>
      </c>
      <c r="P3333" s="11">
        <f t="shared" si="209"/>
        <v>80.400000000000006</v>
      </c>
      <c r="Q3333" s="13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3.75" hidden="1" x14ac:dyDescent="0.4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 s="11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 t="shared" si="208"/>
        <v>100</v>
      </c>
      <c r="P3334" s="11">
        <f t="shared" si="209"/>
        <v>72.290000000000006</v>
      </c>
      <c r="Q3334" s="13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43.75" hidden="1" x14ac:dyDescent="0.4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 s="11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 t="shared" si="208"/>
        <v>105</v>
      </c>
      <c r="P3335" s="11">
        <f t="shared" si="209"/>
        <v>32.97</v>
      </c>
      <c r="Q3335" s="13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29.15" hidden="1" x14ac:dyDescent="0.4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 s="11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 t="shared" si="208"/>
        <v>139</v>
      </c>
      <c r="P3336" s="11">
        <f t="shared" si="209"/>
        <v>116.65</v>
      </c>
      <c r="Q3336" s="13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43.75" hidden="1" x14ac:dyDescent="0.4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 s="11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 t="shared" si="208"/>
        <v>100</v>
      </c>
      <c r="P3337" s="11">
        <f t="shared" si="209"/>
        <v>79.62</v>
      </c>
      <c r="Q3337" s="13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3.75" hidden="1" x14ac:dyDescent="0.4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 s="11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 t="shared" si="208"/>
        <v>100</v>
      </c>
      <c r="P3338" s="11">
        <f t="shared" si="209"/>
        <v>27.78</v>
      </c>
      <c r="Q3338" s="13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3.75" hidden="1" x14ac:dyDescent="0.4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 s="11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 t="shared" si="208"/>
        <v>110</v>
      </c>
      <c r="P3339" s="11">
        <f t="shared" si="209"/>
        <v>81.03</v>
      </c>
      <c r="Q3339" s="13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29.15" hidden="1" x14ac:dyDescent="0.4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 s="11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 t="shared" si="208"/>
        <v>102</v>
      </c>
      <c r="P3340" s="11">
        <f t="shared" si="209"/>
        <v>136.85</v>
      </c>
      <c r="Q3340" s="13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43.75" hidden="1" x14ac:dyDescent="0.4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 s="1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 t="shared" si="208"/>
        <v>104</v>
      </c>
      <c r="P3341" s="11">
        <f t="shared" si="209"/>
        <v>177.62</v>
      </c>
      <c r="Q3341" s="13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43.75" hidden="1" x14ac:dyDescent="0.4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 s="11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 t="shared" si="208"/>
        <v>138</v>
      </c>
      <c r="P3342" s="11">
        <f t="shared" si="209"/>
        <v>109.08</v>
      </c>
      <c r="Q3342" s="13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43.75" hidden="1" x14ac:dyDescent="0.4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 s="11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 t="shared" si="208"/>
        <v>100</v>
      </c>
      <c r="P3343" s="11">
        <f t="shared" si="209"/>
        <v>119.64</v>
      </c>
      <c r="Q3343" s="13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43.75" hidden="1" x14ac:dyDescent="0.4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 s="11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 t="shared" si="208"/>
        <v>102</v>
      </c>
      <c r="P3344" s="11">
        <f t="shared" si="209"/>
        <v>78.209999999999994</v>
      </c>
      <c r="Q3344" s="13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3.75" hidden="1" x14ac:dyDescent="0.4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 s="11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 t="shared" si="208"/>
        <v>171</v>
      </c>
      <c r="P3345" s="11">
        <f t="shared" si="209"/>
        <v>52.17</v>
      </c>
      <c r="Q3345" s="13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43.75" hidden="1" x14ac:dyDescent="0.4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 s="11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 t="shared" si="208"/>
        <v>101</v>
      </c>
      <c r="P3346" s="11">
        <f t="shared" si="209"/>
        <v>114.13</v>
      </c>
      <c r="Q3346" s="13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43.75" hidden="1" x14ac:dyDescent="0.4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 s="11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 t="shared" si="208"/>
        <v>130</v>
      </c>
      <c r="P3347" s="11">
        <f t="shared" si="209"/>
        <v>50</v>
      </c>
      <c r="Q3347" s="13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43.75" hidden="1" x14ac:dyDescent="0.4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 s="11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 t="shared" si="208"/>
        <v>110</v>
      </c>
      <c r="P3348" s="11">
        <f t="shared" si="209"/>
        <v>91.67</v>
      </c>
      <c r="Q3348" s="13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58.3" hidden="1" x14ac:dyDescent="0.4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 s="11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 t="shared" si="208"/>
        <v>119</v>
      </c>
      <c r="P3349" s="11">
        <f t="shared" si="209"/>
        <v>108.59</v>
      </c>
      <c r="Q3349" s="13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43.75" hidden="1" x14ac:dyDescent="0.4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 s="11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 t="shared" si="208"/>
        <v>100</v>
      </c>
      <c r="P3350" s="11">
        <f t="shared" si="209"/>
        <v>69.819999999999993</v>
      </c>
      <c r="Q3350" s="13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43.75" hidden="1" x14ac:dyDescent="0.4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 s="1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 t="shared" si="208"/>
        <v>153</v>
      </c>
      <c r="P3351" s="11">
        <f t="shared" si="209"/>
        <v>109.57</v>
      </c>
      <c r="Q3351" s="13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58.3" hidden="1" x14ac:dyDescent="0.4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 s="11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 t="shared" si="208"/>
        <v>104</v>
      </c>
      <c r="P3352" s="11">
        <f t="shared" si="209"/>
        <v>71.67</v>
      </c>
      <c r="Q3352" s="13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43.75" hidden="1" x14ac:dyDescent="0.4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 s="11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 t="shared" si="208"/>
        <v>101</v>
      </c>
      <c r="P3353" s="11">
        <f t="shared" si="209"/>
        <v>93.61</v>
      </c>
      <c r="Q3353" s="13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58.3" hidden="1" x14ac:dyDescent="0.4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 s="11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 t="shared" si="208"/>
        <v>108</v>
      </c>
      <c r="P3354" s="11">
        <f t="shared" si="209"/>
        <v>76.8</v>
      </c>
      <c r="Q3354" s="13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43.75" hidden="1" x14ac:dyDescent="0.4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 s="11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 t="shared" si="208"/>
        <v>315</v>
      </c>
      <c r="P3355" s="11">
        <f t="shared" si="209"/>
        <v>35.799999999999997</v>
      </c>
      <c r="Q3355" s="13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43.75" hidden="1" x14ac:dyDescent="0.4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 s="11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 t="shared" si="208"/>
        <v>102</v>
      </c>
      <c r="P3356" s="11">
        <f t="shared" si="209"/>
        <v>55.6</v>
      </c>
      <c r="Q3356" s="13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3.75" hidden="1" x14ac:dyDescent="0.4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 s="11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 t="shared" si="208"/>
        <v>126</v>
      </c>
      <c r="P3357" s="11">
        <f t="shared" si="209"/>
        <v>147.33000000000001</v>
      </c>
      <c r="Q3357" s="13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43.75" hidden="1" x14ac:dyDescent="0.4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 s="11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 t="shared" si="208"/>
        <v>101</v>
      </c>
      <c r="P3358" s="11">
        <f t="shared" si="209"/>
        <v>56.33</v>
      </c>
      <c r="Q3358" s="13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43.75" hidden="1" x14ac:dyDescent="0.4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 s="11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 t="shared" si="208"/>
        <v>101</v>
      </c>
      <c r="P3359" s="11">
        <f t="shared" si="209"/>
        <v>96.19</v>
      </c>
      <c r="Q3359" s="13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3.75" hidden="1" x14ac:dyDescent="0.4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 s="11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 t="shared" si="208"/>
        <v>103</v>
      </c>
      <c r="P3360" s="11">
        <f t="shared" si="209"/>
        <v>63.57</v>
      </c>
      <c r="Q3360" s="13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43.75" hidden="1" x14ac:dyDescent="0.4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 s="1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 t="shared" si="208"/>
        <v>106</v>
      </c>
      <c r="P3361" s="11">
        <f t="shared" si="209"/>
        <v>184.78</v>
      </c>
      <c r="Q3361" s="13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29.15" hidden="1" x14ac:dyDescent="0.4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 s="11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 t="shared" si="208"/>
        <v>101</v>
      </c>
      <c r="P3362" s="11">
        <f t="shared" si="209"/>
        <v>126.72</v>
      </c>
      <c r="Q3362" s="13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58.3" hidden="1" x14ac:dyDescent="0.4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 s="11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 t="shared" si="208"/>
        <v>113</v>
      </c>
      <c r="P3363" s="11">
        <f t="shared" si="209"/>
        <v>83.43</v>
      </c>
      <c r="Q3363" s="13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3.75" hidden="1" x14ac:dyDescent="0.4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 s="11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 t="shared" si="208"/>
        <v>218</v>
      </c>
      <c r="P3364" s="11">
        <f t="shared" si="209"/>
        <v>54.5</v>
      </c>
      <c r="Q3364" s="13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43.75" hidden="1" x14ac:dyDescent="0.4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 s="11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 t="shared" si="208"/>
        <v>101</v>
      </c>
      <c r="P3365" s="11">
        <f t="shared" si="209"/>
        <v>302.31</v>
      </c>
      <c r="Q3365" s="13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43.75" hidden="1" x14ac:dyDescent="0.4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 s="11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 t="shared" si="208"/>
        <v>106</v>
      </c>
      <c r="P3366" s="11">
        <f t="shared" si="209"/>
        <v>44.14</v>
      </c>
      <c r="Q3366" s="13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43.75" hidden="1" x14ac:dyDescent="0.4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 s="11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 t="shared" si="208"/>
        <v>104</v>
      </c>
      <c r="P3367" s="11">
        <f t="shared" si="209"/>
        <v>866.67</v>
      </c>
      <c r="Q3367" s="13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3.75" hidden="1" x14ac:dyDescent="0.4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 s="11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 t="shared" si="208"/>
        <v>221</v>
      </c>
      <c r="P3368" s="11">
        <f t="shared" si="209"/>
        <v>61.39</v>
      </c>
      <c r="Q3368" s="13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43.75" hidden="1" x14ac:dyDescent="0.4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 s="11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 t="shared" si="208"/>
        <v>119</v>
      </c>
      <c r="P3369" s="11">
        <f t="shared" si="209"/>
        <v>29.67</v>
      </c>
      <c r="Q3369" s="13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3.75" hidden="1" x14ac:dyDescent="0.4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 s="11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 t="shared" si="208"/>
        <v>105</v>
      </c>
      <c r="P3370" s="11">
        <f t="shared" si="209"/>
        <v>45.48</v>
      </c>
      <c r="Q3370" s="13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3.75" hidden="1" x14ac:dyDescent="0.4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 s="1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 t="shared" si="208"/>
        <v>104</v>
      </c>
      <c r="P3371" s="11">
        <f t="shared" si="209"/>
        <v>96.2</v>
      </c>
      <c r="Q3371" s="13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29.15" hidden="1" x14ac:dyDescent="0.4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 s="11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 t="shared" si="208"/>
        <v>118</v>
      </c>
      <c r="P3372" s="11">
        <f t="shared" si="209"/>
        <v>67.92</v>
      </c>
      <c r="Q3372" s="13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29.15" hidden="1" x14ac:dyDescent="0.4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 s="11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 t="shared" si="208"/>
        <v>139</v>
      </c>
      <c r="P3373" s="11">
        <f t="shared" si="209"/>
        <v>30.78</v>
      </c>
      <c r="Q3373" s="13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3.75" hidden="1" x14ac:dyDescent="0.4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 s="11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 t="shared" si="208"/>
        <v>104</v>
      </c>
      <c r="P3374" s="11">
        <f t="shared" si="209"/>
        <v>38.33</v>
      </c>
      <c r="Q3374" s="13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43.75" hidden="1" x14ac:dyDescent="0.4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 s="11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 t="shared" si="208"/>
        <v>100</v>
      </c>
      <c r="P3375" s="11">
        <f t="shared" si="209"/>
        <v>66.83</v>
      </c>
      <c r="Q3375" s="13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3.75" hidden="1" x14ac:dyDescent="0.4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 s="11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 t="shared" si="208"/>
        <v>107</v>
      </c>
      <c r="P3376" s="11">
        <f t="shared" si="209"/>
        <v>71.73</v>
      </c>
      <c r="Q3376" s="13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3.75" hidden="1" x14ac:dyDescent="0.4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 s="11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 t="shared" si="208"/>
        <v>100</v>
      </c>
      <c r="P3377" s="11">
        <f t="shared" si="209"/>
        <v>176.47</v>
      </c>
      <c r="Q3377" s="13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43.75" hidden="1" x14ac:dyDescent="0.4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 s="11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 t="shared" si="208"/>
        <v>100</v>
      </c>
      <c r="P3378" s="11">
        <f t="shared" si="209"/>
        <v>421.11</v>
      </c>
      <c r="Q3378" s="13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43.75" hidden="1" x14ac:dyDescent="0.4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 s="11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 t="shared" si="208"/>
        <v>101</v>
      </c>
      <c r="P3379" s="11">
        <f t="shared" si="209"/>
        <v>104.99</v>
      </c>
      <c r="Q3379" s="13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43.75" hidden="1" x14ac:dyDescent="0.4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 s="11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 t="shared" si="208"/>
        <v>108</v>
      </c>
      <c r="P3380" s="11">
        <f t="shared" si="209"/>
        <v>28.19</v>
      </c>
      <c r="Q3380" s="13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58.3" hidden="1" x14ac:dyDescent="0.4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 s="1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 t="shared" si="208"/>
        <v>104</v>
      </c>
      <c r="P3381" s="11">
        <f t="shared" si="209"/>
        <v>54.55</v>
      </c>
      <c r="Q3381" s="13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58.3" hidden="1" x14ac:dyDescent="0.4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 s="11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 t="shared" si="208"/>
        <v>104</v>
      </c>
      <c r="P3382" s="11">
        <f t="shared" si="209"/>
        <v>111.89</v>
      </c>
      <c r="Q3382" s="13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43.75" hidden="1" x14ac:dyDescent="0.4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 s="11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 t="shared" si="208"/>
        <v>102</v>
      </c>
      <c r="P3383" s="11">
        <f t="shared" si="209"/>
        <v>85.21</v>
      </c>
      <c r="Q3383" s="13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58.3" hidden="1" x14ac:dyDescent="0.4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 s="11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 t="shared" si="208"/>
        <v>101</v>
      </c>
      <c r="P3384" s="11">
        <f t="shared" si="209"/>
        <v>76.650000000000006</v>
      </c>
      <c r="Q3384" s="13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43.75" hidden="1" x14ac:dyDescent="0.4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 s="11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 t="shared" si="208"/>
        <v>112</v>
      </c>
      <c r="P3385" s="11">
        <f t="shared" si="209"/>
        <v>65.17</v>
      </c>
      <c r="Q3385" s="13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43.75" hidden="1" x14ac:dyDescent="0.4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 s="11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 t="shared" si="208"/>
        <v>100</v>
      </c>
      <c r="P3386" s="11">
        <f t="shared" si="209"/>
        <v>93.76</v>
      </c>
      <c r="Q3386" s="13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58.3" hidden="1" x14ac:dyDescent="0.4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 s="11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 t="shared" si="208"/>
        <v>100</v>
      </c>
      <c r="P3387" s="11">
        <f t="shared" si="209"/>
        <v>133.33000000000001</v>
      </c>
      <c r="Q3387" s="13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43.75" hidden="1" x14ac:dyDescent="0.4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 s="11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 t="shared" si="208"/>
        <v>105</v>
      </c>
      <c r="P3388" s="11">
        <f t="shared" si="209"/>
        <v>51.22</v>
      </c>
      <c r="Q3388" s="13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58.3" hidden="1" x14ac:dyDescent="0.4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 s="11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 t="shared" si="208"/>
        <v>117</v>
      </c>
      <c r="P3389" s="11">
        <f t="shared" si="209"/>
        <v>100.17</v>
      </c>
      <c r="Q3389" s="13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58.3" hidden="1" x14ac:dyDescent="0.4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 s="11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 t="shared" si="208"/>
        <v>104</v>
      </c>
      <c r="P3390" s="11">
        <f t="shared" si="209"/>
        <v>34.6</v>
      </c>
      <c r="Q3390" s="13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3.75" hidden="1" x14ac:dyDescent="0.4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 s="1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 t="shared" si="208"/>
        <v>115</v>
      </c>
      <c r="P3391" s="11">
        <f t="shared" si="209"/>
        <v>184.68</v>
      </c>
      <c r="Q3391" s="13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58.3" hidden="1" x14ac:dyDescent="0.4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 s="11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 t="shared" si="208"/>
        <v>102</v>
      </c>
      <c r="P3392" s="11">
        <f t="shared" si="209"/>
        <v>69.819999999999993</v>
      </c>
      <c r="Q3392" s="13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43.75" hidden="1" x14ac:dyDescent="0.4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 s="11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 t="shared" si="208"/>
        <v>223</v>
      </c>
      <c r="P3393" s="11">
        <f t="shared" si="209"/>
        <v>61.94</v>
      </c>
      <c r="Q3393" s="13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58.3" hidden="1" x14ac:dyDescent="0.4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 s="11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 t="shared" ref="O3394:O3457" si="212">ROUND(E3394/D3394*100,0)</f>
        <v>100</v>
      </c>
      <c r="P3394" s="11">
        <f t="shared" ref="P3394:P3457" si="213">IFERROR(ROUND(E3394/L3394,2),0)</f>
        <v>41.67</v>
      </c>
      <c r="Q3394" s="13" t="s">
        <v>8315</v>
      </c>
      <c r="R3394" t="s">
        <v>8316</v>
      </c>
      <c r="S3394" s="16">
        <f t="shared" ref="S3394:S3457" si="214">(((J3394/60)/60)/24+DATE(1970,1,1))</f>
        <v>42446.845543981486</v>
      </c>
      <c r="T3394" s="16">
        <f t="shared" ref="T3394:T3457" si="215">(((I3394/60)/60)/24+DATE(1970,1,1))</f>
        <v>42496.845543981486</v>
      </c>
    </row>
    <row r="3395" spans="1:20" ht="43.75" hidden="1" x14ac:dyDescent="0.4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 s="11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 t="shared" si="212"/>
        <v>106</v>
      </c>
      <c r="P3395" s="11">
        <f t="shared" si="213"/>
        <v>36.07</v>
      </c>
      <c r="Q3395" s="13" t="s">
        <v>8315</v>
      </c>
      <c r="R3395" t="s">
        <v>8316</v>
      </c>
      <c r="S3395" s="16">
        <f t="shared" si="214"/>
        <v>41923.921643518523</v>
      </c>
      <c r="T3395" s="16">
        <f t="shared" si="215"/>
        <v>41949.031944444447</v>
      </c>
    </row>
    <row r="3396" spans="1:20" ht="43.75" hidden="1" x14ac:dyDescent="0.4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 s="11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 t="shared" si="212"/>
        <v>142</v>
      </c>
      <c r="P3396" s="11">
        <f t="shared" si="213"/>
        <v>29</v>
      </c>
      <c r="Q3396" s="13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29.15" hidden="1" x14ac:dyDescent="0.4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 s="11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 t="shared" si="212"/>
        <v>184</v>
      </c>
      <c r="P3397" s="11">
        <f t="shared" si="213"/>
        <v>24.21</v>
      </c>
      <c r="Q3397" s="13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3.75" hidden="1" x14ac:dyDescent="0.4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 s="11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 t="shared" si="212"/>
        <v>104</v>
      </c>
      <c r="P3398" s="11">
        <f t="shared" si="213"/>
        <v>55.89</v>
      </c>
      <c r="Q3398" s="13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29.15" hidden="1" x14ac:dyDescent="0.4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 s="11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 t="shared" si="212"/>
        <v>112</v>
      </c>
      <c r="P3399" s="11">
        <f t="shared" si="213"/>
        <v>11.67</v>
      </c>
      <c r="Q3399" s="13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43.75" hidden="1" x14ac:dyDescent="0.4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 s="11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 t="shared" si="212"/>
        <v>111</v>
      </c>
      <c r="P3400" s="11">
        <f t="shared" si="213"/>
        <v>68.349999999999994</v>
      </c>
      <c r="Q3400" s="13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3.75" hidden="1" x14ac:dyDescent="0.4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 s="1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 t="shared" si="212"/>
        <v>104</v>
      </c>
      <c r="P3401" s="11">
        <f t="shared" si="213"/>
        <v>27.07</v>
      </c>
      <c r="Q3401" s="13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43.75" hidden="1" x14ac:dyDescent="0.4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 s="11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 t="shared" si="212"/>
        <v>100</v>
      </c>
      <c r="P3402" s="11">
        <f t="shared" si="213"/>
        <v>118.13</v>
      </c>
      <c r="Q3402" s="13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58.3" hidden="1" x14ac:dyDescent="0.4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 s="11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 t="shared" si="212"/>
        <v>102</v>
      </c>
      <c r="P3403" s="11">
        <f t="shared" si="213"/>
        <v>44.76</v>
      </c>
      <c r="Q3403" s="13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3.75" hidden="1" x14ac:dyDescent="0.4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 s="11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 t="shared" si="212"/>
        <v>110</v>
      </c>
      <c r="P3404" s="11">
        <f t="shared" si="213"/>
        <v>99.79</v>
      </c>
      <c r="Q3404" s="13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3.75" hidden="1" x14ac:dyDescent="0.4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 s="11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 t="shared" si="212"/>
        <v>100</v>
      </c>
      <c r="P3405" s="11">
        <f t="shared" si="213"/>
        <v>117.65</v>
      </c>
      <c r="Q3405" s="13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58.3" hidden="1" x14ac:dyDescent="0.4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 s="11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 t="shared" si="212"/>
        <v>122</v>
      </c>
      <c r="P3406" s="11">
        <f t="shared" si="213"/>
        <v>203.33</v>
      </c>
      <c r="Q3406" s="13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3.75" hidden="1" x14ac:dyDescent="0.4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 s="11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 t="shared" si="212"/>
        <v>138</v>
      </c>
      <c r="P3407" s="11">
        <f t="shared" si="213"/>
        <v>28.32</v>
      </c>
      <c r="Q3407" s="13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43.75" hidden="1" x14ac:dyDescent="0.4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 s="11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 t="shared" si="212"/>
        <v>100</v>
      </c>
      <c r="P3408" s="11">
        <f t="shared" si="213"/>
        <v>110.23</v>
      </c>
      <c r="Q3408" s="13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58.3" hidden="1" x14ac:dyDescent="0.4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 s="11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 t="shared" si="212"/>
        <v>107</v>
      </c>
      <c r="P3409" s="11">
        <f t="shared" si="213"/>
        <v>31.97</v>
      </c>
      <c r="Q3409" s="13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3.75" hidden="1" x14ac:dyDescent="0.4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 s="11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 t="shared" si="212"/>
        <v>211</v>
      </c>
      <c r="P3410" s="11">
        <f t="shared" si="213"/>
        <v>58.61</v>
      </c>
      <c r="Q3410" s="13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3.75" hidden="1" x14ac:dyDescent="0.4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 s="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 t="shared" si="212"/>
        <v>124</v>
      </c>
      <c r="P3411" s="11">
        <f t="shared" si="213"/>
        <v>29.43</v>
      </c>
      <c r="Q3411" s="13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43.75" hidden="1" x14ac:dyDescent="0.4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 s="11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 t="shared" si="212"/>
        <v>109</v>
      </c>
      <c r="P3412" s="11">
        <f t="shared" si="213"/>
        <v>81.38</v>
      </c>
      <c r="Q3412" s="13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43.75" hidden="1" x14ac:dyDescent="0.4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 s="11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 t="shared" si="212"/>
        <v>104</v>
      </c>
      <c r="P3413" s="11">
        <f t="shared" si="213"/>
        <v>199.17</v>
      </c>
      <c r="Q3413" s="13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3.75" hidden="1" x14ac:dyDescent="0.4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 s="11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 t="shared" si="212"/>
        <v>100</v>
      </c>
      <c r="P3414" s="11">
        <f t="shared" si="213"/>
        <v>115.38</v>
      </c>
      <c r="Q3414" s="13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58.3" hidden="1" x14ac:dyDescent="0.4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 s="11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 t="shared" si="212"/>
        <v>130</v>
      </c>
      <c r="P3415" s="11">
        <f t="shared" si="213"/>
        <v>46.43</v>
      </c>
      <c r="Q3415" s="13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3.75" hidden="1" x14ac:dyDescent="0.4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 s="11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 t="shared" si="212"/>
        <v>104</v>
      </c>
      <c r="P3416" s="11">
        <f t="shared" si="213"/>
        <v>70.569999999999993</v>
      </c>
      <c r="Q3416" s="13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43.75" hidden="1" x14ac:dyDescent="0.4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 s="11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 t="shared" si="212"/>
        <v>100</v>
      </c>
      <c r="P3417" s="11">
        <f t="shared" si="213"/>
        <v>22.22</v>
      </c>
      <c r="Q3417" s="13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58.3" hidden="1" x14ac:dyDescent="0.4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 s="11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 t="shared" si="212"/>
        <v>120</v>
      </c>
      <c r="P3418" s="11">
        <f t="shared" si="213"/>
        <v>159.47</v>
      </c>
      <c r="Q3418" s="13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3.75" hidden="1" x14ac:dyDescent="0.4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 s="11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 t="shared" si="212"/>
        <v>100</v>
      </c>
      <c r="P3419" s="11">
        <f t="shared" si="213"/>
        <v>37.78</v>
      </c>
      <c r="Q3419" s="13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43.75" hidden="1" x14ac:dyDescent="0.4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 s="11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 t="shared" si="212"/>
        <v>101</v>
      </c>
      <c r="P3420" s="11">
        <f t="shared" si="213"/>
        <v>72.05</v>
      </c>
      <c r="Q3420" s="13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58.3" hidden="1" x14ac:dyDescent="0.4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 s="1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 t="shared" si="212"/>
        <v>107</v>
      </c>
      <c r="P3421" s="11">
        <f t="shared" si="213"/>
        <v>63.7</v>
      </c>
      <c r="Q3421" s="13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3.75" hidden="1" x14ac:dyDescent="0.4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 s="11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 t="shared" si="212"/>
        <v>138</v>
      </c>
      <c r="P3422" s="11">
        <f t="shared" si="213"/>
        <v>28.41</v>
      </c>
      <c r="Q3422" s="13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3.75" hidden="1" x14ac:dyDescent="0.4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 s="11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 t="shared" si="212"/>
        <v>101</v>
      </c>
      <c r="P3423" s="11">
        <f t="shared" si="213"/>
        <v>103.21</v>
      </c>
      <c r="Q3423" s="13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43.75" hidden="1" x14ac:dyDescent="0.4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 s="11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 t="shared" si="212"/>
        <v>109</v>
      </c>
      <c r="P3424" s="11">
        <f t="shared" si="213"/>
        <v>71.150000000000006</v>
      </c>
      <c r="Q3424" s="13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3.75" hidden="1" x14ac:dyDescent="0.4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 s="11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 t="shared" si="212"/>
        <v>140</v>
      </c>
      <c r="P3425" s="11">
        <f t="shared" si="213"/>
        <v>35</v>
      </c>
      <c r="Q3425" s="13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43.75" hidden="1" x14ac:dyDescent="0.4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 s="11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 t="shared" si="212"/>
        <v>104</v>
      </c>
      <c r="P3426" s="11">
        <f t="shared" si="213"/>
        <v>81.78</v>
      </c>
      <c r="Q3426" s="13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43.75" hidden="1" x14ac:dyDescent="0.4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 s="11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 t="shared" si="212"/>
        <v>103</v>
      </c>
      <c r="P3427" s="11">
        <f t="shared" si="213"/>
        <v>297.02999999999997</v>
      </c>
      <c r="Q3427" s="13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3.75" hidden="1" x14ac:dyDescent="0.4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 s="11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 t="shared" si="212"/>
        <v>108</v>
      </c>
      <c r="P3428" s="11">
        <f t="shared" si="213"/>
        <v>46.61</v>
      </c>
      <c r="Q3428" s="13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43.75" hidden="1" x14ac:dyDescent="0.4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 s="11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 t="shared" si="212"/>
        <v>100</v>
      </c>
      <c r="P3429" s="11">
        <f t="shared" si="213"/>
        <v>51.72</v>
      </c>
      <c r="Q3429" s="13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43.75" hidden="1" x14ac:dyDescent="0.4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 s="11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 t="shared" si="212"/>
        <v>103</v>
      </c>
      <c r="P3430" s="11">
        <f t="shared" si="213"/>
        <v>40.29</v>
      </c>
      <c r="Q3430" s="13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43.75" hidden="1" x14ac:dyDescent="0.4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 s="1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 t="shared" si="212"/>
        <v>130</v>
      </c>
      <c r="P3431" s="11">
        <f t="shared" si="213"/>
        <v>16.25</v>
      </c>
      <c r="Q3431" s="13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43.75" hidden="1" x14ac:dyDescent="0.4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 s="11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 t="shared" si="212"/>
        <v>109</v>
      </c>
      <c r="P3432" s="11">
        <f t="shared" si="213"/>
        <v>30.15</v>
      </c>
      <c r="Q3432" s="13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3.75" hidden="1" x14ac:dyDescent="0.4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 s="11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 t="shared" si="212"/>
        <v>100</v>
      </c>
      <c r="P3433" s="11">
        <f t="shared" si="213"/>
        <v>95.24</v>
      </c>
      <c r="Q3433" s="13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3.75" hidden="1" x14ac:dyDescent="0.4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 s="11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 t="shared" si="212"/>
        <v>110</v>
      </c>
      <c r="P3434" s="11">
        <f t="shared" si="213"/>
        <v>52.21</v>
      </c>
      <c r="Q3434" s="13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3.75" hidden="1" x14ac:dyDescent="0.4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 s="11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 t="shared" si="212"/>
        <v>100</v>
      </c>
      <c r="P3435" s="11">
        <f t="shared" si="213"/>
        <v>134.15</v>
      </c>
      <c r="Q3435" s="13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43.75" hidden="1" x14ac:dyDescent="0.4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 s="11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 t="shared" si="212"/>
        <v>106</v>
      </c>
      <c r="P3436" s="11">
        <f t="shared" si="213"/>
        <v>62.83</v>
      </c>
      <c r="Q3436" s="13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43.75" hidden="1" x14ac:dyDescent="0.4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 s="11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 t="shared" si="212"/>
        <v>112</v>
      </c>
      <c r="P3437" s="11">
        <f t="shared" si="213"/>
        <v>58.95</v>
      </c>
      <c r="Q3437" s="13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43.75" hidden="1" x14ac:dyDescent="0.4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 s="11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 t="shared" si="212"/>
        <v>106</v>
      </c>
      <c r="P3438" s="11">
        <f t="shared" si="213"/>
        <v>143.11000000000001</v>
      </c>
      <c r="Q3438" s="13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58.3" hidden="1" x14ac:dyDescent="0.4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 s="11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 t="shared" si="212"/>
        <v>101</v>
      </c>
      <c r="P3439" s="11">
        <f t="shared" si="213"/>
        <v>84.17</v>
      </c>
      <c r="Q3439" s="13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43.75" hidden="1" x14ac:dyDescent="0.4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 s="11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 t="shared" si="212"/>
        <v>104</v>
      </c>
      <c r="P3440" s="11">
        <f t="shared" si="213"/>
        <v>186.07</v>
      </c>
      <c r="Q3440" s="13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29.15" hidden="1" x14ac:dyDescent="0.4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 s="1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 t="shared" si="212"/>
        <v>135</v>
      </c>
      <c r="P3441" s="11">
        <f t="shared" si="213"/>
        <v>89.79</v>
      </c>
      <c r="Q3441" s="13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43.75" hidden="1" x14ac:dyDescent="0.4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 s="11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 t="shared" si="212"/>
        <v>105</v>
      </c>
      <c r="P3442" s="11">
        <f t="shared" si="213"/>
        <v>64.16</v>
      </c>
      <c r="Q3442" s="13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43.75" hidden="1" x14ac:dyDescent="0.4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 s="11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 t="shared" si="212"/>
        <v>103</v>
      </c>
      <c r="P3443" s="11">
        <f t="shared" si="213"/>
        <v>59.65</v>
      </c>
      <c r="Q3443" s="13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43.75" hidden="1" x14ac:dyDescent="0.4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 s="11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 t="shared" si="212"/>
        <v>100</v>
      </c>
      <c r="P3444" s="11">
        <f t="shared" si="213"/>
        <v>31.25</v>
      </c>
      <c r="Q3444" s="13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43.75" hidden="1" x14ac:dyDescent="0.4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 s="11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 t="shared" si="212"/>
        <v>186</v>
      </c>
      <c r="P3445" s="11">
        <f t="shared" si="213"/>
        <v>41.22</v>
      </c>
      <c r="Q3445" s="13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43.75" hidden="1" x14ac:dyDescent="0.4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 s="11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 t="shared" si="212"/>
        <v>289</v>
      </c>
      <c r="P3446" s="11">
        <f t="shared" si="213"/>
        <v>43.35</v>
      </c>
      <c r="Q3446" s="13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3.75" hidden="1" x14ac:dyDescent="0.4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 s="11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 t="shared" si="212"/>
        <v>100</v>
      </c>
      <c r="P3447" s="11">
        <f t="shared" si="213"/>
        <v>64.52</v>
      </c>
      <c r="Q3447" s="13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43.75" hidden="1" x14ac:dyDescent="0.4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 s="11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 t="shared" si="212"/>
        <v>108</v>
      </c>
      <c r="P3448" s="11">
        <f t="shared" si="213"/>
        <v>43.28</v>
      </c>
      <c r="Q3448" s="13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29.15" hidden="1" x14ac:dyDescent="0.4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 s="11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 t="shared" si="212"/>
        <v>108</v>
      </c>
      <c r="P3449" s="11">
        <f t="shared" si="213"/>
        <v>77</v>
      </c>
      <c r="Q3449" s="13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3.75" hidden="1" x14ac:dyDescent="0.4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 s="11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 t="shared" si="212"/>
        <v>110</v>
      </c>
      <c r="P3450" s="11">
        <f t="shared" si="213"/>
        <v>51.22</v>
      </c>
      <c r="Q3450" s="13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3.75" hidden="1" x14ac:dyDescent="0.4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 s="1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 t="shared" si="212"/>
        <v>171</v>
      </c>
      <c r="P3451" s="11">
        <f t="shared" si="213"/>
        <v>68.25</v>
      </c>
      <c r="Q3451" s="13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43.75" hidden="1" x14ac:dyDescent="0.4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 s="11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 t="shared" si="212"/>
        <v>152</v>
      </c>
      <c r="P3452" s="11">
        <f t="shared" si="213"/>
        <v>19.489999999999998</v>
      </c>
      <c r="Q3452" s="13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43.75" hidden="1" x14ac:dyDescent="0.4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 s="11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 t="shared" si="212"/>
        <v>101</v>
      </c>
      <c r="P3453" s="11">
        <f t="shared" si="213"/>
        <v>41.13</v>
      </c>
      <c r="Q3453" s="13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43.75" hidden="1" x14ac:dyDescent="0.4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 s="11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 t="shared" si="212"/>
        <v>153</v>
      </c>
      <c r="P3454" s="11">
        <f t="shared" si="213"/>
        <v>41.41</v>
      </c>
      <c r="Q3454" s="13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3.75" hidden="1" x14ac:dyDescent="0.4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 s="11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 t="shared" si="212"/>
        <v>128</v>
      </c>
      <c r="P3455" s="11">
        <f t="shared" si="213"/>
        <v>27.5</v>
      </c>
      <c r="Q3455" s="13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58.3" hidden="1" x14ac:dyDescent="0.4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 s="11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 t="shared" si="212"/>
        <v>101</v>
      </c>
      <c r="P3456" s="11">
        <f t="shared" si="213"/>
        <v>33.57</v>
      </c>
      <c r="Q3456" s="13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43.75" hidden="1" x14ac:dyDescent="0.4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 s="11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 t="shared" si="212"/>
        <v>101</v>
      </c>
      <c r="P3457" s="11">
        <f t="shared" si="213"/>
        <v>145.87</v>
      </c>
      <c r="Q3457" s="13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43.75" hidden="1" x14ac:dyDescent="0.4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 s="11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 t="shared" ref="O3458:O3521" si="216">ROUND(E3458/D3458*100,0)</f>
        <v>191</v>
      </c>
      <c r="P3458" s="11">
        <f t="shared" ref="P3458:P3521" si="217">IFERROR(ROUND(E3458/L3458,2),0)</f>
        <v>358.69</v>
      </c>
      <c r="Q3458" s="13" t="s">
        <v>8315</v>
      </c>
      <c r="R3458" t="s">
        <v>8316</v>
      </c>
      <c r="S3458" s="16">
        <f t="shared" ref="S3458:S3521" si="218">(((J3458/60)/60)/24+DATE(1970,1,1))</f>
        <v>41821.205636574072</v>
      </c>
      <c r="T3458" s="16">
        <f t="shared" ref="T3458:T3521" si="219">(((I3458/60)/60)/24+DATE(1970,1,1))</f>
        <v>41852.290972222225</v>
      </c>
    </row>
    <row r="3459" spans="1:20" ht="29.15" hidden="1" x14ac:dyDescent="0.4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 s="11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 t="shared" si="216"/>
        <v>140</v>
      </c>
      <c r="P3459" s="11">
        <f t="shared" si="217"/>
        <v>50.98</v>
      </c>
      <c r="Q3459" s="13" t="s">
        <v>8315</v>
      </c>
      <c r="R3459" t="s">
        <v>8316</v>
      </c>
      <c r="S3459" s="16">
        <f t="shared" si="218"/>
        <v>42016.706678240742</v>
      </c>
      <c r="T3459" s="16">
        <f t="shared" si="219"/>
        <v>42047.249305555553</v>
      </c>
    </row>
    <row r="3460" spans="1:20" ht="43.75" hidden="1" x14ac:dyDescent="0.4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 s="11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 t="shared" si="216"/>
        <v>124</v>
      </c>
      <c r="P3460" s="11">
        <f t="shared" si="217"/>
        <v>45.04</v>
      </c>
      <c r="Q3460" s="13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43.75" hidden="1" x14ac:dyDescent="0.4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 s="1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 t="shared" si="216"/>
        <v>126</v>
      </c>
      <c r="P3461" s="11">
        <f t="shared" si="217"/>
        <v>17.53</v>
      </c>
      <c r="Q3461" s="13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3.75" hidden="1" x14ac:dyDescent="0.4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 s="11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 t="shared" si="216"/>
        <v>190</v>
      </c>
      <c r="P3462" s="11">
        <f t="shared" si="217"/>
        <v>50</v>
      </c>
      <c r="Q3462" s="13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58.3" hidden="1" x14ac:dyDescent="0.4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 s="11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 t="shared" si="216"/>
        <v>139</v>
      </c>
      <c r="P3463" s="11">
        <f t="shared" si="217"/>
        <v>57.92</v>
      </c>
      <c r="Q3463" s="13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3.75" hidden="1" x14ac:dyDescent="0.4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 s="11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 t="shared" si="216"/>
        <v>202</v>
      </c>
      <c r="P3464" s="11">
        <f t="shared" si="217"/>
        <v>29.71</v>
      </c>
      <c r="Q3464" s="13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3.75" hidden="1" x14ac:dyDescent="0.4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 s="11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 t="shared" si="216"/>
        <v>103</v>
      </c>
      <c r="P3465" s="11">
        <f t="shared" si="217"/>
        <v>90.68</v>
      </c>
      <c r="Q3465" s="13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58.3" hidden="1" x14ac:dyDescent="0.4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 s="11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 t="shared" si="216"/>
        <v>102</v>
      </c>
      <c r="P3466" s="11">
        <f t="shared" si="217"/>
        <v>55.01</v>
      </c>
      <c r="Q3466" s="13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3.75" hidden="1" x14ac:dyDescent="0.4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 s="11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 t="shared" si="216"/>
        <v>103</v>
      </c>
      <c r="P3467" s="11">
        <f t="shared" si="217"/>
        <v>57.22</v>
      </c>
      <c r="Q3467" s="13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43.75" hidden="1" x14ac:dyDescent="0.4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 s="11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 t="shared" si="216"/>
        <v>127</v>
      </c>
      <c r="P3468" s="11">
        <f t="shared" si="217"/>
        <v>72.95</v>
      </c>
      <c r="Q3468" s="13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idden="1" x14ac:dyDescent="0.4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 s="11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 t="shared" si="216"/>
        <v>101</v>
      </c>
      <c r="P3469" s="11">
        <f t="shared" si="217"/>
        <v>64.47</v>
      </c>
      <c r="Q3469" s="13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3.75" hidden="1" x14ac:dyDescent="0.4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 s="11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 t="shared" si="216"/>
        <v>122</v>
      </c>
      <c r="P3470" s="11">
        <f t="shared" si="217"/>
        <v>716.35</v>
      </c>
      <c r="Q3470" s="13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58.3" hidden="1" x14ac:dyDescent="0.4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 s="1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 t="shared" si="216"/>
        <v>113</v>
      </c>
      <c r="P3471" s="11">
        <f t="shared" si="217"/>
        <v>50.4</v>
      </c>
      <c r="Q3471" s="13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29.15" hidden="1" x14ac:dyDescent="0.4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 s="11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 t="shared" si="216"/>
        <v>150</v>
      </c>
      <c r="P3472" s="11">
        <f t="shared" si="217"/>
        <v>41.67</v>
      </c>
      <c r="Q3472" s="13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43.75" hidden="1" x14ac:dyDescent="0.4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 s="11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 t="shared" si="216"/>
        <v>215</v>
      </c>
      <c r="P3473" s="11">
        <f t="shared" si="217"/>
        <v>35.770000000000003</v>
      </c>
      <c r="Q3473" s="13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43.75" hidden="1" x14ac:dyDescent="0.4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 s="11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 t="shared" si="216"/>
        <v>102</v>
      </c>
      <c r="P3474" s="11">
        <f t="shared" si="217"/>
        <v>88.74</v>
      </c>
      <c r="Q3474" s="13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43.75" hidden="1" x14ac:dyDescent="0.4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 s="11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 t="shared" si="216"/>
        <v>100</v>
      </c>
      <c r="P3475" s="11">
        <f t="shared" si="217"/>
        <v>148.47999999999999</v>
      </c>
      <c r="Q3475" s="13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43.75" hidden="1" x14ac:dyDescent="0.4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 s="11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 t="shared" si="216"/>
        <v>101</v>
      </c>
      <c r="P3476" s="11">
        <f t="shared" si="217"/>
        <v>51.79</v>
      </c>
      <c r="Q3476" s="13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3.75" hidden="1" x14ac:dyDescent="0.4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 s="11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 t="shared" si="216"/>
        <v>113</v>
      </c>
      <c r="P3477" s="11">
        <f t="shared" si="217"/>
        <v>20</v>
      </c>
      <c r="Q3477" s="13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58.3" hidden="1" x14ac:dyDescent="0.4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 s="11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 t="shared" si="216"/>
        <v>104</v>
      </c>
      <c r="P3478" s="11">
        <f t="shared" si="217"/>
        <v>52</v>
      </c>
      <c r="Q3478" s="13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3.75" hidden="1" x14ac:dyDescent="0.4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 s="11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 t="shared" si="216"/>
        <v>115</v>
      </c>
      <c r="P3479" s="11">
        <f t="shared" si="217"/>
        <v>53.23</v>
      </c>
      <c r="Q3479" s="13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3.75" hidden="1" x14ac:dyDescent="0.4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 s="11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 t="shared" si="216"/>
        <v>113</v>
      </c>
      <c r="P3480" s="11">
        <f t="shared" si="217"/>
        <v>39.6</v>
      </c>
      <c r="Q3480" s="13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3.75" hidden="1" x14ac:dyDescent="0.4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 s="1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 t="shared" si="216"/>
        <v>128</v>
      </c>
      <c r="P3481" s="11">
        <f t="shared" si="217"/>
        <v>34.25</v>
      </c>
      <c r="Q3481" s="13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3.75" hidden="1" x14ac:dyDescent="0.4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 s="11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 t="shared" si="216"/>
        <v>143</v>
      </c>
      <c r="P3482" s="11">
        <f t="shared" si="217"/>
        <v>164.62</v>
      </c>
      <c r="Q3482" s="13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43.75" hidden="1" x14ac:dyDescent="0.4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 s="11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 t="shared" si="216"/>
        <v>119</v>
      </c>
      <c r="P3483" s="11">
        <f t="shared" si="217"/>
        <v>125.05</v>
      </c>
      <c r="Q3483" s="13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3.75" hidden="1" x14ac:dyDescent="0.4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 s="11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 t="shared" si="216"/>
        <v>138</v>
      </c>
      <c r="P3484" s="11">
        <f t="shared" si="217"/>
        <v>51.88</v>
      </c>
      <c r="Q3484" s="13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3.75" hidden="1" x14ac:dyDescent="0.4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 s="11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 t="shared" si="216"/>
        <v>160</v>
      </c>
      <c r="P3485" s="11">
        <f t="shared" si="217"/>
        <v>40.29</v>
      </c>
      <c r="Q3485" s="13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58.3" hidden="1" x14ac:dyDescent="0.4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 s="11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 t="shared" si="216"/>
        <v>114</v>
      </c>
      <c r="P3486" s="11">
        <f t="shared" si="217"/>
        <v>64.91</v>
      </c>
      <c r="Q3486" s="13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43.75" hidden="1" x14ac:dyDescent="0.4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 s="11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 t="shared" si="216"/>
        <v>101</v>
      </c>
      <c r="P3487" s="11">
        <f t="shared" si="217"/>
        <v>55.33</v>
      </c>
      <c r="Q3487" s="13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3.75" hidden="1" x14ac:dyDescent="0.4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 s="11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 t="shared" si="216"/>
        <v>155</v>
      </c>
      <c r="P3488" s="11">
        <f t="shared" si="217"/>
        <v>83.14</v>
      </c>
      <c r="Q3488" s="13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43.75" hidden="1" x14ac:dyDescent="0.4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 s="11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 t="shared" si="216"/>
        <v>128</v>
      </c>
      <c r="P3489" s="11">
        <f t="shared" si="217"/>
        <v>38.71</v>
      </c>
      <c r="Q3489" s="13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58.3" hidden="1" x14ac:dyDescent="0.4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 s="11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 t="shared" si="216"/>
        <v>121</v>
      </c>
      <c r="P3490" s="11">
        <f t="shared" si="217"/>
        <v>125.38</v>
      </c>
      <c r="Q3490" s="13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43.75" hidden="1" x14ac:dyDescent="0.4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 s="1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 t="shared" si="216"/>
        <v>113</v>
      </c>
      <c r="P3491" s="11">
        <f t="shared" si="217"/>
        <v>78.260000000000005</v>
      </c>
      <c r="Q3491" s="13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43.75" hidden="1" x14ac:dyDescent="0.4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 s="11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 t="shared" si="216"/>
        <v>128</v>
      </c>
      <c r="P3492" s="11">
        <f t="shared" si="217"/>
        <v>47.22</v>
      </c>
      <c r="Q3492" s="13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58.3" hidden="1" x14ac:dyDescent="0.4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 s="11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 t="shared" si="216"/>
        <v>158</v>
      </c>
      <c r="P3493" s="11">
        <f t="shared" si="217"/>
        <v>79.099999999999994</v>
      </c>
      <c r="Q3493" s="13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3.75" hidden="1" x14ac:dyDescent="0.4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 s="11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 t="shared" si="216"/>
        <v>105</v>
      </c>
      <c r="P3494" s="11">
        <f t="shared" si="217"/>
        <v>114.29</v>
      </c>
      <c r="Q3494" s="13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43.75" hidden="1" x14ac:dyDescent="0.4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 s="11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 t="shared" si="216"/>
        <v>100</v>
      </c>
      <c r="P3495" s="11">
        <f t="shared" si="217"/>
        <v>51.72</v>
      </c>
      <c r="Q3495" s="13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43.75" hidden="1" x14ac:dyDescent="0.4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 s="11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 t="shared" si="216"/>
        <v>100</v>
      </c>
      <c r="P3496" s="11">
        <f t="shared" si="217"/>
        <v>30.77</v>
      </c>
      <c r="Q3496" s="13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43.75" hidden="1" x14ac:dyDescent="0.4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 s="11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 t="shared" si="216"/>
        <v>107</v>
      </c>
      <c r="P3497" s="11">
        <f t="shared" si="217"/>
        <v>74.209999999999994</v>
      </c>
      <c r="Q3497" s="13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58.3" hidden="1" x14ac:dyDescent="0.4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 s="11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 t="shared" si="216"/>
        <v>124</v>
      </c>
      <c r="P3498" s="11">
        <f t="shared" si="217"/>
        <v>47.85</v>
      </c>
      <c r="Q3498" s="13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58.3" hidden="1" x14ac:dyDescent="0.4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 s="11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 t="shared" si="216"/>
        <v>109</v>
      </c>
      <c r="P3499" s="11">
        <f t="shared" si="217"/>
        <v>34.409999999999997</v>
      </c>
      <c r="Q3499" s="13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58.3" hidden="1" x14ac:dyDescent="0.4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 s="11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 t="shared" si="216"/>
        <v>102</v>
      </c>
      <c r="P3500" s="11">
        <f t="shared" si="217"/>
        <v>40.24</v>
      </c>
      <c r="Q3500" s="13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43.75" hidden="1" x14ac:dyDescent="0.4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 s="1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 t="shared" si="216"/>
        <v>106</v>
      </c>
      <c r="P3501" s="11">
        <f t="shared" si="217"/>
        <v>60.29</v>
      </c>
      <c r="Q3501" s="13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58.3" hidden="1" x14ac:dyDescent="0.4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 s="11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 t="shared" si="216"/>
        <v>106</v>
      </c>
      <c r="P3502" s="11">
        <f t="shared" si="217"/>
        <v>25.31</v>
      </c>
      <c r="Q3502" s="13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3.75" hidden="1" x14ac:dyDescent="0.4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 s="11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 t="shared" si="216"/>
        <v>101</v>
      </c>
      <c r="P3503" s="11">
        <f t="shared" si="217"/>
        <v>35.950000000000003</v>
      </c>
      <c r="Q3503" s="13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43.75" hidden="1" x14ac:dyDescent="0.4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 s="11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 t="shared" si="216"/>
        <v>105</v>
      </c>
      <c r="P3504" s="11">
        <f t="shared" si="217"/>
        <v>136</v>
      </c>
      <c r="Q3504" s="13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3.75" hidden="1" x14ac:dyDescent="0.4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 s="11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 t="shared" si="216"/>
        <v>108</v>
      </c>
      <c r="P3505" s="11">
        <f t="shared" si="217"/>
        <v>70.760000000000005</v>
      </c>
      <c r="Q3505" s="13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43.75" hidden="1" x14ac:dyDescent="0.4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 s="11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 t="shared" si="216"/>
        <v>100</v>
      </c>
      <c r="P3506" s="11">
        <f t="shared" si="217"/>
        <v>125</v>
      </c>
      <c r="Q3506" s="13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87.45" hidden="1" x14ac:dyDescent="0.4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 s="11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 t="shared" si="216"/>
        <v>104</v>
      </c>
      <c r="P3507" s="11">
        <f t="shared" si="217"/>
        <v>66.510000000000005</v>
      </c>
      <c r="Q3507" s="13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43.75" hidden="1" x14ac:dyDescent="0.4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 s="11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 t="shared" si="216"/>
        <v>102</v>
      </c>
      <c r="P3508" s="11">
        <f t="shared" si="217"/>
        <v>105</v>
      </c>
      <c r="Q3508" s="13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43.75" hidden="1" x14ac:dyDescent="0.4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 s="11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 t="shared" si="216"/>
        <v>104</v>
      </c>
      <c r="P3509" s="11">
        <f t="shared" si="217"/>
        <v>145</v>
      </c>
      <c r="Q3509" s="13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43.75" hidden="1" x14ac:dyDescent="0.4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 s="11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 t="shared" si="216"/>
        <v>180</v>
      </c>
      <c r="P3510" s="11">
        <f t="shared" si="217"/>
        <v>12</v>
      </c>
      <c r="Q3510" s="13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43.75" hidden="1" x14ac:dyDescent="0.4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 s="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 t="shared" si="216"/>
        <v>106</v>
      </c>
      <c r="P3511" s="11">
        <f t="shared" si="217"/>
        <v>96.67</v>
      </c>
      <c r="Q3511" s="13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58.3" hidden="1" x14ac:dyDescent="0.4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 s="11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 t="shared" si="216"/>
        <v>101</v>
      </c>
      <c r="P3512" s="11">
        <f t="shared" si="217"/>
        <v>60.33</v>
      </c>
      <c r="Q3512" s="13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3.75" hidden="1" x14ac:dyDescent="0.4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 s="11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 t="shared" si="216"/>
        <v>101</v>
      </c>
      <c r="P3513" s="11">
        <f t="shared" si="217"/>
        <v>79.89</v>
      </c>
      <c r="Q3513" s="13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43.75" hidden="1" x14ac:dyDescent="0.4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 s="11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 t="shared" si="216"/>
        <v>100</v>
      </c>
      <c r="P3514" s="11">
        <f t="shared" si="217"/>
        <v>58.82</v>
      </c>
      <c r="Q3514" s="13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43.75" hidden="1" x14ac:dyDescent="0.4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 s="11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 t="shared" si="216"/>
        <v>118</v>
      </c>
      <c r="P3515" s="11">
        <f t="shared" si="217"/>
        <v>75.34</v>
      </c>
      <c r="Q3515" s="13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3.75" hidden="1" x14ac:dyDescent="0.4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 s="11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 t="shared" si="216"/>
        <v>110</v>
      </c>
      <c r="P3516" s="11">
        <f t="shared" si="217"/>
        <v>55</v>
      </c>
      <c r="Q3516" s="13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3.75" hidden="1" x14ac:dyDescent="0.4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 s="11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 t="shared" si="216"/>
        <v>103</v>
      </c>
      <c r="P3517" s="11">
        <f t="shared" si="217"/>
        <v>66.959999999999994</v>
      </c>
      <c r="Q3517" s="13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43.75" hidden="1" x14ac:dyDescent="0.4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 s="11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 t="shared" si="216"/>
        <v>100</v>
      </c>
      <c r="P3518" s="11">
        <f t="shared" si="217"/>
        <v>227.27</v>
      </c>
      <c r="Q3518" s="13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3.75" hidden="1" x14ac:dyDescent="0.4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 s="11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 t="shared" si="216"/>
        <v>100</v>
      </c>
      <c r="P3519" s="11">
        <f t="shared" si="217"/>
        <v>307.69</v>
      </c>
      <c r="Q3519" s="13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43.75" hidden="1" x14ac:dyDescent="0.4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 s="11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 t="shared" si="216"/>
        <v>110</v>
      </c>
      <c r="P3520" s="11">
        <f t="shared" si="217"/>
        <v>50.02</v>
      </c>
      <c r="Q3520" s="13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3.75" hidden="1" x14ac:dyDescent="0.4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 s="1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 t="shared" si="216"/>
        <v>101</v>
      </c>
      <c r="P3521" s="11">
        <f t="shared" si="217"/>
        <v>72.39</v>
      </c>
      <c r="Q3521" s="13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43.75" hidden="1" x14ac:dyDescent="0.4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 s="11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 t="shared" ref="O3522:O3585" si="220">ROUND(E3522/D3522*100,0)</f>
        <v>101</v>
      </c>
      <c r="P3522" s="11">
        <f t="shared" ref="P3522:P3585" si="221">IFERROR(ROUND(E3522/L3522,2),0)</f>
        <v>95.95</v>
      </c>
      <c r="Q3522" s="13" t="s">
        <v>8315</v>
      </c>
      <c r="R3522" t="s">
        <v>8316</v>
      </c>
      <c r="S3522" s="16">
        <f t="shared" ref="S3522:S3585" si="222">(((J3522/60)/60)/24+DATE(1970,1,1))</f>
        <v>42227.824212962965</v>
      </c>
      <c r="T3522" s="16">
        <f t="shared" ref="T3522:T3585" si="223">(((I3522/60)/60)/24+DATE(1970,1,1))</f>
        <v>42253.57430555555</v>
      </c>
    </row>
    <row r="3523" spans="1:20" ht="58.3" hidden="1" x14ac:dyDescent="0.4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 s="11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 t="shared" si="220"/>
        <v>169</v>
      </c>
      <c r="P3523" s="11">
        <f t="shared" si="221"/>
        <v>45.62</v>
      </c>
      <c r="Q3523" s="13" t="s">
        <v>8315</v>
      </c>
      <c r="R3523" t="s">
        <v>8316</v>
      </c>
      <c r="S3523" s="16">
        <f t="shared" si="222"/>
        <v>41881.361342592594</v>
      </c>
      <c r="T3523" s="16">
        <f t="shared" si="223"/>
        <v>41911.361342592594</v>
      </c>
    </row>
    <row r="3524" spans="1:20" ht="43.75" hidden="1" x14ac:dyDescent="0.4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 s="11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 t="shared" si="220"/>
        <v>100</v>
      </c>
      <c r="P3524" s="11">
        <f t="shared" si="221"/>
        <v>41.03</v>
      </c>
      <c r="Q3524" s="13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3.75" hidden="1" x14ac:dyDescent="0.4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 s="11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 t="shared" si="220"/>
        <v>114</v>
      </c>
      <c r="P3525" s="11">
        <f t="shared" si="221"/>
        <v>56.83</v>
      </c>
      <c r="Q3525" s="13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43.75" hidden="1" x14ac:dyDescent="0.4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 s="11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 t="shared" si="220"/>
        <v>102</v>
      </c>
      <c r="P3526" s="11">
        <f t="shared" si="221"/>
        <v>137.24</v>
      </c>
      <c r="Q3526" s="13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3.75" hidden="1" x14ac:dyDescent="0.4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 s="11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 t="shared" si="220"/>
        <v>106</v>
      </c>
      <c r="P3527" s="11">
        <f t="shared" si="221"/>
        <v>75.709999999999994</v>
      </c>
      <c r="Q3527" s="13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43.75" hidden="1" x14ac:dyDescent="0.4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 s="11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 t="shared" si="220"/>
        <v>102</v>
      </c>
      <c r="P3528" s="11">
        <f t="shared" si="221"/>
        <v>99</v>
      </c>
      <c r="Q3528" s="13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43.75" hidden="1" x14ac:dyDescent="0.4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 s="11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 t="shared" si="220"/>
        <v>117</v>
      </c>
      <c r="P3529" s="11">
        <f t="shared" si="221"/>
        <v>81.569999999999993</v>
      </c>
      <c r="Q3529" s="13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3.75" hidden="1" x14ac:dyDescent="0.4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 s="11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 t="shared" si="220"/>
        <v>101</v>
      </c>
      <c r="P3530" s="11">
        <f t="shared" si="221"/>
        <v>45.11</v>
      </c>
      <c r="Q3530" s="13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58.3" hidden="1" x14ac:dyDescent="0.4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 s="1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 t="shared" si="220"/>
        <v>132</v>
      </c>
      <c r="P3531" s="11">
        <f t="shared" si="221"/>
        <v>36.67</v>
      </c>
      <c r="Q3531" s="13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43.75" hidden="1" x14ac:dyDescent="0.4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 s="11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 t="shared" si="220"/>
        <v>100</v>
      </c>
      <c r="P3532" s="11">
        <f t="shared" si="221"/>
        <v>125</v>
      </c>
      <c r="Q3532" s="13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idden="1" x14ac:dyDescent="0.4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 s="11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 t="shared" si="220"/>
        <v>128</v>
      </c>
      <c r="P3533" s="11">
        <f t="shared" si="221"/>
        <v>49.23</v>
      </c>
      <c r="Q3533" s="13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58.3" hidden="1" x14ac:dyDescent="0.4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 s="11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 t="shared" si="220"/>
        <v>119</v>
      </c>
      <c r="P3534" s="11">
        <f t="shared" si="221"/>
        <v>42.3</v>
      </c>
      <c r="Q3534" s="13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58.3" hidden="1" x14ac:dyDescent="0.4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 s="11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 t="shared" si="220"/>
        <v>126</v>
      </c>
      <c r="P3535" s="11">
        <f t="shared" si="221"/>
        <v>78.88</v>
      </c>
      <c r="Q3535" s="13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43.75" hidden="1" x14ac:dyDescent="0.4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 s="11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 t="shared" si="220"/>
        <v>156</v>
      </c>
      <c r="P3536" s="11">
        <f t="shared" si="221"/>
        <v>38.28</v>
      </c>
      <c r="Q3536" s="13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3.75" hidden="1" x14ac:dyDescent="0.4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 s="11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 t="shared" si="220"/>
        <v>103</v>
      </c>
      <c r="P3537" s="11">
        <f t="shared" si="221"/>
        <v>44.85</v>
      </c>
      <c r="Q3537" s="13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43.75" hidden="1" x14ac:dyDescent="0.4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 s="11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 t="shared" si="220"/>
        <v>153</v>
      </c>
      <c r="P3538" s="11">
        <f t="shared" si="221"/>
        <v>13.53</v>
      </c>
      <c r="Q3538" s="13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43.75" hidden="1" x14ac:dyDescent="0.4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 s="11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 t="shared" si="220"/>
        <v>180</v>
      </c>
      <c r="P3539" s="11">
        <f t="shared" si="221"/>
        <v>43.5</v>
      </c>
      <c r="Q3539" s="13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43.75" hidden="1" x14ac:dyDescent="0.4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 s="11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 t="shared" si="220"/>
        <v>128</v>
      </c>
      <c r="P3540" s="11">
        <f t="shared" si="221"/>
        <v>30.95</v>
      </c>
      <c r="Q3540" s="13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43.75" hidden="1" x14ac:dyDescent="0.4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 s="1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 t="shared" si="220"/>
        <v>120</v>
      </c>
      <c r="P3541" s="11">
        <f t="shared" si="221"/>
        <v>55.23</v>
      </c>
      <c r="Q3541" s="13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58.3" hidden="1" x14ac:dyDescent="0.4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 s="11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 t="shared" si="220"/>
        <v>123</v>
      </c>
      <c r="P3542" s="11">
        <f t="shared" si="221"/>
        <v>46.13</v>
      </c>
      <c r="Q3542" s="13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43.75" hidden="1" x14ac:dyDescent="0.4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 s="11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 t="shared" si="220"/>
        <v>105</v>
      </c>
      <c r="P3543" s="11">
        <f t="shared" si="221"/>
        <v>39.380000000000003</v>
      </c>
      <c r="Q3543" s="13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43.75" hidden="1" x14ac:dyDescent="0.4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 s="11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 t="shared" si="220"/>
        <v>102</v>
      </c>
      <c r="P3544" s="11">
        <f t="shared" si="221"/>
        <v>66.150000000000006</v>
      </c>
      <c r="Q3544" s="13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3.75" hidden="1" x14ac:dyDescent="0.4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 s="11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 t="shared" si="220"/>
        <v>105</v>
      </c>
      <c r="P3545" s="11">
        <f t="shared" si="221"/>
        <v>54.14</v>
      </c>
      <c r="Q3545" s="13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29.15" hidden="1" x14ac:dyDescent="0.4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 s="11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 t="shared" si="220"/>
        <v>100</v>
      </c>
      <c r="P3546" s="11">
        <f t="shared" si="221"/>
        <v>104.17</v>
      </c>
      <c r="Q3546" s="13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43.75" hidden="1" x14ac:dyDescent="0.4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 s="11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 t="shared" si="220"/>
        <v>100</v>
      </c>
      <c r="P3547" s="11">
        <f t="shared" si="221"/>
        <v>31.38</v>
      </c>
      <c r="Q3547" s="13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43.75" hidden="1" x14ac:dyDescent="0.4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 s="11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 t="shared" si="220"/>
        <v>102</v>
      </c>
      <c r="P3548" s="11">
        <f t="shared" si="221"/>
        <v>59.21</v>
      </c>
      <c r="Q3548" s="13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3.75" hidden="1" x14ac:dyDescent="0.4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 s="11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 t="shared" si="220"/>
        <v>114</v>
      </c>
      <c r="P3549" s="11">
        <f t="shared" si="221"/>
        <v>119.18</v>
      </c>
      <c r="Q3549" s="13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3.75" hidden="1" x14ac:dyDescent="0.4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 s="11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 t="shared" si="220"/>
        <v>102</v>
      </c>
      <c r="P3550" s="11">
        <f t="shared" si="221"/>
        <v>164.62</v>
      </c>
      <c r="Q3550" s="13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43.75" hidden="1" x14ac:dyDescent="0.4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 s="1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 t="shared" si="220"/>
        <v>102</v>
      </c>
      <c r="P3551" s="11">
        <f t="shared" si="221"/>
        <v>24.29</v>
      </c>
      <c r="Q3551" s="13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58.3" hidden="1" x14ac:dyDescent="0.4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 s="11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 t="shared" si="220"/>
        <v>105</v>
      </c>
      <c r="P3552" s="11">
        <f t="shared" si="221"/>
        <v>40.94</v>
      </c>
      <c r="Q3552" s="13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43.75" hidden="1" x14ac:dyDescent="0.4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 s="11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 t="shared" si="220"/>
        <v>102</v>
      </c>
      <c r="P3553" s="11">
        <f t="shared" si="221"/>
        <v>61.1</v>
      </c>
      <c r="Q3553" s="13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43.75" hidden="1" x14ac:dyDescent="0.4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 s="11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 t="shared" si="220"/>
        <v>100</v>
      </c>
      <c r="P3554" s="11">
        <f t="shared" si="221"/>
        <v>38.65</v>
      </c>
      <c r="Q3554" s="13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43.75" hidden="1" x14ac:dyDescent="0.4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 s="11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 t="shared" si="220"/>
        <v>106</v>
      </c>
      <c r="P3555" s="11">
        <f t="shared" si="221"/>
        <v>56.2</v>
      </c>
      <c r="Q3555" s="13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3.75" hidden="1" x14ac:dyDescent="0.4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 s="11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 t="shared" si="220"/>
        <v>113</v>
      </c>
      <c r="P3556" s="11">
        <f t="shared" si="221"/>
        <v>107</v>
      </c>
      <c r="Q3556" s="13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43.75" hidden="1" x14ac:dyDescent="0.4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 s="11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 t="shared" si="220"/>
        <v>100</v>
      </c>
      <c r="P3557" s="11">
        <f t="shared" si="221"/>
        <v>171.43</v>
      </c>
      <c r="Q3557" s="13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58.3" hidden="1" x14ac:dyDescent="0.4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 s="11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 t="shared" si="220"/>
        <v>100</v>
      </c>
      <c r="P3558" s="11">
        <f t="shared" si="221"/>
        <v>110.5</v>
      </c>
      <c r="Q3558" s="13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58.3" hidden="1" x14ac:dyDescent="0.4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 s="11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 t="shared" si="220"/>
        <v>100</v>
      </c>
      <c r="P3559" s="11">
        <f t="shared" si="221"/>
        <v>179.28</v>
      </c>
      <c r="Q3559" s="13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3.75" hidden="1" x14ac:dyDescent="0.4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 s="11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 t="shared" si="220"/>
        <v>144</v>
      </c>
      <c r="P3560" s="11">
        <f t="shared" si="221"/>
        <v>22.91</v>
      </c>
      <c r="Q3560" s="13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58.3" hidden="1" x14ac:dyDescent="0.4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 s="1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 t="shared" si="220"/>
        <v>104</v>
      </c>
      <c r="P3561" s="11">
        <f t="shared" si="221"/>
        <v>43.13</v>
      </c>
      <c r="Q3561" s="13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43.75" hidden="1" x14ac:dyDescent="0.4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 s="11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 t="shared" si="220"/>
        <v>108</v>
      </c>
      <c r="P3562" s="11">
        <f t="shared" si="221"/>
        <v>46.89</v>
      </c>
      <c r="Q3562" s="13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16.6" hidden="1" x14ac:dyDescent="0.4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 s="11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 t="shared" si="220"/>
        <v>102</v>
      </c>
      <c r="P3563" s="11">
        <f t="shared" si="221"/>
        <v>47.41</v>
      </c>
      <c r="Q3563" s="13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43.75" hidden="1" x14ac:dyDescent="0.4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 s="11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 t="shared" si="220"/>
        <v>149</v>
      </c>
      <c r="P3564" s="11">
        <f t="shared" si="221"/>
        <v>15.13</v>
      </c>
      <c r="Q3564" s="13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43.75" hidden="1" x14ac:dyDescent="0.4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 s="11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 t="shared" si="220"/>
        <v>105</v>
      </c>
      <c r="P3565" s="11">
        <f t="shared" si="221"/>
        <v>21.1</v>
      </c>
      <c r="Q3565" s="13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29.15" hidden="1" x14ac:dyDescent="0.4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 s="11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 t="shared" si="220"/>
        <v>101</v>
      </c>
      <c r="P3566" s="11">
        <f t="shared" si="221"/>
        <v>59.12</v>
      </c>
      <c r="Q3566" s="13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43.75" hidden="1" x14ac:dyDescent="0.4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 s="11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 t="shared" si="220"/>
        <v>131</v>
      </c>
      <c r="P3567" s="11">
        <f t="shared" si="221"/>
        <v>97.92</v>
      </c>
      <c r="Q3567" s="13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43.75" hidden="1" x14ac:dyDescent="0.4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 s="11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 t="shared" si="220"/>
        <v>105</v>
      </c>
      <c r="P3568" s="11">
        <f t="shared" si="221"/>
        <v>55.13</v>
      </c>
      <c r="Q3568" s="13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43.75" hidden="1" x14ac:dyDescent="0.4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 s="11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 t="shared" si="220"/>
        <v>109</v>
      </c>
      <c r="P3569" s="11">
        <f t="shared" si="221"/>
        <v>26.54</v>
      </c>
      <c r="Q3569" s="13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3.75" hidden="1" x14ac:dyDescent="0.4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 s="11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 t="shared" si="220"/>
        <v>111</v>
      </c>
      <c r="P3570" s="11">
        <f t="shared" si="221"/>
        <v>58.42</v>
      </c>
      <c r="Q3570" s="13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3.75" hidden="1" x14ac:dyDescent="0.4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 s="1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 t="shared" si="220"/>
        <v>100</v>
      </c>
      <c r="P3571" s="11">
        <f t="shared" si="221"/>
        <v>122.54</v>
      </c>
      <c r="Q3571" s="13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3.75" hidden="1" x14ac:dyDescent="0.4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 s="11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 t="shared" si="220"/>
        <v>114</v>
      </c>
      <c r="P3572" s="11">
        <f t="shared" si="221"/>
        <v>87.96</v>
      </c>
      <c r="Q3572" s="13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3.75" hidden="1" x14ac:dyDescent="0.4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 s="11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 t="shared" si="220"/>
        <v>122</v>
      </c>
      <c r="P3573" s="11">
        <f t="shared" si="221"/>
        <v>73.239999999999995</v>
      </c>
      <c r="Q3573" s="13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29.15" hidden="1" x14ac:dyDescent="0.4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 s="11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 t="shared" si="220"/>
        <v>100</v>
      </c>
      <c r="P3574" s="11">
        <f t="shared" si="221"/>
        <v>55.56</v>
      </c>
      <c r="Q3574" s="13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43.75" hidden="1" x14ac:dyDescent="0.4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 s="11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 t="shared" si="220"/>
        <v>103</v>
      </c>
      <c r="P3575" s="11">
        <f t="shared" si="221"/>
        <v>39.54</v>
      </c>
      <c r="Q3575" s="13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43.75" hidden="1" x14ac:dyDescent="0.4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 s="11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 t="shared" si="220"/>
        <v>106</v>
      </c>
      <c r="P3576" s="11">
        <f t="shared" si="221"/>
        <v>136.78</v>
      </c>
      <c r="Q3576" s="13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43.75" hidden="1" x14ac:dyDescent="0.4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 s="11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 t="shared" si="220"/>
        <v>101</v>
      </c>
      <c r="P3577" s="11">
        <f t="shared" si="221"/>
        <v>99.34</v>
      </c>
      <c r="Q3577" s="13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3.75" hidden="1" x14ac:dyDescent="0.4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 s="11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 t="shared" si="220"/>
        <v>100</v>
      </c>
      <c r="P3578" s="11">
        <f t="shared" si="221"/>
        <v>20</v>
      </c>
      <c r="Q3578" s="13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3.75" hidden="1" x14ac:dyDescent="0.4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 s="11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 t="shared" si="220"/>
        <v>130</v>
      </c>
      <c r="P3579" s="11">
        <f t="shared" si="221"/>
        <v>28.89</v>
      </c>
      <c r="Q3579" s="13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3.75" hidden="1" x14ac:dyDescent="0.4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 s="11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 t="shared" si="220"/>
        <v>100</v>
      </c>
      <c r="P3580" s="11">
        <f t="shared" si="221"/>
        <v>40.549999999999997</v>
      </c>
      <c r="Q3580" s="13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43.75" hidden="1" x14ac:dyDescent="0.4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 s="1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 t="shared" si="220"/>
        <v>100</v>
      </c>
      <c r="P3581" s="11">
        <f t="shared" si="221"/>
        <v>35.71</v>
      </c>
      <c r="Q3581" s="13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3.75" hidden="1" x14ac:dyDescent="0.4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 s="11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 t="shared" si="220"/>
        <v>114</v>
      </c>
      <c r="P3582" s="11">
        <f t="shared" si="221"/>
        <v>37.96</v>
      </c>
      <c r="Q3582" s="13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43.75" hidden="1" x14ac:dyDescent="0.4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 s="11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 t="shared" si="220"/>
        <v>100</v>
      </c>
      <c r="P3583" s="11">
        <f t="shared" si="221"/>
        <v>33.33</v>
      </c>
      <c r="Q3583" s="13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3.75" hidden="1" x14ac:dyDescent="0.4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 s="11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 t="shared" si="220"/>
        <v>287</v>
      </c>
      <c r="P3584" s="11">
        <f t="shared" si="221"/>
        <v>58.57</v>
      </c>
      <c r="Q3584" s="13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43.75" hidden="1" x14ac:dyDescent="0.4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 s="11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 t="shared" si="220"/>
        <v>109</v>
      </c>
      <c r="P3585" s="11">
        <f t="shared" si="221"/>
        <v>135.63</v>
      </c>
      <c r="Q3585" s="13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87.45" hidden="1" x14ac:dyDescent="0.4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 s="11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 t="shared" ref="O3586:O3649" si="224">ROUND(E3586/D3586*100,0)</f>
        <v>116</v>
      </c>
      <c r="P3586" s="11">
        <f t="shared" ref="P3586:P3649" si="225">IFERROR(ROUND(E3586/L3586,2),0)</f>
        <v>30.94</v>
      </c>
      <c r="Q3586" s="13" t="s">
        <v>8315</v>
      </c>
      <c r="R3586" t="s">
        <v>8316</v>
      </c>
      <c r="S3586" s="16">
        <f t="shared" ref="S3586:S3649" si="226">(((J3586/60)/60)/24+DATE(1970,1,1))</f>
        <v>42168.316481481481</v>
      </c>
      <c r="T3586" s="16">
        <f t="shared" ref="T3586:T3649" si="227">(((I3586/60)/60)/24+DATE(1970,1,1))</f>
        <v>42198.316481481481</v>
      </c>
    </row>
    <row r="3587" spans="1:20" ht="43.75" hidden="1" x14ac:dyDescent="0.4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 s="11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 t="shared" si="224"/>
        <v>119</v>
      </c>
      <c r="P3587" s="11">
        <f t="shared" si="225"/>
        <v>176.09</v>
      </c>
      <c r="Q3587" s="13" t="s">
        <v>8315</v>
      </c>
      <c r="R3587" t="s">
        <v>8316</v>
      </c>
      <c r="S3587" s="16">
        <f t="shared" si="226"/>
        <v>41964.716319444444</v>
      </c>
      <c r="T3587" s="16">
        <f t="shared" si="227"/>
        <v>41994.716319444444</v>
      </c>
    </row>
    <row r="3588" spans="1:20" hidden="1" x14ac:dyDescent="0.4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 s="11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 t="shared" si="224"/>
        <v>109</v>
      </c>
      <c r="P3588" s="11">
        <f t="shared" si="225"/>
        <v>151.97999999999999</v>
      </c>
      <c r="Q3588" s="13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3.75" hidden="1" x14ac:dyDescent="0.4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 s="11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 t="shared" si="224"/>
        <v>127</v>
      </c>
      <c r="P3589" s="11">
        <f t="shared" si="225"/>
        <v>22.61</v>
      </c>
      <c r="Q3589" s="13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3.75" hidden="1" x14ac:dyDescent="0.4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 s="11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 t="shared" si="224"/>
        <v>101</v>
      </c>
      <c r="P3590" s="11">
        <f t="shared" si="225"/>
        <v>18.27</v>
      </c>
      <c r="Q3590" s="13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3.75" hidden="1" x14ac:dyDescent="0.4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 s="1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 t="shared" si="224"/>
        <v>128</v>
      </c>
      <c r="P3591" s="11">
        <f t="shared" si="225"/>
        <v>82.26</v>
      </c>
      <c r="Q3591" s="13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58.3" hidden="1" x14ac:dyDescent="0.4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 s="11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 t="shared" si="224"/>
        <v>100</v>
      </c>
      <c r="P3592" s="11">
        <f t="shared" si="225"/>
        <v>68.53</v>
      </c>
      <c r="Q3592" s="13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43.75" hidden="1" x14ac:dyDescent="0.4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 s="11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 t="shared" si="224"/>
        <v>175</v>
      </c>
      <c r="P3593" s="11">
        <f t="shared" si="225"/>
        <v>68.06</v>
      </c>
      <c r="Q3593" s="13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3.75" hidden="1" x14ac:dyDescent="0.4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 s="11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 t="shared" si="224"/>
        <v>127</v>
      </c>
      <c r="P3594" s="11">
        <f t="shared" si="225"/>
        <v>72.709999999999994</v>
      </c>
      <c r="Q3594" s="13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3.75" hidden="1" x14ac:dyDescent="0.4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 s="11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 t="shared" si="224"/>
        <v>111</v>
      </c>
      <c r="P3595" s="11">
        <f t="shared" si="225"/>
        <v>77.19</v>
      </c>
      <c r="Q3595" s="13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58.3" hidden="1" x14ac:dyDescent="0.4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 s="11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 t="shared" si="224"/>
        <v>126</v>
      </c>
      <c r="P3596" s="11">
        <f t="shared" si="225"/>
        <v>55.97</v>
      </c>
      <c r="Q3596" s="13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29.15" hidden="1" x14ac:dyDescent="0.4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 s="11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 t="shared" si="224"/>
        <v>119</v>
      </c>
      <c r="P3597" s="11">
        <f t="shared" si="225"/>
        <v>49.69</v>
      </c>
      <c r="Q3597" s="13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3.75" hidden="1" x14ac:dyDescent="0.4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 s="11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 t="shared" si="224"/>
        <v>108</v>
      </c>
      <c r="P3598" s="11">
        <f t="shared" si="225"/>
        <v>79</v>
      </c>
      <c r="Q3598" s="13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29.15" hidden="1" x14ac:dyDescent="0.4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 s="11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 t="shared" si="224"/>
        <v>103</v>
      </c>
      <c r="P3599" s="11">
        <f t="shared" si="225"/>
        <v>77.73</v>
      </c>
      <c r="Q3599" s="13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3.75" hidden="1" x14ac:dyDescent="0.4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 s="11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 t="shared" si="224"/>
        <v>110</v>
      </c>
      <c r="P3600" s="11">
        <f t="shared" si="225"/>
        <v>40.78</v>
      </c>
      <c r="Q3600" s="13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3.75" hidden="1" x14ac:dyDescent="0.4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 s="1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 t="shared" si="224"/>
        <v>202</v>
      </c>
      <c r="P3601" s="11">
        <f t="shared" si="225"/>
        <v>59.41</v>
      </c>
      <c r="Q3601" s="13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29.15" hidden="1" x14ac:dyDescent="0.4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 s="11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 t="shared" si="224"/>
        <v>130</v>
      </c>
      <c r="P3602" s="11">
        <f t="shared" si="225"/>
        <v>3.25</v>
      </c>
      <c r="Q3602" s="13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3.75" hidden="1" x14ac:dyDescent="0.4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 s="11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 t="shared" si="224"/>
        <v>104</v>
      </c>
      <c r="P3603" s="11">
        <f t="shared" si="225"/>
        <v>39.380000000000003</v>
      </c>
      <c r="Q3603" s="13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58.3" hidden="1" x14ac:dyDescent="0.4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 s="11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 t="shared" si="224"/>
        <v>100</v>
      </c>
      <c r="P3604" s="11">
        <f t="shared" si="225"/>
        <v>81.67</v>
      </c>
      <c r="Q3604" s="13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43.75" hidden="1" x14ac:dyDescent="0.4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 s="11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 t="shared" si="224"/>
        <v>171</v>
      </c>
      <c r="P3605" s="11">
        <f t="shared" si="225"/>
        <v>44.91</v>
      </c>
      <c r="Q3605" s="13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43.75" hidden="1" x14ac:dyDescent="0.4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 s="11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 t="shared" si="224"/>
        <v>113</v>
      </c>
      <c r="P3606" s="11">
        <f t="shared" si="225"/>
        <v>49.06</v>
      </c>
      <c r="Q3606" s="13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58.3" hidden="1" x14ac:dyDescent="0.4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 s="11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 t="shared" si="224"/>
        <v>184</v>
      </c>
      <c r="P3607" s="11">
        <f t="shared" si="225"/>
        <v>30.67</v>
      </c>
      <c r="Q3607" s="13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43.75" hidden="1" x14ac:dyDescent="0.4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 s="11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 t="shared" si="224"/>
        <v>130</v>
      </c>
      <c r="P3608" s="11">
        <f t="shared" si="225"/>
        <v>61.06</v>
      </c>
      <c r="Q3608" s="13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29.15" hidden="1" x14ac:dyDescent="0.4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 s="11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 t="shared" si="224"/>
        <v>105</v>
      </c>
      <c r="P3609" s="11">
        <f t="shared" si="225"/>
        <v>29</v>
      </c>
      <c r="Q3609" s="13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43.75" hidden="1" x14ac:dyDescent="0.4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 s="11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 t="shared" si="224"/>
        <v>100</v>
      </c>
      <c r="P3610" s="11">
        <f t="shared" si="225"/>
        <v>29.63</v>
      </c>
      <c r="Q3610" s="13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43.75" hidden="1" x14ac:dyDescent="0.4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 s="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 t="shared" si="224"/>
        <v>153</v>
      </c>
      <c r="P3611" s="11">
        <f t="shared" si="225"/>
        <v>143.1</v>
      </c>
      <c r="Q3611" s="13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3.75" hidden="1" x14ac:dyDescent="0.4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 s="11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 t="shared" si="224"/>
        <v>162</v>
      </c>
      <c r="P3612" s="11">
        <f t="shared" si="225"/>
        <v>52.35</v>
      </c>
      <c r="Q3612" s="13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43.75" hidden="1" x14ac:dyDescent="0.4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 s="11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 t="shared" si="224"/>
        <v>136</v>
      </c>
      <c r="P3613" s="11">
        <f t="shared" si="225"/>
        <v>66.67</v>
      </c>
      <c r="Q3613" s="13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3.75" hidden="1" x14ac:dyDescent="0.4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 s="11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 t="shared" si="224"/>
        <v>144</v>
      </c>
      <c r="P3614" s="11">
        <f t="shared" si="225"/>
        <v>126.67</v>
      </c>
      <c r="Q3614" s="13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43.75" hidden="1" x14ac:dyDescent="0.4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 s="11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 t="shared" si="224"/>
        <v>100</v>
      </c>
      <c r="P3615" s="11">
        <f t="shared" si="225"/>
        <v>62.5</v>
      </c>
      <c r="Q3615" s="13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3.75" hidden="1" x14ac:dyDescent="0.4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 s="11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 t="shared" si="224"/>
        <v>101</v>
      </c>
      <c r="P3616" s="11">
        <f t="shared" si="225"/>
        <v>35.49</v>
      </c>
      <c r="Q3616" s="13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43.75" hidden="1" x14ac:dyDescent="0.4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 s="11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 t="shared" si="224"/>
        <v>107</v>
      </c>
      <c r="P3617" s="11">
        <f t="shared" si="225"/>
        <v>37.08</v>
      </c>
      <c r="Q3617" s="13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43.75" hidden="1" x14ac:dyDescent="0.4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 s="11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 t="shared" si="224"/>
        <v>125</v>
      </c>
      <c r="P3618" s="11">
        <f t="shared" si="225"/>
        <v>69.33</v>
      </c>
      <c r="Q3618" s="13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43.75" hidden="1" x14ac:dyDescent="0.4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 s="11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 t="shared" si="224"/>
        <v>119</v>
      </c>
      <c r="P3619" s="11">
        <f t="shared" si="225"/>
        <v>17.25</v>
      </c>
      <c r="Q3619" s="13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43.75" hidden="1" x14ac:dyDescent="0.4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 s="11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 t="shared" si="224"/>
        <v>101</v>
      </c>
      <c r="P3620" s="11">
        <f t="shared" si="225"/>
        <v>36.07</v>
      </c>
      <c r="Q3620" s="13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43.75" hidden="1" x14ac:dyDescent="0.4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 s="1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 t="shared" si="224"/>
        <v>113</v>
      </c>
      <c r="P3621" s="11">
        <f t="shared" si="225"/>
        <v>66.47</v>
      </c>
      <c r="Q3621" s="13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43.75" hidden="1" x14ac:dyDescent="0.4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 s="11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 t="shared" si="224"/>
        <v>105</v>
      </c>
      <c r="P3622" s="11">
        <f t="shared" si="225"/>
        <v>56.07</v>
      </c>
      <c r="Q3622" s="13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43.75" hidden="1" x14ac:dyDescent="0.4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 s="11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 t="shared" si="224"/>
        <v>110</v>
      </c>
      <c r="P3623" s="11">
        <f t="shared" si="225"/>
        <v>47.03</v>
      </c>
      <c r="Q3623" s="13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29.15" hidden="1" x14ac:dyDescent="0.4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 s="11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 t="shared" si="224"/>
        <v>100</v>
      </c>
      <c r="P3624" s="11">
        <f t="shared" si="225"/>
        <v>47.67</v>
      </c>
      <c r="Q3624" s="13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29.15" hidden="1" x14ac:dyDescent="0.4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 s="11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 t="shared" si="224"/>
        <v>120</v>
      </c>
      <c r="P3625" s="11">
        <f t="shared" si="225"/>
        <v>88.24</v>
      </c>
      <c r="Q3625" s="13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72.900000000000006" hidden="1" x14ac:dyDescent="0.4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 s="11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 t="shared" si="224"/>
        <v>105</v>
      </c>
      <c r="P3626" s="11">
        <f t="shared" si="225"/>
        <v>80.72</v>
      </c>
      <c r="Q3626" s="13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58.3" hidden="1" x14ac:dyDescent="0.4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 s="11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 t="shared" si="224"/>
        <v>103</v>
      </c>
      <c r="P3627" s="11">
        <f t="shared" si="225"/>
        <v>39.49</v>
      </c>
      <c r="Q3627" s="13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43.75" hidden="1" x14ac:dyDescent="0.4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 s="11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 t="shared" si="224"/>
        <v>102</v>
      </c>
      <c r="P3628" s="11">
        <f t="shared" si="225"/>
        <v>84.85</v>
      </c>
      <c r="Q3628" s="13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43.75" hidden="1" x14ac:dyDescent="0.4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 s="11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 t="shared" si="224"/>
        <v>100</v>
      </c>
      <c r="P3629" s="11">
        <f t="shared" si="225"/>
        <v>68.97</v>
      </c>
      <c r="Q3629" s="13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43.75" hidden="1" x14ac:dyDescent="0.4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 s="11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 t="shared" si="224"/>
        <v>0</v>
      </c>
      <c r="P3630" s="11">
        <f t="shared" si="225"/>
        <v>0</v>
      </c>
      <c r="Q3630" s="13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58.3" hidden="1" x14ac:dyDescent="0.4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 s="1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 t="shared" si="224"/>
        <v>0</v>
      </c>
      <c r="P3631" s="11">
        <f t="shared" si="225"/>
        <v>1</v>
      </c>
      <c r="Q3631" s="13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43.75" x14ac:dyDescent="0.4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 s="11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 t="shared" si="224"/>
        <v>0</v>
      </c>
      <c r="P3632" s="11">
        <f t="shared" si="225"/>
        <v>1</v>
      </c>
      <c r="Q3632" s="13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58.3" hidden="1" x14ac:dyDescent="0.4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 s="11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 t="shared" si="224"/>
        <v>51</v>
      </c>
      <c r="P3633" s="11">
        <f t="shared" si="225"/>
        <v>147.88</v>
      </c>
      <c r="Q3633" s="13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43.75" x14ac:dyDescent="0.4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 s="11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 t="shared" si="224"/>
        <v>20</v>
      </c>
      <c r="P3634" s="11">
        <f t="shared" si="225"/>
        <v>100</v>
      </c>
      <c r="Q3634" s="13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3.75" hidden="1" x14ac:dyDescent="0.4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 s="11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 t="shared" si="224"/>
        <v>35</v>
      </c>
      <c r="P3635" s="11">
        <f t="shared" si="225"/>
        <v>56.84</v>
      </c>
      <c r="Q3635" s="13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43.75" hidden="1" x14ac:dyDescent="0.4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 s="11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 t="shared" si="224"/>
        <v>4</v>
      </c>
      <c r="P3636" s="11">
        <f t="shared" si="225"/>
        <v>176.94</v>
      </c>
      <c r="Q3636" s="13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29.15" hidden="1" x14ac:dyDescent="0.4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 s="11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 t="shared" si="224"/>
        <v>36</v>
      </c>
      <c r="P3637" s="11">
        <f t="shared" si="225"/>
        <v>127.6</v>
      </c>
      <c r="Q3637" s="13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3.75" hidden="1" x14ac:dyDescent="0.4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 s="11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 t="shared" si="224"/>
        <v>0</v>
      </c>
      <c r="P3638" s="11">
        <f t="shared" si="225"/>
        <v>0</v>
      </c>
      <c r="Q3638" s="13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58.3" hidden="1" x14ac:dyDescent="0.4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 s="11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 t="shared" si="224"/>
        <v>31</v>
      </c>
      <c r="P3639" s="11">
        <f t="shared" si="225"/>
        <v>66.14</v>
      </c>
      <c r="Q3639" s="13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29.15" hidden="1" x14ac:dyDescent="0.4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 s="11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 t="shared" si="224"/>
        <v>7</v>
      </c>
      <c r="P3640" s="11">
        <f t="shared" si="225"/>
        <v>108</v>
      </c>
      <c r="Q3640" s="13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43.75" hidden="1" x14ac:dyDescent="0.4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 s="1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 t="shared" si="224"/>
        <v>0</v>
      </c>
      <c r="P3641" s="11">
        <f t="shared" si="225"/>
        <v>1</v>
      </c>
      <c r="Q3641" s="13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72.900000000000006" hidden="1" x14ac:dyDescent="0.4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 s="11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 t="shared" si="224"/>
        <v>6</v>
      </c>
      <c r="P3642" s="11">
        <f t="shared" si="225"/>
        <v>18.329999999999998</v>
      </c>
      <c r="Q3642" s="13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43.75" hidden="1" x14ac:dyDescent="0.4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 s="11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 t="shared" si="224"/>
        <v>0</v>
      </c>
      <c r="P3643" s="11">
        <f t="shared" si="225"/>
        <v>0</v>
      </c>
      <c r="Q3643" s="13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58.3" hidden="1" x14ac:dyDescent="0.4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 s="11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 t="shared" si="224"/>
        <v>2</v>
      </c>
      <c r="P3644" s="11">
        <f t="shared" si="225"/>
        <v>7.5</v>
      </c>
      <c r="Q3644" s="13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3.75" hidden="1" x14ac:dyDescent="0.4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 s="11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 t="shared" si="224"/>
        <v>0</v>
      </c>
      <c r="P3645" s="11">
        <f t="shared" si="225"/>
        <v>0</v>
      </c>
      <c r="Q3645" s="13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3.75" hidden="1" x14ac:dyDescent="0.4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 s="11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 t="shared" si="224"/>
        <v>16</v>
      </c>
      <c r="P3646" s="11">
        <f t="shared" si="225"/>
        <v>68.42</v>
      </c>
      <c r="Q3646" s="13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43.75" hidden="1" x14ac:dyDescent="0.4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 s="11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224"/>
        <v>0</v>
      </c>
      <c r="P3647" s="11">
        <f t="shared" si="225"/>
        <v>1</v>
      </c>
      <c r="Q3647" s="13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3.75" hidden="1" x14ac:dyDescent="0.4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 s="11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 t="shared" si="224"/>
        <v>5</v>
      </c>
      <c r="P3648" s="11">
        <f t="shared" si="225"/>
        <v>60.13</v>
      </c>
      <c r="Q3648" s="13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43.75" x14ac:dyDescent="0.4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 s="11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 t="shared" si="224"/>
        <v>6</v>
      </c>
      <c r="P3649" s="11">
        <f t="shared" si="225"/>
        <v>15</v>
      </c>
      <c r="Q3649" s="13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29.15" hidden="1" x14ac:dyDescent="0.4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 s="11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 t="shared" ref="O3650:O3713" si="228">ROUND(E3650/D3650*100,0)</f>
        <v>100</v>
      </c>
      <c r="P3650" s="11">
        <f t="shared" ref="P3650:P3713" si="229">IFERROR(ROUND(E3650/L3650,2),0)</f>
        <v>550.04</v>
      </c>
      <c r="Q3650" s="13" t="s">
        <v>8315</v>
      </c>
      <c r="R3650" t="s">
        <v>8316</v>
      </c>
      <c r="S3650" s="16">
        <f t="shared" ref="S3650:S3713" si="230">(((J3650/60)/60)/24+DATE(1970,1,1))</f>
        <v>41887.292187500003</v>
      </c>
      <c r="T3650" s="16">
        <f t="shared" ref="T3650:T3713" si="231">(((I3650/60)/60)/24+DATE(1970,1,1))</f>
        <v>41917.292187500003</v>
      </c>
    </row>
    <row r="3651" spans="1:20" ht="43.75" hidden="1" x14ac:dyDescent="0.4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 s="1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 t="shared" si="228"/>
        <v>104</v>
      </c>
      <c r="P3651" s="11">
        <f t="shared" si="229"/>
        <v>97.5</v>
      </c>
      <c r="Q3651" s="13" t="s">
        <v>8315</v>
      </c>
      <c r="R3651" t="s">
        <v>8316</v>
      </c>
      <c r="S3651" s="16">
        <f t="shared" si="230"/>
        <v>41780.712893518517</v>
      </c>
      <c r="T3651" s="16">
        <f t="shared" si="231"/>
        <v>41806.712893518517</v>
      </c>
    </row>
    <row r="3652" spans="1:20" ht="43.75" hidden="1" x14ac:dyDescent="0.4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 s="11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 t="shared" si="228"/>
        <v>100</v>
      </c>
      <c r="P3652" s="11">
        <f t="shared" si="229"/>
        <v>29.41</v>
      </c>
      <c r="Q3652" s="13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43.75" hidden="1" x14ac:dyDescent="0.4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 s="11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 t="shared" si="228"/>
        <v>104</v>
      </c>
      <c r="P3653" s="11">
        <f t="shared" si="229"/>
        <v>57.78</v>
      </c>
      <c r="Q3653" s="13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43.75" hidden="1" x14ac:dyDescent="0.4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 s="11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 t="shared" si="228"/>
        <v>251</v>
      </c>
      <c r="P3654" s="11">
        <f t="shared" si="229"/>
        <v>44.24</v>
      </c>
      <c r="Q3654" s="13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43.75" hidden="1" x14ac:dyDescent="0.4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 s="11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 t="shared" si="228"/>
        <v>101</v>
      </c>
      <c r="P3655" s="11">
        <f t="shared" si="229"/>
        <v>60.91</v>
      </c>
      <c r="Q3655" s="13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58.3" hidden="1" x14ac:dyDescent="0.4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 s="11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 t="shared" si="228"/>
        <v>174</v>
      </c>
      <c r="P3656" s="11">
        <f t="shared" si="229"/>
        <v>68.84</v>
      </c>
      <c r="Q3656" s="13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58.3" hidden="1" x14ac:dyDescent="0.4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 s="11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 t="shared" si="228"/>
        <v>116</v>
      </c>
      <c r="P3657" s="11">
        <f t="shared" si="229"/>
        <v>73.58</v>
      </c>
      <c r="Q3657" s="13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43.75" hidden="1" x14ac:dyDescent="0.4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 s="11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 t="shared" si="228"/>
        <v>106</v>
      </c>
      <c r="P3658" s="11">
        <f t="shared" si="229"/>
        <v>115.02</v>
      </c>
      <c r="Q3658" s="13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43.75" hidden="1" x14ac:dyDescent="0.4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 s="11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 t="shared" si="228"/>
        <v>111</v>
      </c>
      <c r="P3659" s="11">
        <f t="shared" si="229"/>
        <v>110.75</v>
      </c>
      <c r="Q3659" s="13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29.15" hidden="1" x14ac:dyDescent="0.4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 s="11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 t="shared" si="228"/>
        <v>101</v>
      </c>
      <c r="P3660" s="11">
        <f t="shared" si="229"/>
        <v>75.5</v>
      </c>
      <c r="Q3660" s="13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3.75" hidden="1" x14ac:dyDescent="0.4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 s="1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 t="shared" si="228"/>
        <v>102</v>
      </c>
      <c r="P3661" s="11">
        <f t="shared" si="229"/>
        <v>235.46</v>
      </c>
      <c r="Q3661" s="13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58.3" hidden="1" x14ac:dyDescent="0.4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 s="11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 t="shared" si="228"/>
        <v>100</v>
      </c>
      <c r="P3662" s="11">
        <f t="shared" si="229"/>
        <v>11.36</v>
      </c>
      <c r="Q3662" s="13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43.75" hidden="1" x14ac:dyDescent="0.4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 s="11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 t="shared" si="228"/>
        <v>111</v>
      </c>
      <c r="P3663" s="11">
        <f t="shared" si="229"/>
        <v>92.5</v>
      </c>
      <c r="Q3663" s="13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58.3" hidden="1" x14ac:dyDescent="0.4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 s="11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 t="shared" si="228"/>
        <v>101</v>
      </c>
      <c r="P3664" s="11">
        <f t="shared" si="229"/>
        <v>202.85</v>
      </c>
      <c r="Q3664" s="13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43.75" hidden="1" x14ac:dyDescent="0.4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 s="11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 t="shared" si="228"/>
        <v>104</v>
      </c>
      <c r="P3665" s="11">
        <f t="shared" si="229"/>
        <v>26</v>
      </c>
      <c r="Q3665" s="13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43.75" hidden="1" x14ac:dyDescent="0.4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 s="11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 t="shared" si="228"/>
        <v>109</v>
      </c>
      <c r="P3666" s="11">
        <f t="shared" si="229"/>
        <v>46.05</v>
      </c>
      <c r="Q3666" s="13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43.75" hidden="1" x14ac:dyDescent="0.4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 s="11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 t="shared" si="228"/>
        <v>115</v>
      </c>
      <c r="P3667" s="11">
        <f t="shared" si="229"/>
        <v>51</v>
      </c>
      <c r="Q3667" s="13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29.15" hidden="1" x14ac:dyDescent="0.4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 s="11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 t="shared" si="228"/>
        <v>100</v>
      </c>
      <c r="P3668" s="11">
        <f t="shared" si="229"/>
        <v>31.58</v>
      </c>
      <c r="Q3668" s="13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43.75" hidden="1" x14ac:dyDescent="0.4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 s="11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 t="shared" si="228"/>
        <v>103</v>
      </c>
      <c r="P3669" s="11">
        <f t="shared" si="229"/>
        <v>53.36</v>
      </c>
      <c r="Q3669" s="13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43.75" hidden="1" x14ac:dyDescent="0.4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 s="11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 t="shared" si="228"/>
        <v>104</v>
      </c>
      <c r="P3670" s="11">
        <f t="shared" si="229"/>
        <v>36.96</v>
      </c>
      <c r="Q3670" s="13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43.75" hidden="1" x14ac:dyDescent="0.4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 s="1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 t="shared" si="228"/>
        <v>138</v>
      </c>
      <c r="P3671" s="11">
        <f t="shared" si="229"/>
        <v>81.290000000000006</v>
      </c>
      <c r="Q3671" s="13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43.75" hidden="1" x14ac:dyDescent="0.4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 s="11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 t="shared" si="228"/>
        <v>110</v>
      </c>
      <c r="P3672" s="11">
        <f t="shared" si="229"/>
        <v>20.079999999999998</v>
      </c>
      <c r="Q3672" s="13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43.75" hidden="1" x14ac:dyDescent="0.4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 s="11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 t="shared" si="228"/>
        <v>101</v>
      </c>
      <c r="P3673" s="11">
        <f t="shared" si="229"/>
        <v>88.25</v>
      </c>
      <c r="Q3673" s="13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58.3" hidden="1" x14ac:dyDescent="0.4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 s="11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 t="shared" si="228"/>
        <v>102</v>
      </c>
      <c r="P3674" s="11">
        <f t="shared" si="229"/>
        <v>53.44</v>
      </c>
      <c r="Q3674" s="13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3.75" hidden="1" x14ac:dyDescent="0.4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 s="11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 t="shared" si="228"/>
        <v>114</v>
      </c>
      <c r="P3675" s="11">
        <f t="shared" si="229"/>
        <v>39.869999999999997</v>
      </c>
      <c r="Q3675" s="13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43.75" hidden="1" x14ac:dyDescent="0.4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 s="11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 t="shared" si="228"/>
        <v>100</v>
      </c>
      <c r="P3676" s="11">
        <f t="shared" si="229"/>
        <v>145.16</v>
      </c>
      <c r="Q3676" s="13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43.75" hidden="1" x14ac:dyDescent="0.4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 s="11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 t="shared" si="228"/>
        <v>140</v>
      </c>
      <c r="P3677" s="11">
        <f t="shared" si="229"/>
        <v>23.33</v>
      </c>
      <c r="Q3677" s="13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43.75" hidden="1" x14ac:dyDescent="0.4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 s="11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 t="shared" si="228"/>
        <v>129</v>
      </c>
      <c r="P3678" s="11">
        <f t="shared" si="229"/>
        <v>64.38</v>
      </c>
      <c r="Q3678" s="13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43.75" hidden="1" x14ac:dyDescent="0.4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 s="11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 t="shared" si="228"/>
        <v>103</v>
      </c>
      <c r="P3679" s="11">
        <f t="shared" si="229"/>
        <v>62.05</v>
      </c>
      <c r="Q3679" s="13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43.75" hidden="1" x14ac:dyDescent="0.4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 s="11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 t="shared" si="228"/>
        <v>103</v>
      </c>
      <c r="P3680" s="11">
        <f t="shared" si="229"/>
        <v>66.13</v>
      </c>
      <c r="Q3680" s="13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43.75" hidden="1" x14ac:dyDescent="0.4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 s="1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 t="shared" si="228"/>
        <v>110</v>
      </c>
      <c r="P3681" s="11">
        <f t="shared" si="229"/>
        <v>73.400000000000006</v>
      </c>
      <c r="Q3681" s="13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43.75" hidden="1" x14ac:dyDescent="0.4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 s="11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 t="shared" si="228"/>
        <v>113</v>
      </c>
      <c r="P3682" s="11">
        <f t="shared" si="229"/>
        <v>99.5</v>
      </c>
      <c r="Q3682" s="13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58.3" hidden="1" x14ac:dyDescent="0.4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 s="11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 t="shared" si="228"/>
        <v>112</v>
      </c>
      <c r="P3683" s="11">
        <f t="shared" si="229"/>
        <v>62.17</v>
      </c>
      <c r="Q3683" s="13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3.75" hidden="1" x14ac:dyDescent="0.4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 s="11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 t="shared" si="228"/>
        <v>139</v>
      </c>
      <c r="P3684" s="11">
        <f t="shared" si="229"/>
        <v>62.33</v>
      </c>
      <c r="Q3684" s="13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3.75" hidden="1" x14ac:dyDescent="0.4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 s="11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 t="shared" si="228"/>
        <v>111</v>
      </c>
      <c r="P3685" s="11">
        <f t="shared" si="229"/>
        <v>58.79</v>
      </c>
      <c r="Q3685" s="13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43.75" hidden="1" x14ac:dyDescent="0.4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 s="11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 t="shared" si="228"/>
        <v>139</v>
      </c>
      <c r="P3686" s="11">
        <f t="shared" si="229"/>
        <v>45.35</v>
      </c>
      <c r="Q3686" s="13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3.75" hidden="1" x14ac:dyDescent="0.4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 s="11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 t="shared" si="228"/>
        <v>106</v>
      </c>
      <c r="P3687" s="11">
        <f t="shared" si="229"/>
        <v>41.94</v>
      </c>
      <c r="Q3687" s="13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3.75" hidden="1" x14ac:dyDescent="0.4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 s="11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 t="shared" si="228"/>
        <v>101</v>
      </c>
      <c r="P3688" s="11">
        <f t="shared" si="229"/>
        <v>59.17</v>
      </c>
      <c r="Q3688" s="13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43.75" hidden="1" x14ac:dyDescent="0.4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 s="11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 t="shared" si="228"/>
        <v>100</v>
      </c>
      <c r="P3689" s="11">
        <f t="shared" si="229"/>
        <v>200.49</v>
      </c>
      <c r="Q3689" s="13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43.75" hidden="1" x14ac:dyDescent="0.4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 s="11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 t="shared" si="228"/>
        <v>109</v>
      </c>
      <c r="P3690" s="11">
        <f t="shared" si="229"/>
        <v>83.97</v>
      </c>
      <c r="Q3690" s="13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43.75" hidden="1" x14ac:dyDescent="0.4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 s="1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 t="shared" si="228"/>
        <v>118</v>
      </c>
      <c r="P3691" s="11">
        <f t="shared" si="229"/>
        <v>57.26</v>
      </c>
      <c r="Q3691" s="13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43.75" hidden="1" x14ac:dyDescent="0.4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 s="11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 t="shared" si="228"/>
        <v>120</v>
      </c>
      <c r="P3692" s="11">
        <f t="shared" si="229"/>
        <v>58.06</v>
      </c>
      <c r="Q3692" s="13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29.15" hidden="1" x14ac:dyDescent="0.4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 s="11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 t="shared" si="228"/>
        <v>128</v>
      </c>
      <c r="P3693" s="11">
        <f t="shared" si="229"/>
        <v>186.8</v>
      </c>
      <c r="Q3693" s="13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29.15" hidden="1" x14ac:dyDescent="0.4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 s="11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 t="shared" si="228"/>
        <v>126</v>
      </c>
      <c r="P3694" s="11">
        <f t="shared" si="229"/>
        <v>74.12</v>
      </c>
      <c r="Q3694" s="13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43.75" hidden="1" x14ac:dyDescent="0.4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 s="11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 t="shared" si="228"/>
        <v>129</v>
      </c>
      <c r="P3695" s="11">
        <f t="shared" si="229"/>
        <v>30.71</v>
      </c>
      <c r="Q3695" s="13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58.3" hidden="1" x14ac:dyDescent="0.4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 s="11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 t="shared" si="228"/>
        <v>107</v>
      </c>
      <c r="P3696" s="11">
        <f t="shared" si="229"/>
        <v>62.67</v>
      </c>
      <c r="Q3696" s="13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58.3" hidden="1" x14ac:dyDescent="0.4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 s="11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 t="shared" si="228"/>
        <v>100</v>
      </c>
      <c r="P3697" s="11">
        <f t="shared" si="229"/>
        <v>121.36</v>
      </c>
      <c r="Q3697" s="13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3.75" hidden="1" x14ac:dyDescent="0.4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 s="11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 t="shared" si="228"/>
        <v>155</v>
      </c>
      <c r="P3698" s="11">
        <f t="shared" si="229"/>
        <v>39.74</v>
      </c>
      <c r="Q3698" s="13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43.75" hidden="1" x14ac:dyDescent="0.4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 s="11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 t="shared" si="228"/>
        <v>108</v>
      </c>
      <c r="P3699" s="11">
        <f t="shared" si="229"/>
        <v>72</v>
      </c>
      <c r="Q3699" s="13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43.75" hidden="1" x14ac:dyDescent="0.4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 s="11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 t="shared" si="228"/>
        <v>111</v>
      </c>
      <c r="P3700" s="11">
        <f t="shared" si="229"/>
        <v>40.630000000000003</v>
      </c>
      <c r="Q3700" s="13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58.3" hidden="1" x14ac:dyDescent="0.4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 s="1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 t="shared" si="228"/>
        <v>101</v>
      </c>
      <c r="P3701" s="11">
        <f t="shared" si="229"/>
        <v>63</v>
      </c>
      <c r="Q3701" s="13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29.15" hidden="1" x14ac:dyDescent="0.4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 s="11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 t="shared" si="228"/>
        <v>121</v>
      </c>
      <c r="P3702" s="11">
        <f t="shared" si="229"/>
        <v>33.67</v>
      </c>
      <c r="Q3702" s="13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43.75" hidden="1" x14ac:dyDescent="0.4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 s="11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 t="shared" si="228"/>
        <v>100</v>
      </c>
      <c r="P3703" s="11">
        <f t="shared" si="229"/>
        <v>38.590000000000003</v>
      </c>
      <c r="Q3703" s="13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58.3" hidden="1" x14ac:dyDescent="0.4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 s="11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 t="shared" si="228"/>
        <v>109</v>
      </c>
      <c r="P3704" s="11">
        <f t="shared" si="229"/>
        <v>155.94999999999999</v>
      </c>
      <c r="Q3704" s="13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43.75" hidden="1" x14ac:dyDescent="0.4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 s="11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 t="shared" si="228"/>
        <v>123</v>
      </c>
      <c r="P3705" s="11">
        <f t="shared" si="229"/>
        <v>43.2</v>
      </c>
      <c r="Q3705" s="13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43.75" hidden="1" x14ac:dyDescent="0.4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 s="11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 t="shared" si="228"/>
        <v>136</v>
      </c>
      <c r="P3706" s="11">
        <f t="shared" si="229"/>
        <v>15.15</v>
      </c>
      <c r="Q3706" s="13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43.75" hidden="1" x14ac:dyDescent="0.4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 s="11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 t="shared" si="228"/>
        <v>103</v>
      </c>
      <c r="P3707" s="11">
        <f t="shared" si="229"/>
        <v>83.57</v>
      </c>
      <c r="Q3707" s="13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3.75" hidden="1" x14ac:dyDescent="0.4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 s="11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 t="shared" si="228"/>
        <v>121</v>
      </c>
      <c r="P3708" s="11">
        <f t="shared" si="229"/>
        <v>140</v>
      </c>
      <c r="Q3708" s="13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43.75" hidden="1" x14ac:dyDescent="0.4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 s="11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 t="shared" si="228"/>
        <v>186</v>
      </c>
      <c r="P3709" s="11">
        <f t="shared" si="229"/>
        <v>80.87</v>
      </c>
      <c r="Q3709" s="13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58.3" hidden="1" x14ac:dyDescent="0.4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 s="11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 t="shared" si="228"/>
        <v>300</v>
      </c>
      <c r="P3710" s="11">
        <f t="shared" si="229"/>
        <v>53.85</v>
      </c>
      <c r="Q3710" s="13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3.75" hidden="1" x14ac:dyDescent="0.4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 s="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 t="shared" si="228"/>
        <v>108</v>
      </c>
      <c r="P3711" s="11">
        <f t="shared" si="229"/>
        <v>30.93</v>
      </c>
      <c r="Q3711" s="13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29.15" hidden="1" x14ac:dyDescent="0.4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 s="11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 t="shared" si="228"/>
        <v>141</v>
      </c>
      <c r="P3712" s="11">
        <f t="shared" si="229"/>
        <v>67.959999999999994</v>
      </c>
      <c r="Q3712" s="13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29.15" hidden="1" x14ac:dyDescent="0.4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 s="11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 t="shared" si="228"/>
        <v>114</v>
      </c>
      <c r="P3713" s="11">
        <f t="shared" si="229"/>
        <v>27.14</v>
      </c>
      <c r="Q3713" s="13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58.3" hidden="1" x14ac:dyDescent="0.4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 s="11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 t="shared" ref="O3714:O3777" si="232">ROUND(E3714/D3714*100,0)</f>
        <v>154</v>
      </c>
      <c r="P3714" s="11">
        <f t="shared" ref="P3714:P3777" si="233">IFERROR(ROUND(E3714/L3714,2),0)</f>
        <v>110.87</v>
      </c>
      <c r="Q3714" s="13" t="s">
        <v>8315</v>
      </c>
      <c r="R3714" t="s">
        <v>8316</v>
      </c>
      <c r="S3714" s="16">
        <f t="shared" ref="S3714:S3777" si="234">(((J3714/60)/60)/24+DATE(1970,1,1))</f>
        <v>42134.172071759262</v>
      </c>
      <c r="T3714" s="16">
        <f t="shared" ref="T3714:T3777" si="235">(((I3714/60)/60)/24+DATE(1970,1,1))</f>
        <v>42155.290972222225</v>
      </c>
    </row>
    <row r="3715" spans="1:20" ht="43.75" hidden="1" x14ac:dyDescent="0.4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 s="11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 t="shared" si="232"/>
        <v>102</v>
      </c>
      <c r="P3715" s="11">
        <f t="shared" si="233"/>
        <v>106.84</v>
      </c>
      <c r="Q3715" s="13" t="s">
        <v>8315</v>
      </c>
      <c r="R3715" t="s">
        <v>8316</v>
      </c>
      <c r="S3715" s="16">
        <f t="shared" si="234"/>
        <v>42505.738032407404</v>
      </c>
      <c r="T3715" s="16">
        <f t="shared" si="235"/>
        <v>42525.738032407404</v>
      </c>
    </row>
    <row r="3716" spans="1:20" ht="43.75" hidden="1" x14ac:dyDescent="0.4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 s="11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 t="shared" si="232"/>
        <v>102</v>
      </c>
      <c r="P3716" s="11">
        <f t="shared" si="233"/>
        <v>105.52</v>
      </c>
      <c r="Q3716" s="13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43.75" hidden="1" x14ac:dyDescent="0.4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 s="11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 t="shared" si="232"/>
        <v>103</v>
      </c>
      <c r="P3717" s="11">
        <f t="shared" si="233"/>
        <v>132.96</v>
      </c>
      <c r="Q3717" s="13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3.75" hidden="1" x14ac:dyDescent="0.4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 s="11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 t="shared" si="232"/>
        <v>156</v>
      </c>
      <c r="P3718" s="11">
        <f t="shared" si="233"/>
        <v>51.92</v>
      </c>
      <c r="Q3718" s="13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3.75" hidden="1" x14ac:dyDescent="0.4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 s="11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 t="shared" si="232"/>
        <v>101</v>
      </c>
      <c r="P3719" s="11">
        <f t="shared" si="233"/>
        <v>310</v>
      </c>
      <c r="Q3719" s="13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3.75" hidden="1" x14ac:dyDescent="0.4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 s="11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 t="shared" si="232"/>
        <v>239</v>
      </c>
      <c r="P3720" s="11">
        <f t="shared" si="233"/>
        <v>26.02</v>
      </c>
      <c r="Q3720" s="13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29.15" hidden="1" x14ac:dyDescent="0.4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 s="1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 t="shared" si="232"/>
        <v>210</v>
      </c>
      <c r="P3721" s="11">
        <f t="shared" si="233"/>
        <v>105</v>
      </c>
      <c r="Q3721" s="13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29.15" hidden="1" x14ac:dyDescent="0.4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 s="11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 t="shared" si="232"/>
        <v>105</v>
      </c>
      <c r="P3722" s="11">
        <f t="shared" si="233"/>
        <v>86.23</v>
      </c>
      <c r="Q3722" s="13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58.3" hidden="1" x14ac:dyDescent="0.4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 s="11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 t="shared" si="232"/>
        <v>101</v>
      </c>
      <c r="P3723" s="11">
        <f t="shared" si="233"/>
        <v>114.55</v>
      </c>
      <c r="Q3723" s="13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58.3" hidden="1" x14ac:dyDescent="0.4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 s="11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 t="shared" si="232"/>
        <v>111</v>
      </c>
      <c r="P3724" s="11">
        <f t="shared" si="233"/>
        <v>47.66</v>
      </c>
      <c r="Q3724" s="13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29.15" hidden="1" x14ac:dyDescent="0.4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 s="11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 t="shared" si="232"/>
        <v>102</v>
      </c>
      <c r="P3725" s="11">
        <f t="shared" si="233"/>
        <v>72.89</v>
      </c>
      <c r="Q3725" s="13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43.75" hidden="1" x14ac:dyDescent="0.4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 s="11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 t="shared" si="232"/>
        <v>103</v>
      </c>
      <c r="P3726" s="11">
        <f t="shared" si="233"/>
        <v>49.55</v>
      </c>
      <c r="Q3726" s="13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43.75" hidden="1" x14ac:dyDescent="0.4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 s="11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 t="shared" si="232"/>
        <v>127</v>
      </c>
      <c r="P3727" s="11">
        <f t="shared" si="233"/>
        <v>25.4</v>
      </c>
      <c r="Q3727" s="13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3.75" hidden="1" x14ac:dyDescent="0.4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 s="11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 t="shared" si="232"/>
        <v>339</v>
      </c>
      <c r="P3728" s="11">
        <f t="shared" si="233"/>
        <v>62.59</v>
      </c>
      <c r="Q3728" s="13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3.75" hidden="1" x14ac:dyDescent="0.4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 s="11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 t="shared" si="232"/>
        <v>101</v>
      </c>
      <c r="P3729" s="11">
        <f t="shared" si="233"/>
        <v>61.06</v>
      </c>
      <c r="Q3729" s="13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43.75" hidden="1" x14ac:dyDescent="0.4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 s="11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 t="shared" si="232"/>
        <v>9</v>
      </c>
      <c r="P3730" s="11">
        <f t="shared" si="233"/>
        <v>60.06</v>
      </c>
      <c r="Q3730" s="13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58.3" hidden="1" x14ac:dyDescent="0.4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 s="1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 t="shared" si="232"/>
        <v>7</v>
      </c>
      <c r="P3731" s="11">
        <f t="shared" si="233"/>
        <v>72.400000000000006</v>
      </c>
      <c r="Q3731" s="13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3.75" hidden="1" x14ac:dyDescent="0.4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 s="11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 t="shared" si="232"/>
        <v>10</v>
      </c>
      <c r="P3732" s="11">
        <f t="shared" si="233"/>
        <v>100</v>
      </c>
      <c r="Q3732" s="13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43.75" hidden="1" x14ac:dyDescent="0.4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 s="11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 t="shared" si="232"/>
        <v>11</v>
      </c>
      <c r="P3733" s="11">
        <f t="shared" si="233"/>
        <v>51.67</v>
      </c>
      <c r="Q3733" s="13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43.75" hidden="1" x14ac:dyDescent="0.4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 s="11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 t="shared" si="232"/>
        <v>15</v>
      </c>
      <c r="P3734" s="11">
        <f t="shared" si="233"/>
        <v>32.75</v>
      </c>
      <c r="Q3734" s="13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3.75" hidden="1" x14ac:dyDescent="0.4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 s="11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 t="shared" si="232"/>
        <v>0</v>
      </c>
      <c r="P3735" s="11">
        <f t="shared" si="233"/>
        <v>0</v>
      </c>
      <c r="Q3735" s="13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58.3" hidden="1" x14ac:dyDescent="0.4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 s="11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 t="shared" si="232"/>
        <v>28</v>
      </c>
      <c r="P3736" s="11">
        <f t="shared" si="233"/>
        <v>61</v>
      </c>
      <c r="Q3736" s="13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29.15" hidden="1" x14ac:dyDescent="0.4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 s="11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 t="shared" si="232"/>
        <v>13</v>
      </c>
      <c r="P3737" s="11">
        <f t="shared" si="233"/>
        <v>10</v>
      </c>
      <c r="Q3737" s="13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3.75" hidden="1" x14ac:dyDescent="0.4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 s="11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 t="shared" si="232"/>
        <v>1</v>
      </c>
      <c r="P3738" s="11">
        <f t="shared" si="233"/>
        <v>10</v>
      </c>
      <c r="Q3738" s="13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43.75" hidden="1" x14ac:dyDescent="0.4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 s="11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 t="shared" si="232"/>
        <v>21</v>
      </c>
      <c r="P3739" s="11">
        <f t="shared" si="233"/>
        <v>37.5</v>
      </c>
      <c r="Q3739" s="13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29.15" hidden="1" x14ac:dyDescent="0.4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 s="11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 t="shared" si="232"/>
        <v>18</v>
      </c>
      <c r="P3740" s="11">
        <f t="shared" si="233"/>
        <v>45</v>
      </c>
      <c r="Q3740" s="13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43.75" hidden="1" x14ac:dyDescent="0.4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 s="1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 t="shared" si="232"/>
        <v>20</v>
      </c>
      <c r="P3741" s="11">
        <f t="shared" si="233"/>
        <v>100.63</v>
      </c>
      <c r="Q3741" s="13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43.75" hidden="1" x14ac:dyDescent="0.4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 s="11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 t="shared" si="232"/>
        <v>18</v>
      </c>
      <c r="P3742" s="11">
        <f t="shared" si="233"/>
        <v>25.57</v>
      </c>
      <c r="Q3742" s="13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3.75" hidden="1" x14ac:dyDescent="0.4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 s="11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 t="shared" si="232"/>
        <v>0</v>
      </c>
      <c r="P3743" s="11">
        <f t="shared" si="233"/>
        <v>0</v>
      </c>
      <c r="Q3743" s="13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43.75" hidden="1" x14ac:dyDescent="0.4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 s="11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 t="shared" si="232"/>
        <v>2</v>
      </c>
      <c r="P3744" s="11">
        <f t="shared" si="233"/>
        <v>25</v>
      </c>
      <c r="Q3744" s="13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29.15" hidden="1" x14ac:dyDescent="0.4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 s="11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 t="shared" si="232"/>
        <v>0</v>
      </c>
      <c r="P3745" s="11">
        <f t="shared" si="233"/>
        <v>0</v>
      </c>
      <c r="Q3745" s="13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58.3" hidden="1" x14ac:dyDescent="0.4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 s="11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 t="shared" si="232"/>
        <v>0</v>
      </c>
      <c r="P3746" s="11">
        <f t="shared" si="233"/>
        <v>0</v>
      </c>
      <c r="Q3746" s="13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3.75" hidden="1" x14ac:dyDescent="0.4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 s="11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 t="shared" si="232"/>
        <v>10</v>
      </c>
      <c r="P3747" s="11">
        <f t="shared" si="233"/>
        <v>10</v>
      </c>
      <c r="Q3747" s="13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idden="1" x14ac:dyDescent="0.4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 s="11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 t="shared" si="232"/>
        <v>2</v>
      </c>
      <c r="P3748" s="11">
        <f t="shared" si="233"/>
        <v>202</v>
      </c>
      <c r="Q3748" s="13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29.15" hidden="1" x14ac:dyDescent="0.4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 s="11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 t="shared" si="232"/>
        <v>1</v>
      </c>
      <c r="P3749" s="11">
        <f t="shared" si="233"/>
        <v>25</v>
      </c>
      <c r="Q3749" s="13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43.75" hidden="1" x14ac:dyDescent="0.4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 s="11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 t="shared" si="232"/>
        <v>104</v>
      </c>
      <c r="P3750" s="11">
        <f t="shared" si="233"/>
        <v>99.54</v>
      </c>
      <c r="Q3750" s="13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3.75" hidden="1" x14ac:dyDescent="0.4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 s="1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 t="shared" si="232"/>
        <v>105</v>
      </c>
      <c r="P3751" s="11">
        <f t="shared" si="233"/>
        <v>75</v>
      </c>
      <c r="Q3751" s="13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87.45" hidden="1" x14ac:dyDescent="0.4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 s="11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 t="shared" si="232"/>
        <v>100</v>
      </c>
      <c r="P3752" s="11">
        <f t="shared" si="233"/>
        <v>215.25</v>
      </c>
      <c r="Q3752" s="13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3.75" hidden="1" x14ac:dyDescent="0.4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 s="11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 t="shared" si="232"/>
        <v>133</v>
      </c>
      <c r="P3753" s="11">
        <f t="shared" si="233"/>
        <v>120.55</v>
      </c>
      <c r="Q3753" s="13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58.3" x14ac:dyDescent="0.4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 s="11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 t="shared" si="232"/>
        <v>113</v>
      </c>
      <c r="P3754" s="11">
        <f t="shared" si="233"/>
        <v>37.67</v>
      </c>
      <c r="Q3754" s="13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43.75" hidden="1" x14ac:dyDescent="0.4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 s="11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 t="shared" si="232"/>
        <v>103</v>
      </c>
      <c r="P3755" s="11">
        <f t="shared" si="233"/>
        <v>172.23</v>
      </c>
      <c r="Q3755" s="13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3.75" hidden="1" x14ac:dyDescent="0.4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 s="11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 t="shared" si="232"/>
        <v>120</v>
      </c>
      <c r="P3756" s="11">
        <f t="shared" si="233"/>
        <v>111.11</v>
      </c>
      <c r="Q3756" s="13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43.75" x14ac:dyDescent="0.4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 s="11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 t="shared" si="232"/>
        <v>130</v>
      </c>
      <c r="P3757" s="11">
        <f t="shared" si="233"/>
        <v>25.46</v>
      </c>
      <c r="Q3757" s="13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43.75" hidden="1" x14ac:dyDescent="0.4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 s="11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 t="shared" si="232"/>
        <v>101</v>
      </c>
      <c r="P3758" s="11">
        <f t="shared" si="233"/>
        <v>267.64999999999998</v>
      </c>
      <c r="Q3758" s="13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3.75" hidden="1" x14ac:dyDescent="0.4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 s="11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 t="shared" si="232"/>
        <v>109</v>
      </c>
      <c r="P3759" s="11">
        <f t="shared" si="233"/>
        <v>75.959999999999994</v>
      </c>
      <c r="Q3759" s="13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29.15" hidden="1" x14ac:dyDescent="0.4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 s="11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 t="shared" si="232"/>
        <v>102</v>
      </c>
      <c r="P3760" s="11">
        <f t="shared" si="233"/>
        <v>59.04</v>
      </c>
      <c r="Q3760" s="13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29.15" hidden="1" x14ac:dyDescent="0.4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 s="1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 t="shared" si="232"/>
        <v>110</v>
      </c>
      <c r="P3761" s="11">
        <f t="shared" si="233"/>
        <v>50.11</v>
      </c>
      <c r="Q3761" s="13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43.75" hidden="1" x14ac:dyDescent="0.4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 s="11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 t="shared" si="232"/>
        <v>101</v>
      </c>
      <c r="P3762" s="11">
        <f t="shared" si="233"/>
        <v>55.5</v>
      </c>
      <c r="Q3762" s="13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58.3" x14ac:dyDescent="0.4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 s="11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 t="shared" si="232"/>
        <v>100</v>
      </c>
      <c r="P3763" s="11">
        <f t="shared" si="233"/>
        <v>166.67</v>
      </c>
      <c r="Q3763" s="13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3.75" x14ac:dyDescent="0.4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 s="11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 t="shared" si="232"/>
        <v>106</v>
      </c>
      <c r="P3764" s="11">
        <f t="shared" si="233"/>
        <v>47.43</v>
      </c>
      <c r="Q3764" s="13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29.15" hidden="1" x14ac:dyDescent="0.4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 s="11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 t="shared" si="232"/>
        <v>100</v>
      </c>
      <c r="P3765" s="11">
        <f t="shared" si="233"/>
        <v>64.94</v>
      </c>
      <c r="Q3765" s="13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3.75" hidden="1" x14ac:dyDescent="0.4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 s="11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 t="shared" si="232"/>
        <v>100</v>
      </c>
      <c r="P3766" s="11">
        <f t="shared" si="233"/>
        <v>55.56</v>
      </c>
      <c r="Q3766" s="13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43.75" hidden="1" x14ac:dyDescent="0.4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 s="11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 t="shared" si="232"/>
        <v>113</v>
      </c>
      <c r="P3767" s="11">
        <f t="shared" si="233"/>
        <v>74.22</v>
      </c>
      <c r="Q3767" s="13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43.75" hidden="1" x14ac:dyDescent="0.4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 s="11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 t="shared" si="232"/>
        <v>103</v>
      </c>
      <c r="P3768" s="11">
        <f t="shared" si="233"/>
        <v>106.93</v>
      </c>
      <c r="Q3768" s="13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43.75" hidden="1" x14ac:dyDescent="0.4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 s="11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 t="shared" si="232"/>
        <v>117</v>
      </c>
      <c r="P3769" s="11">
        <f t="shared" si="233"/>
        <v>41.7</v>
      </c>
      <c r="Q3769" s="13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43.75" hidden="1" x14ac:dyDescent="0.4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 s="11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 t="shared" si="232"/>
        <v>108</v>
      </c>
      <c r="P3770" s="11">
        <f t="shared" si="233"/>
        <v>74.239999999999995</v>
      </c>
      <c r="Q3770" s="13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3.75" hidden="1" x14ac:dyDescent="0.4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 s="1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 t="shared" si="232"/>
        <v>100</v>
      </c>
      <c r="P3771" s="11">
        <f t="shared" si="233"/>
        <v>73.33</v>
      </c>
      <c r="Q3771" s="13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43.75" x14ac:dyDescent="0.4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 s="11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 t="shared" si="232"/>
        <v>100</v>
      </c>
      <c r="P3772" s="11">
        <f t="shared" si="233"/>
        <v>100</v>
      </c>
      <c r="Q3772" s="13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29.15" hidden="1" x14ac:dyDescent="0.4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 s="11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 t="shared" si="232"/>
        <v>146</v>
      </c>
      <c r="P3773" s="11">
        <f t="shared" si="233"/>
        <v>38.42</v>
      </c>
      <c r="Q3773" s="13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3.75" hidden="1" x14ac:dyDescent="0.4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 s="11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 t="shared" si="232"/>
        <v>110</v>
      </c>
      <c r="P3774" s="11">
        <f t="shared" si="233"/>
        <v>166.97</v>
      </c>
      <c r="Q3774" s="13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29.15" hidden="1" x14ac:dyDescent="0.4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 s="11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 t="shared" si="232"/>
        <v>108</v>
      </c>
      <c r="P3775" s="11">
        <f t="shared" si="233"/>
        <v>94.91</v>
      </c>
      <c r="Q3775" s="13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58.3" hidden="1" x14ac:dyDescent="0.4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 s="11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 t="shared" si="232"/>
        <v>100</v>
      </c>
      <c r="P3776" s="11">
        <f t="shared" si="233"/>
        <v>100</v>
      </c>
      <c r="Q3776" s="13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3.75" hidden="1" x14ac:dyDescent="0.4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 s="11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 t="shared" si="232"/>
        <v>100</v>
      </c>
      <c r="P3777" s="11">
        <f t="shared" si="233"/>
        <v>143.21</v>
      </c>
      <c r="Q3777" s="13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58.3" hidden="1" x14ac:dyDescent="0.4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 s="11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 t="shared" ref="O3778:O3841" si="236">ROUND(E3778/D3778*100,0)</f>
        <v>107</v>
      </c>
      <c r="P3778" s="11">
        <f t="shared" ref="P3778:P3841" si="237">IFERROR(ROUND(E3778/L3778,2),0)</f>
        <v>90.82</v>
      </c>
      <c r="Q3778" s="13" t="s">
        <v>8315</v>
      </c>
      <c r="R3778" t="s">
        <v>8357</v>
      </c>
      <c r="S3778" s="16">
        <f t="shared" ref="S3778:S3841" si="238">(((J3778/60)/60)/24+DATE(1970,1,1))</f>
        <v>41814.367800925924</v>
      </c>
      <c r="T3778" s="16">
        <f t="shared" ref="T3778:T3841" si="239">(((I3778/60)/60)/24+DATE(1970,1,1))</f>
        <v>41852.041666666664</v>
      </c>
    </row>
    <row r="3779" spans="1:20" ht="43.75" hidden="1" x14ac:dyDescent="0.4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 s="11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 t="shared" si="236"/>
        <v>143</v>
      </c>
      <c r="P3779" s="11">
        <f t="shared" si="237"/>
        <v>48.54</v>
      </c>
      <c r="Q3779" s="13" t="s">
        <v>8315</v>
      </c>
      <c r="R3779" t="s">
        <v>8357</v>
      </c>
      <c r="S3779" s="16">
        <f t="shared" si="238"/>
        <v>41887.111354166671</v>
      </c>
      <c r="T3779" s="16">
        <f t="shared" si="239"/>
        <v>41909.166666666664</v>
      </c>
    </row>
    <row r="3780" spans="1:20" ht="29.15" hidden="1" x14ac:dyDescent="0.4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 s="11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 t="shared" si="236"/>
        <v>105</v>
      </c>
      <c r="P3780" s="11">
        <f t="shared" si="237"/>
        <v>70.03</v>
      </c>
      <c r="Q3780" s="13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29.15" hidden="1" x14ac:dyDescent="0.4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 s="1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 t="shared" si="236"/>
        <v>104</v>
      </c>
      <c r="P3781" s="11">
        <f t="shared" si="237"/>
        <v>135.63</v>
      </c>
      <c r="Q3781" s="13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3.75" hidden="1" x14ac:dyDescent="0.4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 s="11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 t="shared" si="236"/>
        <v>120</v>
      </c>
      <c r="P3782" s="11">
        <f t="shared" si="237"/>
        <v>100</v>
      </c>
      <c r="Q3782" s="13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58.3" hidden="1" x14ac:dyDescent="0.4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 s="11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 t="shared" si="236"/>
        <v>110</v>
      </c>
      <c r="P3783" s="11">
        <f t="shared" si="237"/>
        <v>94.9</v>
      </c>
      <c r="Q3783" s="13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43.75" x14ac:dyDescent="0.4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 s="11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 t="shared" si="236"/>
        <v>102</v>
      </c>
      <c r="P3784" s="11">
        <f t="shared" si="237"/>
        <v>75.37</v>
      </c>
      <c r="Q3784" s="13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3.75" hidden="1" x14ac:dyDescent="0.4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 s="11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 t="shared" si="236"/>
        <v>129</v>
      </c>
      <c r="P3785" s="11">
        <f t="shared" si="237"/>
        <v>64.459999999999994</v>
      </c>
      <c r="Q3785" s="13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43.75" hidden="1" x14ac:dyDescent="0.4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 s="11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 t="shared" si="236"/>
        <v>115</v>
      </c>
      <c r="P3786" s="11">
        <f t="shared" si="237"/>
        <v>115</v>
      </c>
      <c r="Q3786" s="13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43.75" x14ac:dyDescent="0.4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 s="11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 t="shared" si="236"/>
        <v>151</v>
      </c>
      <c r="P3787" s="11">
        <f t="shared" si="237"/>
        <v>100.5</v>
      </c>
      <c r="Q3787" s="13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3.75" hidden="1" x14ac:dyDescent="0.4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 s="11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 t="shared" si="236"/>
        <v>111</v>
      </c>
      <c r="P3788" s="11">
        <f t="shared" si="237"/>
        <v>93.77</v>
      </c>
      <c r="Q3788" s="13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3.75" hidden="1" x14ac:dyDescent="0.4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 s="11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 t="shared" si="236"/>
        <v>100</v>
      </c>
      <c r="P3789" s="11">
        <f t="shared" si="237"/>
        <v>35.1</v>
      </c>
      <c r="Q3789" s="13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72.900000000000006" hidden="1" x14ac:dyDescent="0.4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 s="11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 t="shared" si="236"/>
        <v>1</v>
      </c>
      <c r="P3790" s="11">
        <f t="shared" si="237"/>
        <v>500</v>
      </c>
      <c r="Q3790" s="13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3.75" x14ac:dyDescent="0.4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 s="1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 t="shared" si="236"/>
        <v>3</v>
      </c>
      <c r="P3791" s="11">
        <f t="shared" si="237"/>
        <v>29</v>
      </c>
      <c r="Q3791" s="13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43.75" hidden="1" x14ac:dyDescent="0.4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 s="11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 t="shared" si="236"/>
        <v>0</v>
      </c>
      <c r="P3792" s="11">
        <f t="shared" si="237"/>
        <v>0</v>
      </c>
      <c r="Q3792" s="13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29.15" hidden="1" x14ac:dyDescent="0.4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 s="11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 t="shared" si="236"/>
        <v>0</v>
      </c>
      <c r="P3793" s="11">
        <f t="shared" si="237"/>
        <v>0</v>
      </c>
      <c r="Q3793" s="13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29.15" hidden="1" x14ac:dyDescent="0.4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 s="11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 t="shared" si="236"/>
        <v>0</v>
      </c>
      <c r="P3794" s="11">
        <f t="shared" si="237"/>
        <v>17.5</v>
      </c>
      <c r="Q3794" s="13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43.75" hidden="1" x14ac:dyDescent="0.4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 s="11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 t="shared" si="236"/>
        <v>60</v>
      </c>
      <c r="P3795" s="11">
        <f t="shared" si="237"/>
        <v>174</v>
      </c>
      <c r="Q3795" s="13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58.3" x14ac:dyDescent="0.4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 s="11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 t="shared" si="236"/>
        <v>1</v>
      </c>
      <c r="P3796" s="11">
        <f t="shared" si="237"/>
        <v>50</v>
      </c>
      <c r="Q3796" s="13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3.75" x14ac:dyDescent="0.4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 s="11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 t="shared" si="236"/>
        <v>2</v>
      </c>
      <c r="P3797" s="11">
        <f t="shared" si="237"/>
        <v>5</v>
      </c>
      <c r="Q3797" s="13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43.75" hidden="1" x14ac:dyDescent="0.4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 s="11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 t="shared" si="236"/>
        <v>0</v>
      </c>
      <c r="P3798" s="11">
        <f t="shared" si="237"/>
        <v>1</v>
      </c>
      <c r="Q3798" s="13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58.3" hidden="1" x14ac:dyDescent="0.4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 s="11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 t="shared" si="236"/>
        <v>90</v>
      </c>
      <c r="P3799" s="11">
        <f t="shared" si="237"/>
        <v>145.41</v>
      </c>
      <c r="Q3799" s="13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43.75" hidden="1" x14ac:dyDescent="0.4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 s="11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 t="shared" si="236"/>
        <v>1</v>
      </c>
      <c r="P3800" s="11">
        <f t="shared" si="237"/>
        <v>205</v>
      </c>
      <c r="Q3800" s="13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43.75" hidden="1" x14ac:dyDescent="0.4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 s="1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 t="shared" si="236"/>
        <v>4</v>
      </c>
      <c r="P3801" s="11">
        <f t="shared" si="237"/>
        <v>100.5</v>
      </c>
      <c r="Q3801" s="13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43.75" hidden="1" x14ac:dyDescent="0.4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 s="11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 t="shared" si="236"/>
        <v>4</v>
      </c>
      <c r="P3802" s="11">
        <f t="shared" si="237"/>
        <v>55.06</v>
      </c>
      <c r="Q3802" s="13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3.75" hidden="1" x14ac:dyDescent="0.4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 s="11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 t="shared" si="236"/>
        <v>9</v>
      </c>
      <c r="P3803" s="11">
        <f t="shared" si="237"/>
        <v>47.33</v>
      </c>
      <c r="Q3803" s="13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3.75" hidden="1" x14ac:dyDescent="0.4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 s="11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 t="shared" si="236"/>
        <v>0</v>
      </c>
      <c r="P3804" s="11">
        <f t="shared" si="237"/>
        <v>0</v>
      </c>
      <c r="Q3804" s="13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29.15" hidden="1" x14ac:dyDescent="0.4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 s="11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 t="shared" si="236"/>
        <v>20</v>
      </c>
      <c r="P3805" s="11">
        <f t="shared" si="237"/>
        <v>58.95</v>
      </c>
      <c r="Q3805" s="13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43.75" hidden="1" x14ac:dyDescent="0.4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 s="11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 t="shared" si="236"/>
        <v>0</v>
      </c>
      <c r="P3806" s="11">
        <f t="shared" si="237"/>
        <v>0</v>
      </c>
      <c r="Q3806" s="13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3.75" hidden="1" x14ac:dyDescent="0.4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 s="11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 t="shared" si="236"/>
        <v>0</v>
      </c>
      <c r="P3807" s="11">
        <f t="shared" si="237"/>
        <v>1.5</v>
      </c>
      <c r="Q3807" s="13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58.3" hidden="1" x14ac:dyDescent="0.4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 s="11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 t="shared" si="236"/>
        <v>0</v>
      </c>
      <c r="P3808" s="11">
        <f t="shared" si="237"/>
        <v>5</v>
      </c>
      <c r="Q3808" s="13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43.75" hidden="1" x14ac:dyDescent="0.4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 s="11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 t="shared" si="236"/>
        <v>30</v>
      </c>
      <c r="P3809" s="11">
        <f t="shared" si="237"/>
        <v>50.56</v>
      </c>
      <c r="Q3809" s="13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3.75" hidden="1" x14ac:dyDescent="0.4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 s="11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 t="shared" si="236"/>
        <v>100</v>
      </c>
      <c r="P3810" s="11">
        <f t="shared" si="237"/>
        <v>41.67</v>
      </c>
      <c r="Q3810" s="13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58.3" hidden="1" x14ac:dyDescent="0.4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 s="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 t="shared" si="236"/>
        <v>101</v>
      </c>
      <c r="P3811" s="11">
        <f t="shared" si="237"/>
        <v>53.29</v>
      </c>
      <c r="Q3811" s="13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43.75" hidden="1" x14ac:dyDescent="0.4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 s="11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 t="shared" si="236"/>
        <v>122</v>
      </c>
      <c r="P3812" s="11">
        <f t="shared" si="237"/>
        <v>70.23</v>
      </c>
      <c r="Q3812" s="13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43.75" hidden="1" x14ac:dyDescent="0.4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 s="11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 t="shared" si="236"/>
        <v>330</v>
      </c>
      <c r="P3813" s="11">
        <f t="shared" si="237"/>
        <v>43.42</v>
      </c>
      <c r="Q3813" s="13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43.75" hidden="1" x14ac:dyDescent="0.4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 s="11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 t="shared" si="236"/>
        <v>110</v>
      </c>
      <c r="P3814" s="11">
        <f t="shared" si="237"/>
        <v>199.18</v>
      </c>
      <c r="Q3814" s="13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43.75" hidden="1" x14ac:dyDescent="0.4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 s="11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 t="shared" si="236"/>
        <v>101</v>
      </c>
      <c r="P3815" s="11">
        <f t="shared" si="237"/>
        <v>78.52</v>
      </c>
      <c r="Q3815" s="13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43.75" hidden="1" x14ac:dyDescent="0.4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 s="11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 t="shared" si="236"/>
        <v>140</v>
      </c>
      <c r="P3816" s="11">
        <f t="shared" si="237"/>
        <v>61.82</v>
      </c>
      <c r="Q3816" s="13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29.15" hidden="1" x14ac:dyDescent="0.4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 s="11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 t="shared" si="236"/>
        <v>100</v>
      </c>
      <c r="P3817" s="11">
        <f t="shared" si="237"/>
        <v>50</v>
      </c>
      <c r="Q3817" s="13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58.3" hidden="1" x14ac:dyDescent="0.4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 s="11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 t="shared" si="236"/>
        <v>119</v>
      </c>
      <c r="P3818" s="11">
        <f t="shared" si="237"/>
        <v>48.34</v>
      </c>
      <c r="Q3818" s="13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43.75" hidden="1" x14ac:dyDescent="0.4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 s="11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 t="shared" si="236"/>
        <v>107</v>
      </c>
      <c r="P3819" s="11">
        <f t="shared" si="237"/>
        <v>107.25</v>
      </c>
      <c r="Q3819" s="13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3.75" hidden="1" x14ac:dyDescent="0.4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 s="11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 t="shared" si="236"/>
        <v>228</v>
      </c>
      <c r="P3820" s="11">
        <f t="shared" si="237"/>
        <v>57</v>
      </c>
      <c r="Q3820" s="13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43.75" hidden="1" x14ac:dyDescent="0.4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 s="1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 t="shared" si="236"/>
        <v>106</v>
      </c>
      <c r="P3821" s="11">
        <f t="shared" si="237"/>
        <v>40.92</v>
      </c>
      <c r="Q3821" s="13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3.75" hidden="1" x14ac:dyDescent="0.4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 s="11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 t="shared" si="236"/>
        <v>143</v>
      </c>
      <c r="P3822" s="11">
        <f t="shared" si="237"/>
        <v>21.5</v>
      </c>
      <c r="Q3822" s="13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43.75" hidden="1" x14ac:dyDescent="0.4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 s="11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 t="shared" si="236"/>
        <v>105</v>
      </c>
      <c r="P3823" s="11">
        <f t="shared" si="237"/>
        <v>79.540000000000006</v>
      </c>
      <c r="Q3823" s="13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58.3" hidden="1" x14ac:dyDescent="0.4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 s="11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 t="shared" si="236"/>
        <v>110</v>
      </c>
      <c r="P3824" s="11">
        <f t="shared" si="237"/>
        <v>72.38</v>
      </c>
      <c r="Q3824" s="13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43.75" hidden="1" x14ac:dyDescent="0.4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 s="11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 t="shared" si="236"/>
        <v>106</v>
      </c>
      <c r="P3825" s="11">
        <f t="shared" si="237"/>
        <v>64.63</v>
      </c>
      <c r="Q3825" s="13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43.75" hidden="1" x14ac:dyDescent="0.4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 s="11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 t="shared" si="236"/>
        <v>108</v>
      </c>
      <c r="P3826" s="11">
        <f t="shared" si="237"/>
        <v>38.57</v>
      </c>
      <c r="Q3826" s="13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43.75" hidden="1" x14ac:dyDescent="0.4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 s="11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 t="shared" si="236"/>
        <v>105</v>
      </c>
      <c r="P3827" s="11">
        <f t="shared" si="237"/>
        <v>107.57</v>
      </c>
      <c r="Q3827" s="13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29.15" hidden="1" x14ac:dyDescent="0.4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 s="11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 t="shared" si="236"/>
        <v>119</v>
      </c>
      <c r="P3828" s="11">
        <f t="shared" si="237"/>
        <v>27.5</v>
      </c>
      <c r="Q3828" s="13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58.3" hidden="1" x14ac:dyDescent="0.4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 s="11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 t="shared" si="236"/>
        <v>153</v>
      </c>
      <c r="P3829" s="11">
        <f t="shared" si="237"/>
        <v>70.459999999999994</v>
      </c>
      <c r="Q3829" s="13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43.75" hidden="1" x14ac:dyDescent="0.4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 s="11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 t="shared" si="236"/>
        <v>100</v>
      </c>
      <c r="P3830" s="11">
        <f t="shared" si="237"/>
        <v>178.57</v>
      </c>
      <c r="Q3830" s="13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43.75" hidden="1" x14ac:dyDescent="0.4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 s="1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 t="shared" si="236"/>
        <v>100</v>
      </c>
      <c r="P3831" s="11">
        <f t="shared" si="237"/>
        <v>62.63</v>
      </c>
      <c r="Q3831" s="13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3.75" hidden="1" x14ac:dyDescent="0.4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 s="11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 t="shared" si="236"/>
        <v>225</v>
      </c>
      <c r="P3832" s="11">
        <f t="shared" si="237"/>
        <v>75</v>
      </c>
      <c r="Q3832" s="13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58.3" hidden="1" x14ac:dyDescent="0.4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 s="11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 t="shared" si="236"/>
        <v>106</v>
      </c>
      <c r="P3833" s="11">
        <f t="shared" si="237"/>
        <v>58.9</v>
      </c>
      <c r="Q3833" s="13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43.75" hidden="1" x14ac:dyDescent="0.4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 s="11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 t="shared" si="236"/>
        <v>105</v>
      </c>
      <c r="P3834" s="11">
        <f t="shared" si="237"/>
        <v>139.56</v>
      </c>
      <c r="Q3834" s="13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58.3" hidden="1" x14ac:dyDescent="0.4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 s="11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 t="shared" si="236"/>
        <v>117</v>
      </c>
      <c r="P3835" s="11">
        <f t="shared" si="237"/>
        <v>70</v>
      </c>
      <c r="Q3835" s="13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43.75" hidden="1" x14ac:dyDescent="0.4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 s="11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 t="shared" si="236"/>
        <v>109</v>
      </c>
      <c r="P3836" s="11">
        <f t="shared" si="237"/>
        <v>57.39</v>
      </c>
      <c r="Q3836" s="13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43.75" hidden="1" x14ac:dyDescent="0.4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 s="11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 t="shared" si="236"/>
        <v>160</v>
      </c>
      <c r="P3837" s="11">
        <f t="shared" si="237"/>
        <v>40</v>
      </c>
      <c r="Q3837" s="13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3.75" hidden="1" x14ac:dyDescent="0.4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 s="11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 t="shared" si="236"/>
        <v>113</v>
      </c>
      <c r="P3838" s="11">
        <f t="shared" si="237"/>
        <v>64.290000000000006</v>
      </c>
      <c r="Q3838" s="13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29.15" hidden="1" x14ac:dyDescent="0.4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 s="11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 t="shared" si="236"/>
        <v>102</v>
      </c>
      <c r="P3839" s="11">
        <f t="shared" si="237"/>
        <v>120.12</v>
      </c>
      <c r="Q3839" s="13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58.3" hidden="1" x14ac:dyDescent="0.4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 s="11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 t="shared" si="236"/>
        <v>101</v>
      </c>
      <c r="P3840" s="11">
        <f t="shared" si="237"/>
        <v>1008.24</v>
      </c>
      <c r="Q3840" s="13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43.75" hidden="1" x14ac:dyDescent="0.4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 s="1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 t="shared" si="236"/>
        <v>101</v>
      </c>
      <c r="P3841" s="11">
        <f t="shared" si="237"/>
        <v>63.28</v>
      </c>
      <c r="Q3841" s="13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3.75" hidden="1" x14ac:dyDescent="0.4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 s="11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 t="shared" ref="O3842:O3905" si="240">ROUND(E3842/D3842*100,0)</f>
        <v>6500</v>
      </c>
      <c r="P3842" s="11">
        <f t="shared" ref="P3842:P3905" si="241">IFERROR(ROUND(E3842/L3842,2),0)</f>
        <v>21.67</v>
      </c>
      <c r="Q3842" s="13" t="s">
        <v>8315</v>
      </c>
      <c r="R3842" t="s">
        <v>8316</v>
      </c>
      <c r="S3842" s="16">
        <f t="shared" ref="S3842:S3905" si="242">(((J3842/60)/60)/24+DATE(1970,1,1))</f>
        <v>42432.701724537037</v>
      </c>
      <c r="T3842" s="16">
        <f t="shared" ref="T3842:T3905" si="243">(((I3842/60)/60)/24+DATE(1970,1,1))</f>
        <v>42457.660057870366</v>
      </c>
    </row>
    <row r="3843" spans="1:20" ht="43.75" hidden="1" x14ac:dyDescent="0.4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 s="11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 t="shared" si="240"/>
        <v>9</v>
      </c>
      <c r="P3843" s="11">
        <f t="shared" si="241"/>
        <v>25.65</v>
      </c>
      <c r="Q3843" s="13" t="s">
        <v>8315</v>
      </c>
      <c r="R3843" t="s">
        <v>8316</v>
      </c>
      <c r="S3843" s="16">
        <f t="shared" si="242"/>
        <v>41780.785729166666</v>
      </c>
      <c r="T3843" s="16">
        <f t="shared" si="243"/>
        <v>41840.785729166666</v>
      </c>
    </row>
    <row r="3844" spans="1:20" ht="43.75" hidden="1" x14ac:dyDescent="0.4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 s="11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 t="shared" si="240"/>
        <v>22</v>
      </c>
      <c r="P3844" s="11">
        <f t="shared" si="241"/>
        <v>47.7</v>
      </c>
      <c r="Q3844" s="13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43.75" hidden="1" x14ac:dyDescent="0.4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 s="11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 t="shared" si="240"/>
        <v>21</v>
      </c>
      <c r="P3845" s="11">
        <f t="shared" si="241"/>
        <v>56.05</v>
      </c>
      <c r="Q3845" s="13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43.75" hidden="1" x14ac:dyDescent="0.4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 s="11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 t="shared" si="240"/>
        <v>41</v>
      </c>
      <c r="P3846" s="11">
        <f t="shared" si="241"/>
        <v>81.319999999999993</v>
      </c>
      <c r="Q3846" s="13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58.3" hidden="1" x14ac:dyDescent="0.4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 s="11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 t="shared" si="240"/>
        <v>2</v>
      </c>
      <c r="P3847" s="11">
        <f t="shared" si="241"/>
        <v>70.17</v>
      </c>
      <c r="Q3847" s="13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3.75" hidden="1" x14ac:dyDescent="0.4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 s="11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 t="shared" si="240"/>
        <v>3</v>
      </c>
      <c r="P3848" s="11">
        <f t="shared" si="241"/>
        <v>23.63</v>
      </c>
      <c r="Q3848" s="13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3.75" hidden="1" x14ac:dyDescent="0.4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 s="11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 t="shared" si="240"/>
        <v>16</v>
      </c>
      <c r="P3849" s="11">
        <f t="shared" si="241"/>
        <v>188.56</v>
      </c>
      <c r="Q3849" s="13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43.75" hidden="1" x14ac:dyDescent="0.4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 s="11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 t="shared" si="240"/>
        <v>16</v>
      </c>
      <c r="P3850" s="11">
        <f t="shared" si="241"/>
        <v>49.51</v>
      </c>
      <c r="Q3850" s="13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58.3" hidden="1" x14ac:dyDescent="0.4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 s="1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 t="shared" si="240"/>
        <v>7</v>
      </c>
      <c r="P3851" s="11">
        <f t="shared" si="241"/>
        <v>75.459999999999994</v>
      </c>
      <c r="Q3851" s="13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29.15" hidden="1" x14ac:dyDescent="0.4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 s="11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 t="shared" si="240"/>
        <v>4</v>
      </c>
      <c r="P3852" s="11">
        <f t="shared" si="241"/>
        <v>9.5</v>
      </c>
      <c r="Q3852" s="13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3.75" hidden="1" x14ac:dyDescent="0.4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 s="11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 t="shared" si="240"/>
        <v>34</v>
      </c>
      <c r="P3853" s="11">
        <f t="shared" si="241"/>
        <v>35.5</v>
      </c>
      <c r="Q3853" s="13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3.75" hidden="1" x14ac:dyDescent="0.4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 s="11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 t="shared" si="240"/>
        <v>0</v>
      </c>
      <c r="P3854" s="11">
        <f t="shared" si="241"/>
        <v>10</v>
      </c>
      <c r="Q3854" s="13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43.75" hidden="1" x14ac:dyDescent="0.4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 s="11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 t="shared" si="240"/>
        <v>0</v>
      </c>
      <c r="P3855" s="11">
        <f t="shared" si="241"/>
        <v>13</v>
      </c>
      <c r="Q3855" s="13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29.15" hidden="1" x14ac:dyDescent="0.4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 s="11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 t="shared" si="240"/>
        <v>16</v>
      </c>
      <c r="P3856" s="11">
        <f t="shared" si="241"/>
        <v>89.4</v>
      </c>
      <c r="Q3856" s="13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58.3" hidden="1" x14ac:dyDescent="0.4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 s="11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 t="shared" si="240"/>
        <v>3</v>
      </c>
      <c r="P3857" s="11">
        <f t="shared" si="241"/>
        <v>25</v>
      </c>
      <c r="Q3857" s="13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58.3" hidden="1" x14ac:dyDescent="0.4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 s="11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 t="shared" si="240"/>
        <v>0</v>
      </c>
      <c r="P3858" s="11">
        <f t="shared" si="241"/>
        <v>1</v>
      </c>
      <c r="Q3858" s="13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43.75" hidden="1" x14ac:dyDescent="0.4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 s="11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 t="shared" si="240"/>
        <v>5</v>
      </c>
      <c r="P3859" s="11">
        <f t="shared" si="241"/>
        <v>65</v>
      </c>
      <c r="Q3859" s="13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58.3" hidden="1" x14ac:dyDescent="0.4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 s="11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 t="shared" si="240"/>
        <v>2</v>
      </c>
      <c r="P3860" s="11">
        <f t="shared" si="241"/>
        <v>10</v>
      </c>
      <c r="Q3860" s="13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3.75" hidden="1" x14ac:dyDescent="0.4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 s="1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 t="shared" si="240"/>
        <v>0</v>
      </c>
      <c r="P3861" s="11">
        <f t="shared" si="241"/>
        <v>1</v>
      </c>
      <c r="Q3861" s="13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43.75" hidden="1" x14ac:dyDescent="0.4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 s="11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 t="shared" si="240"/>
        <v>18</v>
      </c>
      <c r="P3862" s="11">
        <f t="shared" si="241"/>
        <v>81.540000000000006</v>
      </c>
      <c r="Q3862" s="13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idden="1" x14ac:dyDescent="0.4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 s="11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 t="shared" si="240"/>
        <v>5</v>
      </c>
      <c r="P3863" s="11">
        <f t="shared" si="241"/>
        <v>100</v>
      </c>
      <c r="Q3863" s="13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29.15" hidden="1" x14ac:dyDescent="0.4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 s="11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 t="shared" si="240"/>
        <v>0</v>
      </c>
      <c r="P3864" s="11">
        <f t="shared" si="241"/>
        <v>1</v>
      </c>
      <c r="Q3864" s="13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43.75" hidden="1" x14ac:dyDescent="0.4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 s="11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 t="shared" si="240"/>
        <v>0</v>
      </c>
      <c r="P3865" s="11">
        <f t="shared" si="241"/>
        <v>0</v>
      </c>
      <c r="Q3865" s="13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43.75" hidden="1" x14ac:dyDescent="0.4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 s="11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 t="shared" si="240"/>
        <v>1</v>
      </c>
      <c r="P3866" s="11">
        <f t="shared" si="241"/>
        <v>20</v>
      </c>
      <c r="Q3866" s="13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3.75" hidden="1" x14ac:dyDescent="0.4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 s="11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 t="shared" si="240"/>
        <v>27</v>
      </c>
      <c r="P3867" s="11">
        <f t="shared" si="241"/>
        <v>46.43</v>
      </c>
      <c r="Q3867" s="13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29.15" hidden="1" x14ac:dyDescent="0.4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 s="11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 t="shared" si="240"/>
        <v>1</v>
      </c>
      <c r="P3868" s="11">
        <f t="shared" si="241"/>
        <v>5.5</v>
      </c>
      <c r="Q3868" s="13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3.75" hidden="1" x14ac:dyDescent="0.4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 s="11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 t="shared" si="240"/>
        <v>13</v>
      </c>
      <c r="P3869" s="11">
        <f t="shared" si="241"/>
        <v>50.2</v>
      </c>
      <c r="Q3869" s="13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x14ac:dyDescent="0.4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 s="11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 t="shared" si="240"/>
        <v>0</v>
      </c>
      <c r="P3870" s="11">
        <f t="shared" si="241"/>
        <v>10</v>
      </c>
      <c r="Q3870" s="13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29.15" hidden="1" x14ac:dyDescent="0.4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 s="1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 t="shared" si="240"/>
        <v>3</v>
      </c>
      <c r="P3871" s="11">
        <f t="shared" si="241"/>
        <v>30.13</v>
      </c>
      <c r="Q3871" s="13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58.3" hidden="1" x14ac:dyDescent="0.4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 s="11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 t="shared" si="240"/>
        <v>15</v>
      </c>
      <c r="P3872" s="11">
        <f t="shared" si="241"/>
        <v>150</v>
      </c>
      <c r="Q3872" s="13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29.15" hidden="1" x14ac:dyDescent="0.4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 s="11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 t="shared" si="240"/>
        <v>3</v>
      </c>
      <c r="P3873" s="11">
        <f t="shared" si="241"/>
        <v>13.33</v>
      </c>
      <c r="Q3873" s="13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43.75" hidden="1" x14ac:dyDescent="0.4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 s="11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 t="shared" si="240"/>
        <v>0</v>
      </c>
      <c r="P3874" s="11">
        <f t="shared" si="241"/>
        <v>0</v>
      </c>
      <c r="Q3874" s="13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43.75" hidden="1" x14ac:dyDescent="0.4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 s="11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 t="shared" si="240"/>
        <v>0</v>
      </c>
      <c r="P3875" s="11">
        <f t="shared" si="241"/>
        <v>0</v>
      </c>
      <c r="Q3875" s="13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58.3" hidden="1" x14ac:dyDescent="0.4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 s="11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 t="shared" si="240"/>
        <v>0</v>
      </c>
      <c r="P3876" s="11">
        <f t="shared" si="241"/>
        <v>0</v>
      </c>
      <c r="Q3876" s="13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3.75" hidden="1" x14ac:dyDescent="0.4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 s="11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 t="shared" si="240"/>
        <v>0</v>
      </c>
      <c r="P3877" s="11">
        <f t="shared" si="241"/>
        <v>0</v>
      </c>
      <c r="Q3877" s="13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58.3" x14ac:dyDescent="0.4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 s="11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 t="shared" si="240"/>
        <v>53</v>
      </c>
      <c r="P3878" s="11">
        <f t="shared" si="241"/>
        <v>44.76</v>
      </c>
      <c r="Q3878" s="13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43.75" hidden="1" x14ac:dyDescent="0.4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 s="11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 t="shared" si="240"/>
        <v>5</v>
      </c>
      <c r="P3879" s="11">
        <f t="shared" si="241"/>
        <v>88.64</v>
      </c>
      <c r="Q3879" s="13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3.75" hidden="1" x14ac:dyDescent="0.4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 s="11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 t="shared" si="240"/>
        <v>0</v>
      </c>
      <c r="P3880" s="11">
        <f t="shared" si="241"/>
        <v>10</v>
      </c>
      <c r="Q3880" s="13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3.75" x14ac:dyDescent="0.4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 s="1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240"/>
        <v>0</v>
      </c>
      <c r="P3881" s="11">
        <f t="shared" si="241"/>
        <v>0</v>
      </c>
      <c r="Q3881" s="13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43.75" x14ac:dyDescent="0.4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 s="11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 t="shared" si="240"/>
        <v>13</v>
      </c>
      <c r="P3882" s="11">
        <f t="shared" si="241"/>
        <v>57.65</v>
      </c>
      <c r="Q3882" s="13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29.15" hidden="1" x14ac:dyDescent="0.4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 s="11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 t="shared" si="240"/>
        <v>5</v>
      </c>
      <c r="P3883" s="11">
        <f t="shared" si="241"/>
        <v>25</v>
      </c>
      <c r="Q3883" s="13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43.75" hidden="1" x14ac:dyDescent="0.4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 s="11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 t="shared" si="240"/>
        <v>0</v>
      </c>
      <c r="P3884" s="11">
        <f t="shared" si="241"/>
        <v>0</v>
      </c>
      <c r="Q3884" s="13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58.3" x14ac:dyDescent="0.4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 s="11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 t="shared" si="240"/>
        <v>0</v>
      </c>
      <c r="P3885" s="11">
        <f t="shared" si="241"/>
        <v>0</v>
      </c>
      <c r="Q3885" s="13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3.75" hidden="1" x14ac:dyDescent="0.4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 s="11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 t="shared" si="240"/>
        <v>0</v>
      </c>
      <c r="P3886" s="11">
        <f t="shared" si="241"/>
        <v>0</v>
      </c>
      <c r="Q3886" s="13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3.75" hidden="1" x14ac:dyDescent="0.4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 s="11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 t="shared" si="240"/>
        <v>0</v>
      </c>
      <c r="P3887" s="11">
        <f t="shared" si="241"/>
        <v>0</v>
      </c>
      <c r="Q3887" s="13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idden="1" x14ac:dyDescent="0.4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 s="11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 t="shared" si="240"/>
        <v>0</v>
      </c>
      <c r="P3888" s="11">
        <f t="shared" si="241"/>
        <v>0</v>
      </c>
      <c r="Q3888" s="13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43.75" hidden="1" x14ac:dyDescent="0.4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 s="11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 t="shared" si="240"/>
        <v>2</v>
      </c>
      <c r="P3889" s="11">
        <f t="shared" si="241"/>
        <v>17.5</v>
      </c>
      <c r="Q3889" s="13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58.3" hidden="1" x14ac:dyDescent="0.4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 s="11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 t="shared" si="240"/>
        <v>27</v>
      </c>
      <c r="P3890" s="11">
        <f t="shared" si="241"/>
        <v>38.71</v>
      </c>
      <c r="Q3890" s="13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3.75" hidden="1" x14ac:dyDescent="0.4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 s="1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 t="shared" si="240"/>
        <v>1</v>
      </c>
      <c r="P3891" s="11">
        <f t="shared" si="241"/>
        <v>13.11</v>
      </c>
      <c r="Q3891" s="13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43.75" hidden="1" x14ac:dyDescent="0.4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 s="11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 t="shared" si="240"/>
        <v>17</v>
      </c>
      <c r="P3892" s="11">
        <f t="shared" si="241"/>
        <v>315.5</v>
      </c>
      <c r="Q3892" s="13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29.15" hidden="1" x14ac:dyDescent="0.4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 s="11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 t="shared" si="240"/>
        <v>33</v>
      </c>
      <c r="P3893" s="11">
        <f t="shared" si="241"/>
        <v>37.14</v>
      </c>
      <c r="Q3893" s="13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58.3" hidden="1" x14ac:dyDescent="0.4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 s="11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240"/>
        <v>0</v>
      </c>
      <c r="P3894" s="11">
        <f t="shared" si="241"/>
        <v>0</v>
      </c>
      <c r="Q3894" s="13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58.3" hidden="1" x14ac:dyDescent="0.4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 s="11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 t="shared" si="240"/>
        <v>22</v>
      </c>
      <c r="P3895" s="11">
        <f t="shared" si="241"/>
        <v>128.27000000000001</v>
      </c>
      <c r="Q3895" s="13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43.75" hidden="1" x14ac:dyDescent="0.4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 s="11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 t="shared" si="240"/>
        <v>3</v>
      </c>
      <c r="P3896" s="11">
        <f t="shared" si="241"/>
        <v>47.27</v>
      </c>
      <c r="Q3896" s="13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58.3" hidden="1" x14ac:dyDescent="0.4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 s="11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 t="shared" si="240"/>
        <v>5</v>
      </c>
      <c r="P3897" s="11">
        <f t="shared" si="241"/>
        <v>50</v>
      </c>
      <c r="Q3897" s="13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43.75" hidden="1" x14ac:dyDescent="0.4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 s="11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 t="shared" si="240"/>
        <v>11</v>
      </c>
      <c r="P3898" s="11">
        <f t="shared" si="241"/>
        <v>42.5</v>
      </c>
      <c r="Q3898" s="13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43.75" hidden="1" x14ac:dyDescent="0.4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 s="11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 t="shared" si="240"/>
        <v>18</v>
      </c>
      <c r="P3899" s="11">
        <f t="shared" si="241"/>
        <v>44</v>
      </c>
      <c r="Q3899" s="13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58.3" hidden="1" x14ac:dyDescent="0.4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 s="11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 t="shared" si="240"/>
        <v>33</v>
      </c>
      <c r="P3900" s="11">
        <f t="shared" si="241"/>
        <v>50.88</v>
      </c>
      <c r="Q3900" s="13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3.75" hidden="1" x14ac:dyDescent="0.4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 s="1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 t="shared" si="240"/>
        <v>1</v>
      </c>
      <c r="P3901" s="11">
        <f t="shared" si="241"/>
        <v>62.5</v>
      </c>
      <c r="Q3901" s="13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43.75" hidden="1" x14ac:dyDescent="0.4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 s="11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 t="shared" si="240"/>
        <v>5</v>
      </c>
      <c r="P3902" s="11">
        <f t="shared" si="241"/>
        <v>27</v>
      </c>
      <c r="Q3902" s="13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43.75" hidden="1" x14ac:dyDescent="0.4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 s="11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 t="shared" si="240"/>
        <v>1</v>
      </c>
      <c r="P3903" s="11">
        <f t="shared" si="241"/>
        <v>25</v>
      </c>
      <c r="Q3903" s="13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43.75" hidden="1" x14ac:dyDescent="0.4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 s="11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 t="shared" si="240"/>
        <v>49</v>
      </c>
      <c r="P3904" s="11">
        <f t="shared" si="241"/>
        <v>47.26</v>
      </c>
      <c r="Q3904" s="13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58.3" hidden="1" x14ac:dyDescent="0.4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 s="11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 t="shared" si="240"/>
        <v>0</v>
      </c>
      <c r="P3905" s="11">
        <f t="shared" si="241"/>
        <v>0</v>
      </c>
      <c r="Q3905" s="13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29.15" hidden="1" x14ac:dyDescent="0.4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 s="11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 t="shared" ref="O3906:O3969" si="244">ROUND(E3906/D3906*100,0)</f>
        <v>0</v>
      </c>
      <c r="P3906" s="11">
        <f t="shared" ref="P3906:P3969" si="245">IFERROR(ROUND(E3906/L3906,2),0)</f>
        <v>1.5</v>
      </c>
      <c r="Q3906" s="13" t="s">
        <v>8315</v>
      </c>
      <c r="R3906" t="s">
        <v>8316</v>
      </c>
      <c r="S3906" s="16">
        <f t="shared" ref="S3906:S3969" si="246">(((J3906/60)/60)/24+DATE(1970,1,1))</f>
        <v>42095.229166666672</v>
      </c>
      <c r="T3906" s="16">
        <f t="shared" ref="T3906:T3969" si="247">(((I3906/60)/60)/24+DATE(1970,1,1))</f>
        <v>42109.211111111115</v>
      </c>
    </row>
    <row r="3907" spans="1:20" ht="43.75" hidden="1" x14ac:dyDescent="0.4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 s="11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 t="shared" si="244"/>
        <v>12</v>
      </c>
      <c r="P3907" s="11">
        <f t="shared" si="245"/>
        <v>24.71</v>
      </c>
      <c r="Q3907" s="13" t="s">
        <v>8315</v>
      </c>
      <c r="R3907" t="s">
        <v>8316</v>
      </c>
      <c r="S3907" s="16">
        <f t="shared" si="246"/>
        <v>42124.623877314814</v>
      </c>
      <c r="T3907" s="16">
        <f t="shared" si="247"/>
        <v>42166.958333333328</v>
      </c>
    </row>
    <row r="3908" spans="1:20" ht="43.75" hidden="1" x14ac:dyDescent="0.4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 s="11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 t="shared" si="244"/>
        <v>67</v>
      </c>
      <c r="P3908" s="11">
        <f t="shared" si="245"/>
        <v>63.13</v>
      </c>
      <c r="Q3908" s="13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43.75" hidden="1" x14ac:dyDescent="0.4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 s="11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 t="shared" si="244"/>
        <v>15</v>
      </c>
      <c r="P3909" s="11">
        <f t="shared" si="245"/>
        <v>38.25</v>
      </c>
      <c r="Q3909" s="13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58.3" hidden="1" x14ac:dyDescent="0.4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 s="11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 t="shared" si="244"/>
        <v>9</v>
      </c>
      <c r="P3910" s="11">
        <f t="shared" si="245"/>
        <v>16.25</v>
      </c>
      <c r="Q3910" s="13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3.75" hidden="1" x14ac:dyDescent="0.4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 s="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 t="shared" si="244"/>
        <v>0</v>
      </c>
      <c r="P3911" s="11">
        <f t="shared" si="245"/>
        <v>33.75</v>
      </c>
      <c r="Q3911" s="13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3.75" hidden="1" x14ac:dyDescent="0.4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 s="11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 t="shared" si="244"/>
        <v>3</v>
      </c>
      <c r="P3912" s="11">
        <f t="shared" si="245"/>
        <v>61.67</v>
      </c>
      <c r="Q3912" s="13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3.75" hidden="1" x14ac:dyDescent="0.4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 s="11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 t="shared" si="244"/>
        <v>37</v>
      </c>
      <c r="P3913" s="11">
        <f t="shared" si="245"/>
        <v>83.14</v>
      </c>
      <c r="Q3913" s="13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3.75" hidden="1" x14ac:dyDescent="0.4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 s="11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 t="shared" si="244"/>
        <v>0</v>
      </c>
      <c r="P3914" s="11">
        <f t="shared" si="245"/>
        <v>1</v>
      </c>
      <c r="Q3914" s="13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3.75" hidden="1" x14ac:dyDescent="0.4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 s="11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 t="shared" si="244"/>
        <v>10</v>
      </c>
      <c r="P3915" s="11">
        <f t="shared" si="245"/>
        <v>142.86000000000001</v>
      </c>
      <c r="Q3915" s="13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43.75" hidden="1" x14ac:dyDescent="0.4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 s="11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 t="shared" si="244"/>
        <v>36</v>
      </c>
      <c r="P3916" s="11">
        <f t="shared" si="245"/>
        <v>33.67</v>
      </c>
      <c r="Q3916" s="13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43.75" hidden="1" x14ac:dyDescent="0.4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 s="11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 t="shared" si="244"/>
        <v>0</v>
      </c>
      <c r="P3917" s="11">
        <f t="shared" si="245"/>
        <v>5</v>
      </c>
      <c r="Q3917" s="13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43.75" hidden="1" x14ac:dyDescent="0.4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 s="11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 t="shared" si="244"/>
        <v>0</v>
      </c>
      <c r="P3918" s="11">
        <f t="shared" si="245"/>
        <v>0</v>
      </c>
      <c r="Q3918" s="13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3.75" hidden="1" x14ac:dyDescent="0.4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 s="11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 t="shared" si="244"/>
        <v>0</v>
      </c>
      <c r="P3919" s="11">
        <f t="shared" si="245"/>
        <v>10</v>
      </c>
      <c r="Q3919" s="13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58.3" hidden="1" x14ac:dyDescent="0.4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 s="11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 t="shared" si="244"/>
        <v>0</v>
      </c>
      <c r="P3920" s="11">
        <f t="shared" si="245"/>
        <v>40</v>
      </c>
      <c r="Q3920" s="13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3.75" hidden="1" x14ac:dyDescent="0.4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 s="1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 t="shared" si="244"/>
        <v>2</v>
      </c>
      <c r="P3921" s="11">
        <f t="shared" si="245"/>
        <v>30</v>
      </c>
      <c r="Q3921" s="13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43.75" hidden="1" x14ac:dyDescent="0.4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 s="11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 t="shared" si="244"/>
        <v>5</v>
      </c>
      <c r="P3922" s="11">
        <f t="shared" si="245"/>
        <v>45</v>
      </c>
      <c r="Q3922" s="13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43.75" hidden="1" x14ac:dyDescent="0.4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 s="11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244"/>
        <v>0</v>
      </c>
      <c r="P3923" s="11">
        <f t="shared" si="245"/>
        <v>0</v>
      </c>
      <c r="Q3923" s="13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43.75" hidden="1" x14ac:dyDescent="0.4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 s="11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 t="shared" si="244"/>
        <v>8</v>
      </c>
      <c r="P3924" s="11">
        <f t="shared" si="245"/>
        <v>10.17</v>
      </c>
      <c r="Q3924" s="13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43.75" hidden="1" x14ac:dyDescent="0.4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 s="11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 t="shared" si="244"/>
        <v>12</v>
      </c>
      <c r="P3925" s="11">
        <f t="shared" si="245"/>
        <v>81.41</v>
      </c>
      <c r="Q3925" s="13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3.75" hidden="1" x14ac:dyDescent="0.4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 s="11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 t="shared" si="244"/>
        <v>15</v>
      </c>
      <c r="P3926" s="11">
        <f t="shared" si="245"/>
        <v>57.25</v>
      </c>
      <c r="Q3926" s="13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3.75" hidden="1" x14ac:dyDescent="0.4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 s="11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 t="shared" si="244"/>
        <v>10</v>
      </c>
      <c r="P3927" s="11">
        <f t="shared" si="245"/>
        <v>5</v>
      </c>
      <c r="Q3927" s="13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29.15" hidden="1" x14ac:dyDescent="0.4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 s="11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244"/>
        <v>0</v>
      </c>
      <c r="P3928" s="11">
        <f t="shared" si="245"/>
        <v>15</v>
      </c>
      <c r="Q3928" s="13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43.75" hidden="1" x14ac:dyDescent="0.4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 s="11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 t="shared" si="244"/>
        <v>1</v>
      </c>
      <c r="P3929" s="11">
        <f t="shared" si="245"/>
        <v>12.5</v>
      </c>
      <c r="Q3929" s="13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43.75" hidden="1" x14ac:dyDescent="0.4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 s="11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 t="shared" si="244"/>
        <v>13</v>
      </c>
      <c r="P3930" s="11">
        <f t="shared" si="245"/>
        <v>93</v>
      </c>
      <c r="Q3930" s="13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43.75" hidden="1" x14ac:dyDescent="0.4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 s="1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 t="shared" si="244"/>
        <v>2</v>
      </c>
      <c r="P3931" s="11">
        <f t="shared" si="245"/>
        <v>32.36</v>
      </c>
      <c r="Q3931" s="13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43.75" hidden="1" x14ac:dyDescent="0.4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 s="11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244"/>
        <v>0</v>
      </c>
      <c r="P3932" s="11">
        <f t="shared" si="245"/>
        <v>0</v>
      </c>
      <c r="Q3932" s="13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43.75" hidden="1" x14ac:dyDescent="0.4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 s="11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 t="shared" si="244"/>
        <v>0</v>
      </c>
      <c r="P3933" s="11">
        <f t="shared" si="245"/>
        <v>0</v>
      </c>
      <c r="Q3933" s="13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43.75" hidden="1" x14ac:dyDescent="0.4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 s="11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244"/>
        <v>0</v>
      </c>
      <c r="P3934" s="11">
        <f t="shared" si="245"/>
        <v>1</v>
      </c>
      <c r="Q3934" s="13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43.75" hidden="1" x14ac:dyDescent="0.4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 s="11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 t="shared" si="244"/>
        <v>16</v>
      </c>
      <c r="P3935" s="11">
        <f t="shared" si="245"/>
        <v>91.83</v>
      </c>
      <c r="Q3935" s="13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3.75" hidden="1" x14ac:dyDescent="0.4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 s="11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 t="shared" si="244"/>
        <v>11</v>
      </c>
      <c r="P3936" s="11">
        <f t="shared" si="245"/>
        <v>45.83</v>
      </c>
      <c r="Q3936" s="13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58.3" hidden="1" x14ac:dyDescent="0.4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 s="11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 t="shared" si="244"/>
        <v>44</v>
      </c>
      <c r="P3937" s="11">
        <f t="shared" si="245"/>
        <v>57.17</v>
      </c>
      <c r="Q3937" s="13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43.75" hidden="1" x14ac:dyDescent="0.4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 s="11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 t="shared" si="244"/>
        <v>0</v>
      </c>
      <c r="P3938" s="11">
        <f t="shared" si="245"/>
        <v>0</v>
      </c>
      <c r="Q3938" s="13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3.75" hidden="1" x14ac:dyDescent="0.4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 s="11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 t="shared" si="244"/>
        <v>86</v>
      </c>
      <c r="P3939" s="11">
        <f t="shared" si="245"/>
        <v>248.5</v>
      </c>
      <c r="Q3939" s="13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43.75" hidden="1" x14ac:dyDescent="0.4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 s="11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 t="shared" si="244"/>
        <v>12</v>
      </c>
      <c r="P3940" s="11">
        <f t="shared" si="245"/>
        <v>79.400000000000006</v>
      </c>
      <c r="Q3940" s="13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43.75" hidden="1" x14ac:dyDescent="0.4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 s="1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 t="shared" si="244"/>
        <v>0</v>
      </c>
      <c r="P3941" s="11">
        <f t="shared" si="245"/>
        <v>5</v>
      </c>
      <c r="Q3941" s="13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43.75" hidden="1" x14ac:dyDescent="0.4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 s="11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 t="shared" si="244"/>
        <v>0</v>
      </c>
      <c r="P3942" s="11">
        <f t="shared" si="245"/>
        <v>5.5</v>
      </c>
      <c r="Q3942" s="13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72.900000000000006" hidden="1" x14ac:dyDescent="0.4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 s="11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244"/>
        <v>1</v>
      </c>
      <c r="P3943" s="11">
        <f t="shared" si="245"/>
        <v>25</v>
      </c>
      <c r="Q3943" s="13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3.75" hidden="1" x14ac:dyDescent="0.4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 s="11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 t="shared" si="244"/>
        <v>0</v>
      </c>
      <c r="P3944" s="11">
        <f t="shared" si="245"/>
        <v>0</v>
      </c>
      <c r="Q3944" s="13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3.75" hidden="1" x14ac:dyDescent="0.4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 s="11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 t="shared" si="244"/>
        <v>36</v>
      </c>
      <c r="P3945" s="11">
        <f t="shared" si="245"/>
        <v>137.08000000000001</v>
      </c>
      <c r="Q3945" s="13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58.3" hidden="1" x14ac:dyDescent="0.4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 s="11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 t="shared" si="244"/>
        <v>0</v>
      </c>
      <c r="P3946" s="11">
        <f t="shared" si="245"/>
        <v>0</v>
      </c>
      <c r="Q3946" s="13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43.75" hidden="1" x14ac:dyDescent="0.4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 s="11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244"/>
        <v>0</v>
      </c>
      <c r="P3947" s="11">
        <f t="shared" si="245"/>
        <v>5</v>
      </c>
      <c r="Q3947" s="13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29.15" hidden="1" x14ac:dyDescent="0.4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 s="11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 t="shared" si="244"/>
        <v>3</v>
      </c>
      <c r="P3948" s="11">
        <f t="shared" si="245"/>
        <v>39</v>
      </c>
      <c r="Q3948" s="13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43.75" hidden="1" x14ac:dyDescent="0.4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 s="11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 t="shared" si="244"/>
        <v>3</v>
      </c>
      <c r="P3949" s="11">
        <f t="shared" si="245"/>
        <v>50.5</v>
      </c>
      <c r="Q3949" s="13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43.75" hidden="1" x14ac:dyDescent="0.4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 s="11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 t="shared" si="244"/>
        <v>0</v>
      </c>
      <c r="P3950" s="11">
        <f t="shared" si="245"/>
        <v>0</v>
      </c>
      <c r="Q3950" s="13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58.3" hidden="1" x14ac:dyDescent="0.4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 s="1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 t="shared" si="244"/>
        <v>16</v>
      </c>
      <c r="P3951" s="11">
        <f t="shared" si="245"/>
        <v>49.28</v>
      </c>
      <c r="Q3951" s="13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58.3" hidden="1" x14ac:dyDescent="0.4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 s="11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 t="shared" si="244"/>
        <v>1</v>
      </c>
      <c r="P3952" s="11">
        <f t="shared" si="245"/>
        <v>25</v>
      </c>
      <c r="Q3952" s="13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43.75" hidden="1" x14ac:dyDescent="0.4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 s="11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 t="shared" si="244"/>
        <v>0</v>
      </c>
      <c r="P3953" s="11">
        <f t="shared" si="245"/>
        <v>1</v>
      </c>
      <c r="Q3953" s="13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43.75" hidden="1" x14ac:dyDescent="0.4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 s="11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 t="shared" si="244"/>
        <v>0</v>
      </c>
      <c r="P3954" s="11">
        <f t="shared" si="245"/>
        <v>25</v>
      </c>
      <c r="Q3954" s="13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3.75" hidden="1" x14ac:dyDescent="0.4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 s="11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 t="shared" si="244"/>
        <v>0</v>
      </c>
      <c r="P3955" s="11">
        <f t="shared" si="245"/>
        <v>0</v>
      </c>
      <c r="Q3955" s="13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58.3" hidden="1" x14ac:dyDescent="0.4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 s="11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244"/>
        <v>0</v>
      </c>
      <c r="P3956" s="11">
        <f t="shared" si="245"/>
        <v>0</v>
      </c>
      <c r="Q3956" s="13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43.75" hidden="1" x14ac:dyDescent="0.4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 s="11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 t="shared" si="244"/>
        <v>24</v>
      </c>
      <c r="P3957" s="11">
        <f t="shared" si="245"/>
        <v>53.13</v>
      </c>
      <c r="Q3957" s="13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43.75" hidden="1" x14ac:dyDescent="0.4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 s="11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 t="shared" si="244"/>
        <v>0</v>
      </c>
      <c r="P3958" s="11">
        <f t="shared" si="245"/>
        <v>0</v>
      </c>
      <c r="Q3958" s="13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3.75" hidden="1" x14ac:dyDescent="0.4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 s="11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 t="shared" si="244"/>
        <v>0</v>
      </c>
      <c r="P3959" s="11">
        <f t="shared" si="245"/>
        <v>7</v>
      </c>
      <c r="Q3959" s="13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43.75" hidden="1" x14ac:dyDescent="0.4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 s="11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 t="shared" si="244"/>
        <v>32</v>
      </c>
      <c r="P3960" s="11">
        <f t="shared" si="245"/>
        <v>40.06</v>
      </c>
      <c r="Q3960" s="13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43.75" hidden="1" x14ac:dyDescent="0.4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 s="1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 t="shared" si="244"/>
        <v>24</v>
      </c>
      <c r="P3961" s="11">
        <f t="shared" si="245"/>
        <v>24.33</v>
      </c>
      <c r="Q3961" s="13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43.75" hidden="1" x14ac:dyDescent="0.4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 s="11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 t="shared" si="244"/>
        <v>2</v>
      </c>
      <c r="P3962" s="11">
        <f t="shared" si="245"/>
        <v>11.25</v>
      </c>
      <c r="Q3962" s="13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58.3" hidden="1" x14ac:dyDescent="0.4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 s="11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 t="shared" si="244"/>
        <v>0</v>
      </c>
      <c r="P3963" s="11">
        <f t="shared" si="245"/>
        <v>10.5</v>
      </c>
      <c r="Q3963" s="13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58.3" hidden="1" x14ac:dyDescent="0.4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 s="11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 t="shared" si="244"/>
        <v>3</v>
      </c>
      <c r="P3964" s="11">
        <f t="shared" si="245"/>
        <v>15</v>
      </c>
      <c r="Q3964" s="13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58.3" hidden="1" x14ac:dyDescent="0.4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 s="11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 t="shared" si="244"/>
        <v>0</v>
      </c>
      <c r="P3965" s="11">
        <f t="shared" si="245"/>
        <v>0</v>
      </c>
      <c r="Q3965" s="13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3.75" hidden="1" x14ac:dyDescent="0.4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 s="11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 t="shared" si="244"/>
        <v>6</v>
      </c>
      <c r="P3966" s="11">
        <f t="shared" si="245"/>
        <v>42</v>
      </c>
      <c r="Q3966" s="13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58.3" hidden="1" x14ac:dyDescent="0.4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 s="11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 t="shared" si="244"/>
        <v>14</v>
      </c>
      <c r="P3967" s="11">
        <f t="shared" si="245"/>
        <v>71.25</v>
      </c>
      <c r="Q3967" s="13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58.3" hidden="1" x14ac:dyDescent="0.4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 s="11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 t="shared" si="244"/>
        <v>1</v>
      </c>
      <c r="P3968" s="11">
        <f t="shared" si="245"/>
        <v>22.5</v>
      </c>
      <c r="Q3968" s="13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43.75" hidden="1" x14ac:dyDescent="0.4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 s="11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 t="shared" si="244"/>
        <v>24</v>
      </c>
      <c r="P3969" s="11">
        <f t="shared" si="245"/>
        <v>41</v>
      </c>
      <c r="Q3969" s="13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3.75" hidden="1" x14ac:dyDescent="0.4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 s="11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 t="shared" ref="O3970:O4033" si="248">ROUND(E3970/D3970*100,0)</f>
        <v>11</v>
      </c>
      <c r="P3970" s="11">
        <f t="shared" ref="P3970:P4033" si="249">IFERROR(ROUND(E3970/L3970,2),0)</f>
        <v>47.91</v>
      </c>
      <c r="Q3970" s="13" t="s">
        <v>8315</v>
      </c>
      <c r="R3970" t="s">
        <v>8316</v>
      </c>
      <c r="S3970" s="16">
        <f t="shared" ref="S3970:S4033" si="250">(((J3970/60)/60)/24+DATE(1970,1,1))</f>
        <v>42452.815659722226</v>
      </c>
      <c r="T3970" s="16">
        <f t="shared" ref="T3970:T4033" si="251">(((I3970/60)/60)/24+DATE(1970,1,1))</f>
        <v>42512.815659722226</v>
      </c>
    </row>
    <row r="3971" spans="1:20" ht="58.3" hidden="1" x14ac:dyDescent="0.4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 s="1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 t="shared" si="248"/>
        <v>7</v>
      </c>
      <c r="P3971" s="11">
        <f t="shared" si="249"/>
        <v>35.17</v>
      </c>
      <c r="Q3971" s="13" t="s">
        <v>8315</v>
      </c>
      <c r="R3971" t="s">
        <v>8316</v>
      </c>
      <c r="S3971" s="16">
        <f t="shared" si="250"/>
        <v>42601.854699074072</v>
      </c>
      <c r="T3971" s="16">
        <f t="shared" si="251"/>
        <v>42611.163194444445</v>
      </c>
    </row>
    <row r="3972" spans="1:20" ht="58.3" hidden="1" x14ac:dyDescent="0.4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 s="11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 t="shared" si="248"/>
        <v>0</v>
      </c>
      <c r="P3972" s="11">
        <f t="shared" si="249"/>
        <v>5.5</v>
      </c>
      <c r="Q3972" s="13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43.75" hidden="1" x14ac:dyDescent="0.4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 s="11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 t="shared" si="248"/>
        <v>1</v>
      </c>
      <c r="P3973" s="11">
        <f t="shared" si="249"/>
        <v>22.67</v>
      </c>
      <c r="Q3973" s="13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43.75" hidden="1" x14ac:dyDescent="0.4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 s="11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 t="shared" si="248"/>
        <v>21</v>
      </c>
      <c r="P3974" s="11">
        <f t="shared" si="249"/>
        <v>26.38</v>
      </c>
      <c r="Q3974" s="13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43.75" hidden="1" x14ac:dyDescent="0.4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 s="11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 t="shared" si="248"/>
        <v>78</v>
      </c>
      <c r="P3975" s="11">
        <f t="shared" si="249"/>
        <v>105.54</v>
      </c>
      <c r="Q3975" s="13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43.75" hidden="1" x14ac:dyDescent="0.4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 s="11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 t="shared" si="248"/>
        <v>32</v>
      </c>
      <c r="P3976" s="11">
        <f t="shared" si="249"/>
        <v>29.09</v>
      </c>
      <c r="Q3976" s="13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43.75" hidden="1" x14ac:dyDescent="0.4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 s="11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248"/>
        <v>0</v>
      </c>
      <c r="P3977" s="11">
        <f t="shared" si="249"/>
        <v>0</v>
      </c>
      <c r="Q3977" s="13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58.3" hidden="1" x14ac:dyDescent="0.4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 s="11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 t="shared" si="248"/>
        <v>48</v>
      </c>
      <c r="P3978" s="11">
        <f t="shared" si="249"/>
        <v>62</v>
      </c>
      <c r="Q3978" s="13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43.75" hidden="1" x14ac:dyDescent="0.4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 s="11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 t="shared" si="248"/>
        <v>1</v>
      </c>
      <c r="P3979" s="11">
        <f t="shared" si="249"/>
        <v>217.5</v>
      </c>
      <c r="Q3979" s="13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43.75" hidden="1" x14ac:dyDescent="0.4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 s="11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 t="shared" si="248"/>
        <v>11</v>
      </c>
      <c r="P3980" s="11">
        <f t="shared" si="249"/>
        <v>26.75</v>
      </c>
      <c r="Q3980" s="13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43.75" hidden="1" x14ac:dyDescent="0.4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 s="1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 t="shared" si="248"/>
        <v>2</v>
      </c>
      <c r="P3981" s="11">
        <f t="shared" si="249"/>
        <v>18.329999999999998</v>
      </c>
      <c r="Q3981" s="13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58.3" hidden="1" x14ac:dyDescent="0.4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 s="11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 t="shared" si="248"/>
        <v>18</v>
      </c>
      <c r="P3982" s="11">
        <f t="shared" si="249"/>
        <v>64.290000000000006</v>
      </c>
      <c r="Q3982" s="13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43.75" hidden="1" x14ac:dyDescent="0.4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 s="11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 t="shared" si="248"/>
        <v>4</v>
      </c>
      <c r="P3983" s="11">
        <f t="shared" si="249"/>
        <v>175</v>
      </c>
      <c r="Q3983" s="13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58.3" hidden="1" x14ac:dyDescent="0.4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 s="11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 t="shared" si="248"/>
        <v>20</v>
      </c>
      <c r="P3984" s="11">
        <f t="shared" si="249"/>
        <v>34</v>
      </c>
      <c r="Q3984" s="13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43.75" hidden="1" x14ac:dyDescent="0.4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 s="11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 t="shared" si="248"/>
        <v>35</v>
      </c>
      <c r="P3985" s="11">
        <f t="shared" si="249"/>
        <v>84.28</v>
      </c>
      <c r="Q3985" s="13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43.75" hidden="1" x14ac:dyDescent="0.4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 s="11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 t="shared" si="248"/>
        <v>6</v>
      </c>
      <c r="P3986" s="11">
        <f t="shared" si="249"/>
        <v>9.5</v>
      </c>
      <c r="Q3986" s="13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58.3" hidden="1" x14ac:dyDescent="0.4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 s="11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 t="shared" si="248"/>
        <v>32</v>
      </c>
      <c r="P3987" s="11">
        <f t="shared" si="249"/>
        <v>33.74</v>
      </c>
      <c r="Q3987" s="13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58.3" hidden="1" x14ac:dyDescent="0.4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 s="11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 t="shared" si="248"/>
        <v>10</v>
      </c>
      <c r="P3988" s="11">
        <f t="shared" si="249"/>
        <v>37.54</v>
      </c>
      <c r="Q3988" s="13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3.75" hidden="1" x14ac:dyDescent="0.4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 s="11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 t="shared" si="248"/>
        <v>38</v>
      </c>
      <c r="P3989" s="11">
        <f t="shared" si="249"/>
        <v>11.62</v>
      </c>
      <c r="Q3989" s="13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29.15" hidden="1" x14ac:dyDescent="0.4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 s="11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 t="shared" si="248"/>
        <v>2</v>
      </c>
      <c r="P3990" s="11">
        <f t="shared" si="249"/>
        <v>8</v>
      </c>
      <c r="Q3990" s="13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58.3" hidden="1" x14ac:dyDescent="0.4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 s="1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 t="shared" si="248"/>
        <v>0</v>
      </c>
      <c r="P3991" s="11">
        <f t="shared" si="249"/>
        <v>0</v>
      </c>
      <c r="Q3991" s="13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3.75" hidden="1" x14ac:dyDescent="0.4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 s="11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 t="shared" si="248"/>
        <v>4</v>
      </c>
      <c r="P3992" s="11">
        <f t="shared" si="249"/>
        <v>23</v>
      </c>
      <c r="Q3992" s="13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29.15" hidden="1" x14ac:dyDescent="0.4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 s="11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 t="shared" si="248"/>
        <v>20</v>
      </c>
      <c r="P3993" s="11">
        <f t="shared" si="249"/>
        <v>100</v>
      </c>
      <c r="Q3993" s="13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3.75" hidden="1" x14ac:dyDescent="0.4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 s="11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 t="shared" si="248"/>
        <v>5</v>
      </c>
      <c r="P3994" s="11">
        <f t="shared" si="249"/>
        <v>60.11</v>
      </c>
      <c r="Q3994" s="13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3.75" hidden="1" x14ac:dyDescent="0.4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 s="11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 t="shared" si="248"/>
        <v>0</v>
      </c>
      <c r="P3995" s="11">
        <f t="shared" si="249"/>
        <v>3</v>
      </c>
      <c r="Q3995" s="13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43.75" hidden="1" x14ac:dyDescent="0.4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 s="11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 t="shared" si="248"/>
        <v>0</v>
      </c>
      <c r="P3996" s="11">
        <f t="shared" si="249"/>
        <v>5</v>
      </c>
      <c r="Q3996" s="13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43.75" hidden="1" x14ac:dyDescent="0.4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 s="11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248"/>
        <v>35</v>
      </c>
      <c r="P3997" s="11">
        <f t="shared" si="249"/>
        <v>17.5</v>
      </c>
      <c r="Q3997" s="13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3.75" hidden="1" x14ac:dyDescent="0.4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 s="11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 t="shared" si="248"/>
        <v>17</v>
      </c>
      <c r="P3998" s="11">
        <f t="shared" si="249"/>
        <v>29.24</v>
      </c>
      <c r="Q3998" s="13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43.75" hidden="1" x14ac:dyDescent="0.4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 s="11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 t="shared" si="248"/>
        <v>0</v>
      </c>
      <c r="P3999" s="11">
        <f t="shared" si="249"/>
        <v>0</v>
      </c>
      <c r="Q3999" s="13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3.75" hidden="1" x14ac:dyDescent="0.4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 s="11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 t="shared" si="248"/>
        <v>57</v>
      </c>
      <c r="P4000" s="11">
        <f t="shared" si="249"/>
        <v>59.58</v>
      </c>
      <c r="Q4000" s="13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3.75" hidden="1" x14ac:dyDescent="0.4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 s="1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 t="shared" si="248"/>
        <v>17</v>
      </c>
      <c r="P4001" s="11">
        <f t="shared" si="249"/>
        <v>82.57</v>
      </c>
      <c r="Q4001" s="13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29.15" hidden="1" x14ac:dyDescent="0.4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 s="11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 t="shared" si="248"/>
        <v>0</v>
      </c>
      <c r="P4002" s="11">
        <f t="shared" si="249"/>
        <v>10</v>
      </c>
      <c r="Q4002" s="13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58.3" hidden="1" x14ac:dyDescent="0.4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 s="11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 t="shared" si="248"/>
        <v>38</v>
      </c>
      <c r="P4003" s="11">
        <f t="shared" si="249"/>
        <v>32.36</v>
      </c>
      <c r="Q4003" s="13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43.75" hidden="1" x14ac:dyDescent="0.4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 s="11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 t="shared" si="248"/>
        <v>2</v>
      </c>
      <c r="P4004" s="11">
        <f t="shared" si="249"/>
        <v>5.75</v>
      </c>
      <c r="Q4004" s="13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3.75" hidden="1" x14ac:dyDescent="0.4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 s="11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 t="shared" si="248"/>
        <v>10</v>
      </c>
      <c r="P4005" s="11">
        <f t="shared" si="249"/>
        <v>100.5</v>
      </c>
      <c r="Q4005" s="13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idden="1" x14ac:dyDescent="0.4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 s="11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 t="shared" si="248"/>
        <v>0</v>
      </c>
      <c r="P4006" s="11">
        <f t="shared" si="249"/>
        <v>1</v>
      </c>
      <c r="Q4006" s="13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3.75" hidden="1" x14ac:dyDescent="0.4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 s="11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 t="shared" si="248"/>
        <v>1</v>
      </c>
      <c r="P4007" s="11">
        <f t="shared" si="249"/>
        <v>20</v>
      </c>
      <c r="Q4007" s="13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43.75" hidden="1" x14ac:dyDescent="0.4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 s="11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 t="shared" si="248"/>
        <v>0</v>
      </c>
      <c r="P4008" s="11">
        <f t="shared" si="249"/>
        <v>2</v>
      </c>
      <c r="Q4008" s="13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3.75" hidden="1" x14ac:dyDescent="0.4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 s="11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 t="shared" si="248"/>
        <v>0</v>
      </c>
      <c r="P4009" s="11">
        <f t="shared" si="249"/>
        <v>5</v>
      </c>
      <c r="Q4009" s="13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58.3" hidden="1" x14ac:dyDescent="0.4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 s="11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 t="shared" si="248"/>
        <v>6</v>
      </c>
      <c r="P4010" s="11">
        <f t="shared" si="249"/>
        <v>15</v>
      </c>
      <c r="Q4010" s="13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3.75" hidden="1" x14ac:dyDescent="0.4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 s="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 t="shared" si="248"/>
        <v>4</v>
      </c>
      <c r="P4011" s="11">
        <f t="shared" si="249"/>
        <v>25</v>
      </c>
      <c r="Q4011" s="13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3.75" hidden="1" x14ac:dyDescent="0.4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 s="11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 t="shared" si="248"/>
        <v>24</v>
      </c>
      <c r="P4012" s="11">
        <f t="shared" si="249"/>
        <v>45.84</v>
      </c>
      <c r="Q4012" s="13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43.75" hidden="1" x14ac:dyDescent="0.4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 s="11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 t="shared" si="248"/>
        <v>8</v>
      </c>
      <c r="P4013" s="11">
        <f t="shared" si="249"/>
        <v>4.75</v>
      </c>
      <c r="Q4013" s="13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58.3" hidden="1" x14ac:dyDescent="0.4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 s="11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248"/>
        <v>0</v>
      </c>
      <c r="P4014" s="11">
        <f t="shared" si="249"/>
        <v>0</v>
      </c>
      <c r="Q4014" s="13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58.3" hidden="1" x14ac:dyDescent="0.4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 s="11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 t="shared" si="248"/>
        <v>1</v>
      </c>
      <c r="P4015" s="11">
        <f t="shared" si="249"/>
        <v>13</v>
      </c>
      <c r="Q4015" s="13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43.75" hidden="1" x14ac:dyDescent="0.4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 s="11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248"/>
        <v>0</v>
      </c>
      <c r="P4016" s="11">
        <f t="shared" si="249"/>
        <v>0</v>
      </c>
      <c r="Q4016" s="13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43.75" hidden="1" x14ac:dyDescent="0.4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 s="11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 t="shared" si="248"/>
        <v>0</v>
      </c>
      <c r="P4017" s="11">
        <f t="shared" si="249"/>
        <v>1</v>
      </c>
      <c r="Q4017" s="13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43.75" hidden="1" x14ac:dyDescent="0.4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 s="11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 t="shared" si="248"/>
        <v>14</v>
      </c>
      <c r="P4018" s="11">
        <f t="shared" si="249"/>
        <v>10</v>
      </c>
      <c r="Q4018" s="13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43.75" hidden="1" x14ac:dyDescent="0.4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 s="11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 t="shared" si="248"/>
        <v>1</v>
      </c>
      <c r="P4019" s="11">
        <f t="shared" si="249"/>
        <v>52.5</v>
      </c>
      <c r="Q4019" s="13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29.15" hidden="1" x14ac:dyDescent="0.4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 s="11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 t="shared" si="248"/>
        <v>9</v>
      </c>
      <c r="P4020" s="11">
        <f t="shared" si="249"/>
        <v>32.5</v>
      </c>
      <c r="Q4020" s="13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43.75" hidden="1" x14ac:dyDescent="0.4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 s="1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 t="shared" si="248"/>
        <v>1</v>
      </c>
      <c r="P4021" s="11">
        <f t="shared" si="249"/>
        <v>7.25</v>
      </c>
      <c r="Q4021" s="13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43.75" hidden="1" x14ac:dyDescent="0.4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 s="11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 t="shared" si="248"/>
        <v>17</v>
      </c>
      <c r="P4022" s="11">
        <f t="shared" si="249"/>
        <v>33.33</v>
      </c>
      <c r="Q4022" s="13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3.75" hidden="1" x14ac:dyDescent="0.4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 s="11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 t="shared" si="248"/>
        <v>1</v>
      </c>
      <c r="P4023" s="11">
        <f t="shared" si="249"/>
        <v>62.5</v>
      </c>
      <c r="Q4023" s="13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29.15" hidden="1" x14ac:dyDescent="0.4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 s="11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 t="shared" si="248"/>
        <v>70</v>
      </c>
      <c r="P4024" s="11">
        <f t="shared" si="249"/>
        <v>63.56</v>
      </c>
      <c r="Q4024" s="13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3.75" hidden="1" x14ac:dyDescent="0.4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 s="11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248"/>
        <v>0</v>
      </c>
      <c r="P4025" s="11">
        <f t="shared" si="249"/>
        <v>0</v>
      </c>
      <c r="Q4025" s="13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43.75" hidden="1" x14ac:dyDescent="0.4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 s="11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 t="shared" si="248"/>
        <v>1</v>
      </c>
      <c r="P4026" s="11">
        <f t="shared" si="249"/>
        <v>10</v>
      </c>
      <c r="Q4026" s="13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58.3" hidden="1" x14ac:dyDescent="0.4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 s="11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 t="shared" si="248"/>
        <v>5</v>
      </c>
      <c r="P4027" s="11">
        <f t="shared" si="249"/>
        <v>62.5</v>
      </c>
      <c r="Q4027" s="13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3.75" hidden="1" x14ac:dyDescent="0.4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 s="11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248"/>
        <v>0</v>
      </c>
      <c r="P4028" s="11">
        <f t="shared" si="249"/>
        <v>0</v>
      </c>
      <c r="Q4028" s="13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43.75" hidden="1" x14ac:dyDescent="0.4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 s="11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 t="shared" si="248"/>
        <v>7</v>
      </c>
      <c r="P4029" s="11">
        <f t="shared" si="249"/>
        <v>30.71</v>
      </c>
      <c r="Q4029" s="13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3.75" hidden="1" x14ac:dyDescent="0.4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 s="11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 t="shared" si="248"/>
        <v>28</v>
      </c>
      <c r="P4030" s="11">
        <f t="shared" si="249"/>
        <v>51</v>
      </c>
      <c r="Q4030" s="13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3.75" hidden="1" x14ac:dyDescent="0.4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 s="1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248"/>
        <v>0</v>
      </c>
      <c r="P4031" s="11">
        <f t="shared" si="249"/>
        <v>0</v>
      </c>
      <c r="Q4031" s="13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58.3" hidden="1" x14ac:dyDescent="0.4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 s="11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 t="shared" si="248"/>
        <v>16</v>
      </c>
      <c r="P4032" s="11">
        <f t="shared" si="249"/>
        <v>66.67</v>
      </c>
      <c r="Q4032" s="13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43.75" hidden="1" x14ac:dyDescent="0.4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 s="11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248"/>
        <v>0</v>
      </c>
      <c r="P4033" s="11">
        <f t="shared" si="249"/>
        <v>0</v>
      </c>
      <c r="Q4033" s="13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43.75" hidden="1" x14ac:dyDescent="0.4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 s="11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 t="shared" ref="O4034:O4097" si="252">ROUND(E4034/D4034*100,0)</f>
        <v>7</v>
      </c>
      <c r="P4034" s="11">
        <f t="shared" ref="P4034:P4097" si="253">IFERROR(ROUND(E4034/L4034,2),0)</f>
        <v>59</v>
      </c>
      <c r="Q4034" s="13" t="s">
        <v>8315</v>
      </c>
      <c r="R4034" t="s">
        <v>8316</v>
      </c>
      <c r="S4034" s="16">
        <f t="shared" ref="S4034:S4097" si="254">(((J4034/60)/60)/24+DATE(1970,1,1))</f>
        <v>42293.809212962966</v>
      </c>
      <c r="T4034" s="16">
        <f t="shared" ref="T4034:T4097" si="255">(((I4034/60)/60)/24+DATE(1970,1,1))</f>
        <v>42353.85087962963</v>
      </c>
    </row>
    <row r="4035" spans="1:20" ht="43.75" hidden="1" x14ac:dyDescent="0.4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 s="11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 t="shared" si="252"/>
        <v>26</v>
      </c>
      <c r="P4035" s="11">
        <f t="shared" si="253"/>
        <v>65.34</v>
      </c>
      <c r="Q4035" s="13" t="s">
        <v>8315</v>
      </c>
      <c r="R4035" t="s">
        <v>8316</v>
      </c>
      <c r="S4035" s="16">
        <f t="shared" si="254"/>
        <v>42614.268796296295</v>
      </c>
      <c r="T4035" s="16">
        <f t="shared" si="255"/>
        <v>42645.375</v>
      </c>
    </row>
    <row r="4036" spans="1:20" ht="43.75" hidden="1" x14ac:dyDescent="0.4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 s="11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 t="shared" si="252"/>
        <v>1</v>
      </c>
      <c r="P4036" s="11">
        <f t="shared" si="253"/>
        <v>100</v>
      </c>
      <c r="Q4036" s="13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29.15" hidden="1" x14ac:dyDescent="0.4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 s="11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 t="shared" si="252"/>
        <v>37</v>
      </c>
      <c r="P4037" s="11">
        <f t="shared" si="253"/>
        <v>147.4</v>
      </c>
      <c r="Q4037" s="13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3.75" hidden="1" x14ac:dyDescent="0.4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 s="11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 t="shared" si="252"/>
        <v>47</v>
      </c>
      <c r="P4038" s="11">
        <f t="shared" si="253"/>
        <v>166.06</v>
      </c>
      <c r="Q4038" s="13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58.3" hidden="1" x14ac:dyDescent="0.4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 s="11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 t="shared" si="252"/>
        <v>11</v>
      </c>
      <c r="P4039" s="11">
        <f t="shared" si="253"/>
        <v>40</v>
      </c>
      <c r="Q4039" s="13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3.75" hidden="1" x14ac:dyDescent="0.4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 s="11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 t="shared" si="252"/>
        <v>12</v>
      </c>
      <c r="P4040" s="11">
        <f t="shared" si="253"/>
        <v>75.25</v>
      </c>
      <c r="Q4040" s="13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43.75" hidden="1" x14ac:dyDescent="0.4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 s="1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 t="shared" si="252"/>
        <v>60</v>
      </c>
      <c r="P4041" s="11">
        <f t="shared" si="253"/>
        <v>60</v>
      </c>
      <c r="Q4041" s="13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3.75" hidden="1" x14ac:dyDescent="0.4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 s="11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 t="shared" si="252"/>
        <v>31</v>
      </c>
      <c r="P4042" s="11">
        <f t="shared" si="253"/>
        <v>1250</v>
      </c>
      <c r="Q4042" s="13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29.15" hidden="1" x14ac:dyDescent="0.4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 s="11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 t="shared" si="252"/>
        <v>0</v>
      </c>
      <c r="P4043" s="11">
        <f t="shared" si="253"/>
        <v>10.5</v>
      </c>
      <c r="Q4043" s="13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43.75" hidden="1" x14ac:dyDescent="0.4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 s="11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 t="shared" si="252"/>
        <v>0</v>
      </c>
      <c r="P4044" s="11">
        <f t="shared" si="253"/>
        <v>7</v>
      </c>
      <c r="Q4044" s="13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3.75" hidden="1" x14ac:dyDescent="0.4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 s="11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 t="shared" si="252"/>
        <v>0</v>
      </c>
      <c r="P4045" s="11">
        <f t="shared" si="253"/>
        <v>0</v>
      </c>
      <c r="Q4045" s="13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43.75" hidden="1" x14ac:dyDescent="0.4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 s="11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252"/>
        <v>38</v>
      </c>
      <c r="P4046" s="11">
        <f t="shared" si="253"/>
        <v>56.25</v>
      </c>
      <c r="Q4046" s="13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58.3" hidden="1" x14ac:dyDescent="0.4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 s="11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252"/>
        <v>0</v>
      </c>
      <c r="P4047" s="11">
        <f t="shared" si="253"/>
        <v>1</v>
      </c>
      <c r="Q4047" s="13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58.3" hidden="1" x14ac:dyDescent="0.4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 s="11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 t="shared" si="252"/>
        <v>8</v>
      </c>
      <c r="P4048" s="11">
        <f t="shared" si="253"/>
        <v>38.33</v>
      </c>
      <c r="Q4048" s="13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3.75" hidden="1" x14ac:dyDescent="0.4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 s="11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 t="shared" si="252"/>
        <v>2</v>
      </c>
      <c r="P4049" s="11">
        <f t="shared" si="253"/>
        <v>27.5</v>
      </c>
      <c r="Q4049" s="13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58.3" hidden="1" x14ac:dyDescent="0.4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 s="11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 t="shared" si="252"/>
        <v>18</v>
      </c>
      <c r="P4050" s="11">
        <f t="shared" si="253"/>
        <v>32.979999999999997</v>
      </c>
      <c r="Q4050" s="13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43.75" hidden="1" x14ac:dyDescent="0.4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 s="1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 t="shared" si="252"/>
        <v>0</v>
      </c>
      <c r="P4051" s="11">
        <f t="shared" si="253"/>
        <v>16</v>
      </c>
      <c r="Q4051" s="13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58.3" hidden="1" x14ac:dyDescent="0.4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 s="11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 t="shared" si="252"/>
        <v>0</v>
      </c>
      <c r="P4052" s="11">
        <f t="shared" si="253"/>
        <v>1</v>
      </c>
      <c r="Q4052" s="13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3.75" hidden="1" x14ac:dyDescent="0.4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 s="11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252"/>
        <v>0</v>
      </c>
      <c r="P4053" s="11">
        <f t="shared" si="253"/>
        <v>0</v>
      </c>
      <c r="Q4053" s="13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58.3" hidden="1" x14ac:dyDescent="0.4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 s="11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 t="shared" si="252"/>
        <v>38</v>
      </c>
      <c r="P4054" s="11">
        <f t="shared" si="253"/>
        <v>86.62</v>
      </c>
      <c r="Q4054" s="13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43.75" hidden="1" x14ac:dyDescent="0.4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 s="11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 t="shared" si="252"/>
        <v>22</v>
      </c>
      <c r="P4055" s="11">
        <f t="shared" si="253"/>
        <v>55</v>
      </c>
      <c r="Q4055" s="13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3.75" hidden="1" x14ac:dyDescent="0.4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 s="11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 t="shared" si="252"/>
        <v>0</v>
      </c>
      <c r="P4056" s="11">
        <f t="shared" si="253"/>
        <v>0</v>
      </c>
      <c r="Q4056" s="13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43.75" hidden="1" x14ac:dyDescent="0.4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 s="11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 t="shared" si="252"/>
        <v>18</v>
      </c>
      <c r="P4057" s="11">
        <f t="shared" si="253"/>
        <v>41.95</v>
      </c>
      <c r="Q4057" s="13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43.75" hidden="1" x14ac:dyDescent="0.4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 s="11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 t="shared" si="252"/>
        <v>53</v>
      </c>
      <c r="P4058" s="11">
        <f t="shared" si="253"/>
        <v>88.33</v>
      </c>
      <c r="Q4058" s="13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58.3" hidden="1" x14ac:dyDescent="0.4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 s="11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 t="shared" si="252"/>
        <v>22</v>
      </c>
      <c r="P4059" s="11">
        <f t="shared" si="253"/>
        <v>129.16999999999999</v>
      </c>
      <c r="Q4059" s="13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3.75" hidden="1" x14ac:dyDescent="0.4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 s="11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 t="shared" si="252"/>
        <v>3</v>
      </c>
      <c r="P4060" s="11">
        <f t="shared" si="253"/>
        <v>23.75</v>
      </c>
      <c r="Q4060" s="13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3.75" hidden="1" x14ac:dyDescent="0.4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 s="1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 t="shared" si="252"/>
        <v>3</v>
      </c>
      <c r="P4061" s="11">
        <f t="shared" si="253"/>
        <v>35.71</v>
      </c>
      <c r="Q4061" s="13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58.3" hidden="1" x14ac:dyDescent="0.4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 s="11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 t="shared" si="252"/>
        <v>3</v>
      </c>
      <c r="P4062" s="11">
        <f t="shared" si="253"/>
        <v>57</v>
      </c>
      <c r="Q4062" s="13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43.75" hidden="1" x14ac:dyDescent="0.4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 s="11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252"/>
        <v>0</v>
      </c>
      <c r="P4063" s="11">
        <f t="shared" si="253"/>
        <v>0</v>
      </c>
      <c r="Q4063" s="13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43.75" hidden="1" x14ac:dyDescent="0.4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 s="11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 t="shared" si="252"/>
        <v>2</v>
      </c>
      <c r="P4064" s="11">
        <f t="shared" si="253"/>
        <v>163.33000000000001</v>
      </c>
      <c r="Q4064" s="13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43.75" hidden="1" x14ac:dyDescent="0.4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 s="11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 t="shared" si="252"/>
        <v>1</v>
      </c>
      <c r="P4065" s="11">
        <f t="shared" si="253"/>
        <v>15</v>
      </c>
      <c r="Q4065" s="13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43.75" hidden="1" x14ac:dyDescent="0.4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 s="11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 t="shared" si="252"/>
        <v>19</v>
      </c>
      <c r="P4066" s="11">
        <f t="shared" si="253"/>
        <v>64.17</v>
      </c>
      <c r="Q4066" s="13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29.15" hidden="1" x14ac:dyDescent="0.4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 s="11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 t="shared" si="252"/>
        <v>1</v>
      </c>
      <c r="P4067" s="11">
        <f t="shared" si="253"/>
        <v>6.75</v>
      </c>
      <c r="Q4067" s="13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58.3" hidden="1" x14ac:dyDescent="0.4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 s="11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 t="shared" si="252"/>
        <v>0</v>
      </c>
      <c r="P4068" s="11">
        <f t="shared" si="253"/>
        <v>25</v>
      </c>
      <c r="Q4068" s="13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43.75" hidden="1" x14ac:dyDescent="0.4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 s="11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 t="shared" si="252"/>
        <v>61</v>
      </c>
      <c r="P4069" s="11">
        <f t="shared" si="253"/>
        <v>179.12</v>
      </c>
      <c r="Q4069" s="13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43.75" hidden="1" x14ac:dyDescent="0.4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 s="11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 t="shared" si="252"/>
        <v>1</v>
      </c>
      <c r="P4070" s="11">
        <f t="shared" si="253"/>
        <v>34.950000000000003</v>
      </c>
      <c r="Q4070" s="13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3.75" hidden="1" x14ac:dyDescent="0.4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 s="1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 t="shared" si="252"/>
        <v>34</v>
      </c>
      <c r="P4071" s="11">
        <f t="shared" si="253"/>
        <v>33.08</v>
      </c>
      <c r="Q4071" s="13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43.75" hidden="1" x14ac:dyDescent="0.4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 s="11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 t="shared" si="252"/>
        <v>17</v>
      </c>
      <c r="P4072" s="11">
        <f t="shared" si="253"/>
        <v>27.5</v>
      </c>
      <c r="Q4072" s="13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58.3" hidden="1" x14ac:dyDescent="0.4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 s="11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252"/>
        <v>0</v>
      </c>
      <c r="P4073" s="11">
        <f t="shared" si="253"/>
        <v>0</v>
      </c>
      <c r="Q4073" s="13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58.3" hidden="1" x14ac:dyDescent="0.4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 s="11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 t="shared" si="252"/>
        <v>0</v>
      </c>
      <c r="P4074" s="11">
        <f t="shared" si="253"/>
        <v>2</v>
      </c>
      <c r="Q4074" s="13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3.75" hidden="1" x14ac:dyDescent="0.4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 s="11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252"/>
        <v>1</v>
      </c>
      <c r="P4075" s="11">
        <f t="shared" si="253"/>
        <v>18.5</v>
      </c>
      <c r="Q4075" s="13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43.75" hidden="1" x14ac:dyDescent="0.4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 s="11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 t="shared" si="252"/>
        <v>27</v>
      </c>
      <c r="P4076" s="11">
        <f t="shared" si="253"/>
        <v>35</v>
      </c>
      <c r="Q4076" s="13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43.75" hidden="1" x14ac:dyDescent="0.4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 s="11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 t="shared" si="252"/>
        <v>29</v>
      </c>
      <c r="P4077" s="11">
        <f t="shared" si="253"/>
        <v>44.31</v>
      </c>
      <c r="Q4077" s="13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3.75" hidden="1" x14ac:dyDescent="0.4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 s="11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252"/>
        <v>0</v>
      </c>
      <c r="P4078" s="11">
        <f t="shared" si="253"/>
        <v>0</v>
      </c>
      <c r="Q4078" s="13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43.75" hidden="1" x14ac:dyDescent="0.4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 s="11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 t="shared" si="252"/>
        <v>9</v>
      </c>
      <c r="P4079" s="11">
        <f t="shared" si="253"/>
        <v>222.5</v>
      </c>
      <c r="Q4079" s="13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43.75" hidden="1" x14ac:dyDescent="0.4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 s="11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252"/>
        <v>0</v>
      </c>
      <c r="P4080" s="11">
        <f t="shared" si="253"/>
        <v>0</v>
      </c>
      <c r="Q4080" s="13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43.75" hidden="1" x14ac:dyDescent="0.4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 s="1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252"/>
        <v>0</v>
      </c>
      <c r="P4081" s="11">
        <f t="shared" si="253"/>
        <v>5</v>
      </c>
      <c r="Q4081" s="13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43.75" hidden="1" x14ac:dyDescent="0.4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 s="11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252"/>
        <v>0</v>
      </c>
      <c r="P4082" s="11">
        <f t="shared" si="253"/>
        <v>0</v>
      </c>
      <c r="Q4082" s="13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3.75" hidden="1" x14ac:dyDescent="0.4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 s="11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 t="shared" si="252"/>
        <v>16</v>
      </c>
      <c r="P4083" s="11">
        <f t="shared" si="253"/>
        <v>29.17</v>
      </c>
      <c r="Q4083" s="13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43.75" hidden="1" x14ac:dyDescent="0.4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 s="11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 t="shared" si="252"/>
        <v>2</v>
      </c>
      <c r="P4084" s="11">
        <f t="shared" si="253"/>
        <v>1.5</v>
      </c>
      <c r="Q4084" s="13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43.75" hidden="1" x14ac:dyDescent="0.4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 s="11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 t="shared" si="252"/>
        <v>22</v>
      </c>
      <c r="P4085" s="11">
        <f t="shared" si="253"/>
        <v>126.5</v>
      </c>
      <c r="Q4085" s="13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58.3" hidden="1" x14ac:dyDescent="0.4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 s="11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 t="shared" si="252"/>
        <v>0</v>
      </c>
      <c r="P4086" s="11">
        <f t="shared" si="253"/>
        <v>10</v>
      </c>
      <c r="Q4086" s="13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43.75" hidden="1" x14ac:dyDescent="0.4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 s="11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 t="shared" si="252"/>
        <v>0</v>
      </c>
      <c r="P4087" s="11">
        <f t="shared" si="253"/>
        <v>10</v>
      </c>
      <c r="Q4087" s="13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43.75" hidden="1" x14ac:dyDescent="0.4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 s="11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 t="shared" si="252"/>
        <v>5</v>
      </c>
      <c r="P4088" s="11">
        <f t="shared" si="253"/>
        <v>9.4</v>
      </c>
      <c r="Q4088" s="13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idden="1" x14ac:dyDescent="0.4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 s="11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252"/>
        <v>0</v>
      </c>
      <c r="P4089" s="11">
        <f t="shared" si="253"/>
        <v>0</v>
      </c>
      <c r="Q4089" s="13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3.75" hidden="1" x14ac:dyDescent="0.4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 s="11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252"/>
        <v>11</v>
      </c>
      <c r="P4090" s="11">
        <f t="shared" si="253"/>
        <v>72</v>
      </c>
      <c r="Q4090" s="13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58.3" hidden="1" x14ac:dyDescent="0.4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 s="1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 t="shared" si="252"/>
        <v>5</v>
      </c>
      <c r="P4091" s="11">
        <f t="shared" si="253"/>
        <v>30</v>
      </c>
      <c r="Q4091" s="13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3.75" hidden="1" x14ac:dyDescent="0.4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 s="11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 t="shared" si="252"/>
        <v>3</v>
      </c>
      <c r="P4092" s="11">
        <f t="shared" si="253"/>
        <v>10.67</v>
      </c>
      <c r="Q4092" s="13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43.75" hidden="1" x14ac:dyDescent="0.4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 s="11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 t="shared" si="252"/>
        <v>13</v>
      </c>
      <c r="P4093" s="11">
        <f t="shared" si="253"/>
        <v>25.5</v>
      </c>
      <c r="Q4093" s="13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3.75" hidden="1" x14ac:dyDescent="0.4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 s="11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252"/>
        <v>0</v>
      </c>
      <c r="P4094" s="11">
        <f t="shared" si="253"/>
        <v>20</v>
      </c>
      <c r="Q4094" s="13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43.75" hidden="1" x14ac:dyDescent="0.4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 s="11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 t="shared" si="252"/>
        <v>2</v>
      </c>
      <c r="P4095" s="11">
        <f t="shared" si="253"/>
        <v>15</v>
      </c>
      <c r="Q4095" s="13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3.75" hidden="1" x14ac:dyDescent="0.4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 s="11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 t="shared" si="252"/>
        <v>37</v>
      </c>
      <c r="P4096" s="11">
        <f t="shared" si="253"/>
        <v>91.25</v>
      </c>
      <c r="Q4096" s="13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43.75" hidden="1" x14ac:dyDescent="0.4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 s="11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 t="shared" si="252"/>
        <v>3</v>
      </c>
      <c r="P4097" s="11">
        <f t="shared" si="253"/>
        <v>800</v>
      </c>
      <c r="Q4097" s="13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3.75" hidden="1" x14ac:dyDescent="0.4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 s="11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 t="shared" ref="O4098:O4115" si="256">ROUND(E4098/D4098*100,0)</f>
        <v>11</v>
      </c>
      <c r="P4098" s="11">
        <f t="shared" ref="P4098:P4115" si="257">IFERROR(ROUND(E4098/L4098,2),0)</f>
        <v>80</v>
      </c>
      <c r="Q4098" s="13" t="s">
        <v>8315</v>
      </c>
      <c r="R4098" t="s">
        <v>8316</v>
      </c>
      <c r="S4098" s="16">
        <f t="shared" ref="S4098:S4115" si="258">(((J4098/60)/60)/24+DATE(1970,1,1))</f>
        <v>42750.530312499999</v>
      </c>
      <c r="T4098" s="16">
        <f t="shared" ref="T4098:T4115" si="259">(((I4098/60)/60)/24+DATE(1970,1,1))</f>
        <v>42794.368749999994</v>
      </c>
    </row>
    <row r="4099" spans="1:20" ht="43.75" hidden="1" x14ac:dyDescent="0.4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 s="11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 t="shared" si="256"/>
        <v>0</v>
      </c>
      <c r="P4099" s="11">
        <f t="shared" si="257"/>
        <v>0</v>
      </c>
      <c r="Q4099" s="13" t="s">
        <v>8315</v>
      </c>
      <c r="R4099" t="s">
        <v>8316</v>
      </c>
      <c r="S4099" s="16">
        <f t="shared" si="258"/>
        <v>42344.824502314819</v>
      </c>
      <c r="T4099" s="16">
        <f t="shared" si="259"/>
        <v>42400.996527777781</v>
      </c>
    </row>
    <row r="4100" spans="1:20" ht="43.75" hidden="1" x14ac:dyDescent="0.4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 s="11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256"/>
        <v>0</v>
      </c>
      <c r="P4100" s="11">
        <f t="shared" si="257"/>
        <v>0</v>
      </c>
      <c r="Q4100" s="13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58.3" hidden="1" x14ac:dyDescent="0.4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 s="1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 t="shared" si="256"/>
        <v>1</v>
      </c>
      <c r="P4101" s="11">
        <f t="shared" si="257"/>
        <v>50</v>
      </c>
      <c r="Q4101" s="13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43.75" hidden="1" x14ac:dyDescent="0.4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 s="11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256"/>
        <v>0</v>
      </c>
      <c r="P4102" s="11">
        <f t="shared" si="257"/>
        <v>0</v>
      </c>
      <c r="Q4102" s="13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43.75" hidden="1" x14ac:dyDescent="0.4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 s="11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256"/>
        <v>0</v>
      </c>
      <c r="P4103" s="11">
        <f t="shared" si="257"/>
        <v>0</v>
      </c>
      <c r="Q4103" s="13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3.75" hidden="1" x14ac:dyDescent="0.4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 s="11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 t="shared" si="256"/>
        <v>27</v>
      </c>
      <c r="P4104" s="11">
        <f t="shared" si="257"/>
        <v>22.83</v>
      </c>
      <c r="Q4104" s="13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3.75" hidden="1" x14ac:dyDescent="0.4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 s="11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 t="shared" si="256"/>
        <v>10</v>
      </c>
      <c r="P4105" s="11">
        <f t="shared" si="257"/>
        <v>16.670000000000002</v>
      </c>
      <c r="Q4105" s="13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3.75" hidden="1" x14ac:dyDescent="0.4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 s="11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 t="shared" si="256"/>
        <v>21</v>
      </c>
      <c r="P4106" s="11">
        <f t="shared" si="257"/>
        <v>45.79</v>
      </c>
      <c r="Q4106" s="13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58.3" hidden="1" x14ac:dyDescent="0.4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 s="11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 t="shared" si="256"/>
        <v>7</v>
      </c>
      <c r="P4107" s="11">
        <f t="shared" si="257"/>
        <v>383.33</v>
      </c>
      <c r="Q4107" s="13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43.75" hidden="1" x14ac:dyDescent="0.4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 s="11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 t="shared" si="256"/>
        <v>71</v>
      </c>
      <c r="P4108" s="11">
        <f t="shared" si="257"/>
        <v>106.97</v>
      </c>
      <c r="Q4108" s="13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43.75" hidden="1" x14ac:dyDescent="0.4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 s="11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 t="shared" si="256"/>
        <v>2</v>
      </c>
      <c r="P4109" s="11">
        <f t="shared" si="257"/>
        <v>10.25</v>
      </c>
      <c r="Q4109" s="13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3.75" hidden="1" x14ac:dyDescent="0.4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 s="11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 t="shared" si="256"/>
        <v>2</v>
      </c>
      <c r="P4110" s="11">
        <f t="shared" si="257"/>
        <v>59</v>
      </c>
      <c r="Q4110" s="13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3.75" hidden="1" x14ac:dyDescent="0.4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 s="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256"/>
        <v>0</v>
      </c>
      <c r="P4111" s="11">
        <f t="shared" si="257"/>
        <v>0</v>
      </c>
      <c r="Q4111" s="13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43.75" hidden="1" x14ac:dyDescent="0.4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 s="11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 t="shared" si="256"/>
        <v>29</v>
      </c>
      <c r="P4112" s="11">
        <f t="shared" si="257"/>
        <v>14.33</v>
      </c>
      <c r="Q4112" s="13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3.75" hidden="1" x14ac:dyDescent="0.4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 s="11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si="256"/>
        <v>3</v>
      </c>
      <c r="P4113" s="11">
        <f t="shared" si="257"/>
        <v>15.67</v>
      </c>
      <c r="Q4113" s="13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43.75" hidden="1" x14ac:dyDescent="0.4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 s="11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256"/>
        <v>0</v>
      </c>
      <c r="P4114" s="11">
        <f t="shared" si="257"/>
        <v>1</v>
      </c>
      <c r="Q4114" s="13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43.75" hidden="1" x14ac:dyDescent="0.4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 s="11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256"/>
        <v>0</v>
      </c>
      <c r="P4115" s="11">
        <f t="shared" si="257"/>
        <v>1</v>
      </c>
      <c r="Q4115" s="13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39" priority="2" operator="equal">
      <formula>"canceled"</formula>
    </cfRule>
    <cfRule type="cellIs" dxfId="38" priority="3" operator="equal">
      <formula>"failed"</formula>
    </cfRule>
    <cfRule type="cellIs" dxfId="37" priority="4" operator="equal">
      <formula>"successful"</formula>
    </cfRule>
    <cfRule type="cellIs" dxfId="36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2929FD-9995-4358-8D03-4B8723819D34}">
  <dimension ref="A1:T27"/>
  <sheetViews>
    <sheetView zoomScale="55" zoomScaleNormal="55" workbookViewId="0">
      <selection activeCell="D1" activeCellId="1" sqref="E1:E1048576 D1:D1048576"/>
    </sheetView>
  </sheetViews>
  <sheetFormatPr defaultRowHeight="14.6" x14ac:dyDescent="0.4"/>
  <sheetData>
    <row r="1" spans="1:20" x14ac:dyDescent="0.4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0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2" t="s">
        <v>8358</v>
      </c>
      <c r="R1" s="10" t="s">
        <v>8359</v>
      </c>
      <c r="S1" s="10" t="s">
        <v>8365</v>
      </c>
      <c r="T1" s="10" t="s">
        <v>8366</v>
      </c>
    </row>
    <row r="2" spans="1:20" ht="247.75" x14ac:dyDescent="0.4">
      <c r="A2">
        <v>2922</v>
      </c>
      <c r="B2" s="9" t="s">
        <v>2922</v>
      </c>
      <c r="C2" s="3" t="s">
        <v>7032</v>
      </c>
      <c r="D2" s="5">
        <v>500</v>
      </c>
      <c r="E2" s="7">
        <v>500</v>
      </c>
      <c r="F2" t="s">
        <v>8218</v>
      </c>
      <c r="G2" t="s">
        <v>8224</v>
      </c>
      <c r="H2" t="s">
        <v>8246</v>
      </c>
      <c r="I2" s="11">
        <v>1431982727</v>
      </c>
      <c r="J2">
        <v>1428094727</v>
      </c>
      <c r="K2" t="b">
        <v>0</v>
      </c>
      <c r="L2">
        <v>6</v>
      </c>
      <c r="M2" t="b">
        <v>1</v>
      </c>
      <c r="N2" t="s">
        <v>8303</v>
      </c>
      <c r="O2" s="11">
        <v>100</v>
      </c>
      <c r="P2" s="11">
        <v>83.33</v>
      </c>
      <c r="Q2" s="13" t="s">
        <v>8315</v>
      </c>
      <c r="R2" t="s">
        <v>8357</v>
      </c>
      <c r="S2" s="16">
        <v>42097.874155092592</v>
      </c>
      <c r="T2" s="16">
        <v>42142.874155092592</v>
      </c>
    </row>
    <row r="3" spans="1:20" ht="233.15" x14ac:dyDescent="0.4">
      <c r="A3">
        <v>2930</v>
      </c>
      <c r="B3" s="9" t="s">
        <v>2930</v>
      </c>
      <c r="C3" s="3" t="s">
        <v>7040</v>
      </c>
      <c r="D3" s="5">
        <v>10000</v>
      </c>
      <c r="E3" s="7">
        <v>10092</v>
      </c>
      <c r="F3" t="s">
        <v>8218</v>
      </c>
      <c r="G3" t="s">
        <v>8224</v>
      </c>
      <c r="H3" t="s">
        <v>8246</v>
      </c>
      <c r="I3" s="11">
        <v>1431007264</v>
      </c>
      <c r="J3">
        <v>1428415264</v>
      </c>
      <c r="K3" t="b">
        <v>0</v>
      </c>
      <c r="L3">
        <v>62</v>
      </c>
      <c r="M3" t="b">
        <v>1</v>
      </c>
      <c r="N3" t="s">
        <v>8303</v>
      </c>
      <c r="O3" s="11">
        <v>101</v>
      </c>
      <c r="P3" s="11">
        <v>162.77000000000001</v>
      </c>
      <c r="Q3" s="13" t="s">
        <v>8315</v>
      </c>
      <c r="R3" t="s">
        <v>8357</v>
      </c>
      <c r="S3" s="16">
        <v>42101.584074074075</v>
      </c>
      <c r="T3" s="16">
        <v>42131.584074074075</v>
      </c>
    </row>
    <row r="4" spans="1:20" ht="145.75" x14ac:dyDescent="0.4">
      <c r="A4">
        <v>2937</v>
      </c>
      <c r="B4" s="9" t="s">
        <v>2937</v>
      </c>
      <c r="C4" s="3" t="s">
        <v>7047</v>
      </c>
      <c r="D4" s="5">
        <v>1500</v>
      </c>
      <c r="E4" s="7">
        <v>2000</v>
      </c>
      <c r="F4" t="s">
        <v>8218</v>
      </c>
      <c r="G4" t="s">
        <v>8224</v>
      </c>
      <c r="H4" t="s">
        <v>8246</v>
      </c>
      <c r="I4" s="11">
        <v>1405249113</v>
      </c>
      <c r="J4">
        <v>1402657113</v>
      </c>
      <c r="K4" t="b">
        <v>0</v>
      </c>
      <c r="L4">
        <v>55</v>
      </c>
      <c r="M4" t="b">
        <v>1</v>
      </c>
      <c r="N4" t="s">
        <v>8303</v>
      </c>
      <c r="O4" s="11">
        <v>133</v>
      </c>
      <c r="P4" s="11">
        <v>36.36</v>
      </c>
      <c r="Q4" s="13" t="s">
        <v>8315</v>
      </c>
      <c r="R4" t="s">
        <v>8357</v>
      </c>
      <c r="S4" s="16">
        <v>41803.457326388889</v>
      </c>
      <c r="T4" s="16">
        <v>41833.457326388889</v>
      </c>
    </row>
    <row r="5" spans="1:20" ht="247.75" x14ac:dyDescent="0.4">
      <c r="A5">
        <v>3188</v>
      </c>
      <c r="B5" s="9" t="s">
        <v>3188</v>
      </c>
      <c r="C5" s="3" t="s">
        <v>7298</v>
      </c>
      <c r="D5" s="5">
        <v>200</v>
      </c>
      <c r="E5" s="7">
        <v>130</v>
      </c>
      <c r="F5" t="s">
        <v>8220</v>
      </c>
      <c r="G5" t="s">
        <v>8224</v>
      </c>
      <c r="H5" t="s">
        <v>8246</v>
      </c>
      <c r="I5" s="11">
        <v>1433930302</v>
      </c>
      <c r="J5">
        <v>1432115902</v>
      </c>
      <c r="K5" t="b">
        <v>0</v>
      </c>
      <c r="L5">
        <v>9</v>
      </c>
      <c r="M5" t="b">
        <v>0</v>
      </c>
      <c r="N5" t="s">
        <v>8303</v>
      </c>
      <c r="O5" s="11">
        <v>65</v>
      </c>
      <c r="P5" s="11">
        <v>14.44</v>
      </c>
      <c r="Q5" s="13" t="s">
        <v>8315</v>
      </c>
      <c r="R5" t="s">
        <v>8357</v>
      </c>
      <c r="S5" s="16">
        <v>42144.415532407409</v>
      </c>
      <c r="T5" s="16">
        <v>42165.415532407409</v>
      </c>
    </row>
    <row r="6" spans="1:20" ht="233.15" x14ac:dyDescent="0.4">
      <c r="A6">
        <v>3192</v>
      </c>
      <c r="B6" s="9" t="s">
        <v>3192</v>
      </c>
      <c r="C6" s="3" t="s">
        <v>7302</v>
      </c>
      <c r="D6" s="5">
        <v>10000</v>
      </c>
      <c r="E6" s="7">
        <v>102</v>
      </c>
      <c r="F6" t="s">
        <v>8220</v>
      </c>
      <c r="G6" t="s">
        <v>8224</v>
      </c>
      <c r="H6" t="s">
        <v>8246</v>
      </c>
      <c r="I6" s="11">
        <v>1425160800</v>
      </c>
      <c r="J6">
        <v>1421274859</v>
      </c>
      <c r="K6" t="b">
        <v>0</v>
      </c>
      <c r="L6">
        <v>8</v>
      </c>
      <c r="M6" t="b">
        <v>0</v>
      </c>
      <c r="N6" t="s">
        <v>8303</v>
      </c>
      <c r="O6" s="11">
        <v>1</v>
      </c>
      <c r="P6" s="11">
        <v>12.75</v>
      </c>
      <c r="Q6" s="13" t="s">
        <v>8315</v>
      </c>
      <c r="R6" t="s">
        <v>8357</v>
      </c>
      <c r="S6" s="16">
        <v>42018.94049768518</v>
      </c>
      <c r="T6" s="16">
        <v>42063.916666666672</v>
      </c>
    </row>
    <row r="7" spans="1:20" ht="204" x14ac:dyDescent="0.4">
      <c r="A7">
        <v>3193</v>
      </c>
      <c r="B7" s="9" t="s">
        <v>3193</v>
      </c>
      <c r="C7" s="3" t="s">
        <v>7303</v>
      </c>
      <c r="D7" s="5">
        <v>5000</v>
      </c>
      <c r="E7" s="7">
        <v>587</v>
      </c>
      <c r="F7" t="s">
        <v>8220</v>
      </c>
      <c r="G7" t="s">
        <v>8224</v>
      </c>
      <c r="H7" t="s">
        <v>8246</v>
      </c>
      <c r="I7" s="11">
        <v>1424474056</v>
      </c>
      <c r="J7">
        <v>1420586056</v>
      </c>
      <c r="K7" t="b">
        <v>0</v>
      </c>
      <c r="L7">
        <v>24</v>
      </c>
      <c r="M7" t="b">
        <v>0</v>
      </c>
      <c r="N7" t="s">
        <v>8303</v>
      </c>
      <c r="O7" s="11">
        <v>12</v>
      </c>
      <c r="P7" s="11">
        <v>24.46</v>
      </c>
      <c r="Q7" s="13" t="s">
        <v>8315</v>
      </c>
      <c r="R7" t="s">
        <v>8357</v>
      </c>
      <c r="S7" s="16">
        <v>42010.968240740738</v>
      </c>
      <c r="T7" s="16">
        <v>42055.968240740738</v>
      </c>
    </row>
    <row r="8" spans="1:20" ht="247.75" x14ac:dyDescent="0.4">
      <c r="A8">
        <v>3201</v>
      </c>
      <c r="B8" s="9" t="s">
        <v>3201</v>
      </c>
      <c r="C8" s="3" t="s">
        <v>7311</v>
      </c>
      <c r="D8" s="5">
        <v>2000</v>
      </c>
      <c r="E8" s="7">
        <v>25</v>
      </c>
      <c r="F8" t="s">
        <v>8220</v>
      </c>
      <c r="G8" t="s">
        <v>8224</v>
      </c>
      <c r="H8" t="s">
        <v>8246</v>
      </c>
      <c r="I8" s="11">
        <v>1409509477</v>
      </c>
      <c r="J8">
        <v>1407695077</v>
      </c>
      <c r="K8" t="b">
        <v>0</v>
      </c>
      <c r="L8">
        <v>2</v>
      </c>
      <c r="M8" t="b">
        <v>0</v>
      </c>
      <c r="N8" t="s">
        <v>8303</v>
      </c>
      <c r="O8" s="11">
        <v>1</v>
      </c>
      <c r="P8" s="11">
        <v>12.5</v>
      </c>
      <c r="Q8" s="13" t="s">
        <v>8315</v>
      </c>
      <c r="R8" t="s">
        <v>8357</v>
      </c>
      <c r="S8" s="16">
        <v>41861.767094907409</v>
      </c>
      <c r="T8" s="16">
        <v>41882.767094907409</v>
      </c>
    </row>
    <row r="9" spans="1:20" ht="233.15" x14ac:dyDescent="0.4">
      <c r="A9">
        <v>3205</v>
      </c>
      <c r="B9" s="9" t="s">
        <v>3205</v>
      </c>
      <c r="C9" s="3" t="s">
        <v>7315</v>
      </c>
      <c r="D9" s="5">
        <v>8000</v>
      </c>
      <c r="E9" s="7">
        <v>273</v>
      </c>
      <c r="F9" t="s">
        <v>8220</v>
      </c>
      <c r="G9" t="s">
        <v>8224</v>
      </c>
      <c r="H9" t="s">
        <v>8246</v>
      </c>
      <c r="I9" s="11">
        <v>1430470772</v>
      </c>
      <c r="J9">
        <v>1427878772</v>
      </c>
      <c r="K9" t="b">
        <v>0</v>
      </c>
      <c r="L9">
        <v>12</v>
      </c>
      <c r="M9" t="b">
        <v>0</v>
      </c>
      <c r="N9" t="s">
        <v>8303</v>
      </c>
      <c r="O9" s="11">
        <v>3</v>
      </c>
      <c r="P9" s="11">
        <v>22.75</v>
      </c>
      <c r="Q9" s="13" t="s">
        <v>8315</v>
      </c>
      <c r="R9" t="s">
        <v>8357</v>
      </c>
      <c r="S9" s="16">
        <v>42095.374675925923</v>
      </c>
      <c r="T9" s="16">
        <v>42125.374675925923</v>
      </c>
    </row>
    <row r="10" spans="1:20" ht="262.3" x14ac:dyDescent="0.4">
      <c r="A10">
        <v>3630</v>
      </c>
      <c r="B10" s="9" t="s">
        <v>3628</v>
      </c>
      <c r="C10" s="3" t="s">
        <v>7740</v>
      </c>
      <c r="D10" s="5">
        <v>3000</v>
      </c>
      <c r="E10" s="7">
        <v>1</v>
      </c>
      <c r="F10" t="s">
        <v>8220</v>
      </c>
      <c r="G10" t="s">
        <v>8224</v>
      </c>
      <c r="H10" t="s">
        <v>8246</v>
      </c>
      <c r="I10" s="11">
        <v>1417295990</v>
      </c>
      <c r="J10">
        <v>1414700390</v>
      </c>
      <c r="K10" t="b">
        <v>0</v>
      </c>
      <c r="L10">
        <v>1</v>
      </c>
      <c r="M10" t="b">
        <v>0</v>
      </c>
      <c r="N10" t="s">
        <v>8303</v>
      </c>
      <c r="O10" s="11">
        <v>0</v>
      </c>
      <c r="P10" s="11">
        <v>1</v>
      </c>
      <c r="Q10" s="13" t="s">
        <v>8315</v>
      </c>
      <c r="R10" t="s">
        <v>8357</v>
      </c>
      <c r="S10" s="16">
        <v>41942.84710648148</v>
      </c>
      <c r="T10" s="16">
        <v>41972.888773148152</v>
      </c>
    </row>
    <row r="11" spans="1:20" ht="262.3" x14ac:dyDescent="0.4">
      <c r="A11">
        <v>3632</v>
      </c>
      <c r="B11" s="9" t="s">
        <v>3630</v>
      </c>
      <c r="C11" s="3" t="s">
        <v>7742</v>
      </c>
      <c r="D11" s="5">
        <v>500</v>
      </c>
      <c r="E11" s="7">
        <v>100</v>
      </c>
      <c r="F11" t="s">
        <v>8220</v>
      </c>
      <c r="G11" t="s">
        <v>8224</v>
      </c>
      <c r="H11" t="s">
        <v>8246</v>
      </c>
      <c r="I11" s="11">
        <v>1416781749</v>
      </c>
      <c r="J11">
        <v>1415053749</v>
      </c>
      <c r="K11" t="b">
        <v>0</v>
      </c>
      <c r="L11">
        <v>1</v>
      </c>
      <c r="M11" t="b">
        <v>0</v>
      </c>
      <c r="N11" t="s">
        <v>8303</v>
      </c>
      <c r="O11" s="11">
        <v>20</v>
      </c>
      <c r="P11" s="11">
        <v>100</v>
      </c>
      <c r="Q11" s="13" t="s">
        <v>8315</v>
      </c>
      <c r="R11" t="s">
        <v>8357</v>
      </c>
      <c r="S11" s="16">
        <v>41946.936909722222</v>
      </c>
      <c r="T11" s="16">
        <v>41966.936909722222</v>
      </c>
    </row>
    <row r="12" spans="1:20" ht="247.75" x14ac:dyDescent="0.4">
      <c r="A12">
        <v>3647</v>
      </c>
      <c r="B12" s="9" t="s">
        <v>3645</v>
      </c>
      <c r="C12" s="3" t="s">
        <v>7757</v>
      </c>
      <c r="D12" s="5">
        <v>500</v>
      </c>
      <c r="E12" s="7">
        <v>30</v>
      </c>
      <c r="F12" t="s">
        <v>8220</v>
      </c>
      <c r="G12" t="s">
        <v>8224</v>
      </c>
      <c r="H12" t="s">
        <v>8246</v>
      </c>
      <c r="I12" s="11">
        <v>1475258327</v>
      </c>
      <c r="J12">
        <v>1471370327</v>
      </c>
      <c r="K12" t="b">
        <v>0</v>
      </c>
      <c r="L12">
        <v>2</v>
      </c>
      <c r="M12" t="b">
        <v>0</v>
      </c>
      <c r="N12" t="s">
        <v>8303</v>
      </c>
      <c r="O12" s="11">
        <v>6</v>
      </c>
      <c r="P12" s="11">
        <v>15</v>
      </c>
      <c r="Q12" s="13" t="s">
        <v>8315</v>
      </c>
      <c r="R12" t="s">
        <v>8357</v>
      </c>
      <c r="S12" s="16">
        <v>42598.749155092592</v>
      </c>
      <c r="T12" s="16">
        <v>42643.749155092592</v>
      </c>
    </row>
    <row r="13" spans="1:20" ht="262.3" x14ac:dyDescent="0.4">
      <c r="A13">
        <v>3752</v>
      </c>
      <c r="B13" s="9" t="s">
        <v>3749</v>
      </c>
      <c r="C13" s="3" t="s">
        <v>7862</v>
      </c>
      <c r="D13" s="5">
        <v>500</v>
      </c>
      <c r="E13" s="7">
        <v>565</v>
      </c>
      <c r="F13" t="s">
        <v>8218</v>
      </c>
      <c r="G13" t="s">
        <v>8224</v>
      </c>
      <c r="H13" t="s">
        <v>8246</v>
      </c>
      <c r="I13" s="11">
        <v>1476651600</v>
      </c>
      <c r="J13">
        <v>1473189335</v>
      </c>
      <c r="K13" t="b">
        <v>0</v>
      </c>
      <c r="L13">
        <v>15</v>
      </c>
      <c r="M13" t="b">
        <v>1</v>
      </c>
      <c r="N13" t="s">
        <v>8303</v>
      </c>
      <c r="O13" s="11">
        <v>113</v>
      </c>
      <c r="P13" s="11">
        <v>37.67</v>
      </c>
      <c r="Q13" s="13" t="s">
        <v>8315</v>
      </c>
      <c r="R13" t="s">
        <v>8357</v>
      </c>
      <c r="S13" s="16">
        <v>42619.802488425921</v>
      </c>
      <c r="T13" s="16">
        <v>42659.875</v>
      </c>
    </row>
    <row r="14" spans="1:20" ht="233.15" x14ac:dyDescent="0.4">
      <c r="A14">
        <v>3755</v>
      </c>
      <c r="B14" s="9" t="s">
        <v>3752</v>
      </c>
      <c r="C14" s="3" t="s">
        <v>7865</v>
      </c>
      <c r="D14" s="5">
        <v>550</v>
      </c>
      <c r="E14" s="7">
        <v>713</v>
      </c>
      <c r="F14" t="s">
        <v>8218</v>
      </c>
      <c r="G14" t="s">
        <v>8224</v>
      </c>
      <c r="H14" t="s">
        <v>8246</v>
      </c>
      <c r="I14" s="11">
        <v>1460753307</v>
      </c>
      <c r="J14">
        <v>1458161307</v>
      </c>
      <c r="K14" t="b">
        <v>0</v>
      </c>
      <c r="L14">
        <v>28</v>
      </c>
      <c r="M14" t="b">
        <v>1</v>
      </c>
      <c r="N14" t="s">
        <v>8303</v>
      </c>
      <c r="O14" s="11">
        <v>130</v>
      </c>
      <c r="P14" s="11">
        <v>25.46</v>
      </c>
      <c r="Q14" s="13" t="s">
        <v>8315</v>
      </c>
      <c r="R14" t="s">
        <v>8357</v>
      </c>
      <c r="S14" s="16">
        <v>42445.866979166662</v>
      </c>
      <c r="T14" s="16">
        <v>42475.866979166662</v>
      </c>
    </row>
    <row r="15" spans="1:20" ht="247.75" x14ac:dyDescent="0.4">
      <c r="A15">
        <v>3761</v>
      </c>
      <c r="B15" s="9" t="s">
        <v>3758</v>
      </c>
      <c r="C15" s="3" t="s">
        <v>7871</v>
      </c>
      <c r="D15" s="5">
        <v>500</v>
      </c>
      <c r="E15" s="7">
        <v>500</v>
      </c>
      <c r="F15" t="s">
        <v>8218</v>
      </c>
      <c r="G15" t="s">
        <v>8224</v>
      </c>
      <c r="H15" t="s">
        <v>8246</v>
      </c>
      <c r="I15" s="11">
        <v>1439247600</v>
      </c>
      <c r="J15">
        <v>1434625937</v>
      </c>
      <c r="K15" t="b">
        <v>0</v>
      </c>
      <c r="L15">
        <v>3</v>
      </c>
      <c r="M15" t="b">
        <v>1</v>
      </c>
      <c r="N15" t="s">
        <v>8303</v>
      </c>
      <c r="O15" s="11">
        <v>100</v>
      </c>
      <c r="P15" s="11">
        <v>166.67</v>
      </c>
      <c r="Q15" s="13" t="s">
        <v>8315</v>
      </c>
      <c r="R15" t="s">
        <v>8357</v>
      </c>
      <c r="S15" s="16">
        <v>42173.466863425929</v>
      </c>
      <c r="T15" s="16">
        <v>42226.958333333328</v>
      </c>
    </row>
    <row r="16" spans="1:20" ht="204" x14ac:dyDescent="0.4">
      <c r="A16">
        <v>3762</v>
      </c>
      <c r="B16" s="9" t="s">
        <v>3759</v>
      </c>
      <c r="C16" s="3" t="s">
        <v>7872</v>
      </c>
      <c r="D16" s="5">
        <v>1250</v>
      </c>
      <c r="E16" s="7">
        <v>1328</v>
      </c>
      <c r="F16" t="s">
        <v>8218</v>
      </c>
      <c r="G16" t="s">
        <v>8224</v>
      </c>
      <c r="H16" t="s">
        <v>8246</v>
      </c>
      <c r="I16" s="11">
        <v>1438543889</v>
      </c>
      <c r="J16">
        <v>1436383889</v>
      </c>
      <c r="K16" t="b">
        <v>0</v>
      </c>
      <c r="L16">
        <v>28</v>
      </c>
      <c r="M16" t="b">
        <v>1</v>
      </c>
      <c r="N16" t="s">
        <v>8303</v>
      </c>
      <c r="O16" s="11">
        <v>106</v>
      </c>
      <c r="P16" s="11">
        <v>47.43</v>
      </c>
      <c r="Q16" s="13" t="s">
        <v>8315</v>
      </c>
      <c r="R16" t="s">
        <v>8357</v>
      </c>
      <c r="S16" s="16">
        <v>42193.813530092593</v>
      </c>
      <c r="T16" s="16">
        <v>42218.813530092593</v>
      </c>
    </row>
    <row r="17" spans="1:20" ht="233.15" x14ac:dyDescent="0.4">
      <c r="A17">
        <v>3770</v>
      </c>
      <c r="B17" s="9" t="s">
        <v>3767</v>
      </c>
      <c r="C17" s="3" t="s">
        <v>7880</v>
      </c>
      <c r="D17" s="5">
        <v>2000</v>
      </c>
      <c r="E17" s="7">
        <v>2000</v>
      </c>
      <c r="F17" t="s">
        <v>8218</v>
      </c>
      <c r="G17" t="s">
        <v>8224</v>
      </c>
      <c r="H17" t="s">
        <v>8246</v>
      </c>
      <c r="I17" s="11">
        <v>1434234010</v>
      </c>
      <c r="J17">
        <v>1431642010</v>
      </c>
      <c r="K17" t="b">
        <v>0</v>
      </c>
      <c r="L17">
        <v>20</v>
      </c>
      <c r="M17" t="b">
        <v>1</v>
      </c>
      <c r="N17" t="s">
        <v>8303</v>
      </c>
      <c r="O17" s="11">
        <v>100</v>
      </c>
      <c r="P17" s="11">
        <v>100</v>
      </c>
      <c r="Q17" s="13" t="s">
        <v>8315</v>
      </c>
      <c r="R17" t="s">
        <v>8357</v>
      </c>
      <c r="S17" s="16">
        <v>42138.930671296301</v>
      </c>
      <c r="T17" s="16">
        <v>42168.930671296301</v>
      </c>
    </row>
    <row r="18" spans="1:20" ht="247.75" x14ac:dyDescent="0.4">
      <c r="A18">
        <v>3782</v>
      </c>
      <c r="B18" s="9" t="s">
        <v>3779</v>
      </c>
      <c r="C18" s="3" t="s">
        <v>7892</v>
      </c>
      <c r="D18" s="5">
        <v>2000</v>
      </c>
      <c r="E18" s="7">
        <v>2035</v>
      </c>
      <c r="F18" t="s">
        <v>8218</v>
      </c>
      <c r="G18" t="s">
        <v>8224</v>
      </c>
      <c r="H18" t="s">
        <v>8246</v>
      </c>
      <c r="I18" s="11">
        <v>1469401200</v>
      </c>
      <c r="J18">
        <v>1466887297</v>
      </c>
      <c r="K18" t="b">
        <v>0</v>
      </c>
      <c r="L18">
        <v>27</v>
      </c>
      <c r="M18" t="b">
        <v>1</v>
      </c>
      <c r="N18" t="s">
        <v>8303</v>
      </c>
      <c r="O18" s="11">
        <v>102</v>
      </c>
      <c r="P18" s="11">
        <v>75.37</v>
      </c>
      <c r="Q18" s="13" t="s">
        <v>8315</v>
      </c>
      <c r="R18" t="s">
        <v>8357</v>
      </c>
      <c r="S18" s="16">
        <v>42546.862233796302</v>
      </c>
      <c r="T18" s="16">
        <v>42575.958333333328</v>
      </c>
    </row>
    <row r="19" spans="1:20" ht="218.6" x14ac:dyDescent="0.4">
      <c r="A19">
        <v>3785</v>
      </c>
      <c r="B19" s="9" t="s">
        <v>3782</v>
      </c>
      <c r="C19" s="3" t="s">
        <v>7895</v>
      </c>
      <c r="D19" s="5">
        <v>2000</v>
      </c>
      <c r="E19" s="7">
        <v>3015</v>
      </c>
      <c r="F19" t="s">
        <v>8218</v>
      </c>
      <c r="G19" t="s">
        <v>8224</v>
      </c>
      <c r="H19" t="s">
        <v>8246</v>
      </c>
      <c r="I19" s="11">
        <v>1470132180</v>
      </c>
      <c r="J19">
        <v>1467040769</v>
      </c>
      <c r="K19" t="b">
        <v>0</v>
      </c>
      <c r="L19">
        <v>30</v>
      </c>
      <c r="M19" t="b">
        <v>1</v>
      </c>
      <c r="N19" t="s">
        <v>8303</v>
      </c>
      <c r="O19" s="11">
        <v>151</v>
      </c>
      <c r="P19" s="11">
        <v>100.5</v>
      </c>
      <c r="Q19" s="13" t="s">
        <v>8315</v>
      </c>
      <c r="R19" t="s">
        <v>8357</v>
      </c>
      <c r="S19" s="16">
        <v>42548.63853009259</v>
      </c>
      <c r="T19" s="16">
        <v>42584.418749999997</v>
      </c>
    </row>
    <row r="20" spans="1:20" ht="218.6" x14ac:dyDescent="0.4">
      <c r="A20">
        <v>3789</v>
      </c>
      <c r="B20" s="9" t="s">
        <v>3786</v>
      </c>
      <c r="C20" s="3" t="s">
        <v>7899</v>
      </c>
      <c r="D20" s="5">
        <v>3550</v>
      </c>
      <c r="E20" s="7">
        <v>116</v>
      </c>
      <c r="F20" t="s">
        <v>8220</v>
      </c>
      <c r="G20" t="s">
        <v>8224</v>
      </c>
      <c r="H20" t="s">
        <v>8246</v>
      </c>
      <c r="I20" s="11">
        <v>1434395418</v>
      </c>
      <c r="J20">
        <v>1431630618</v>
      </c>
      <c r="K20" t="b">
        <v>0</v>
      </c>
      <c r="L20">
        <v>4</v>
      </c>
      <c r="M20" t="b">
        <v>0</v>
      </c>
      <c r="N20" t="s">
        <v>8303</v>
      </c>
      <c r="O20" s="11">
        <v>3</v>
      </c>
      <c r="P20" s="11">
        <v>29</v>
      </c>
      <c r="Q20" s="13" t="s">
        <v>8315</v>
      </c>
      <c r="R20" t="s">
        <v>8357</v>
      </c>
      <c r="S20" s="16">
        <v>42138.798819444448</v>
      </c>
      <c r="T20" s="16">
        <v>42170.798819444448</v>
      </c>
    </row>
    <row r="21" spans="1:20" ht="247.75" x14ac:dyDescent="0.4">
      <c r="A21">
        <v>3794</v>
      </c>
      <c r="B21" s="9" t="s">
        <v>3791</v>
      </c>
      <c r="C21" s="3" t="s">
        <v>7904</v>
      </c>
      <c r="D21" s="5">
        <v>5000</v>
      </c>
      <c r="E21" s="7">
        <v>50</v>
      </c>
      <c r="F21" t="s">
        <v>8220</v>
      </c>
      <c r="G21" t="s">
        <v>8224</v>
      </c>
      <c r="H21" t="s">
        <v>8246</v>
      </c>
      <c r="I21" s="11">
        <v>1433685354</v>
      </c>
      <c r="J21">
        <v>1431093354</v>
      </c>
      <c r="K21" t="b">
        <v>0</v>
      </c>
      <c r="L21">
        <v>1</v>
      </c>
      <c r="M21" t="b">
        <v>0</v>
      </c>
      <c r="N21" t="s">
        <v>8303</v>
      </c>
      <c r="O21" s="11">
        <v>1</v>
      </c>
      <c r="P21" s="11">
        <v>50</v>
      </c>
      <c r="Q21" s="13" t="s">
        <v>8315</v>
      </c>
      <c r="R21" t="s">
        <v>8357</v>
      </c>
      <c r="S21" s="16">
        <v>42132.58048611111</v>
      </c>
      <c r="T21" s="16">
        <v>42162.58048611111</v>
      </c>
    </row>
    <row r="22" spans="1:20" ht="204" x14ac:dyDescent="0.4">
      <c r="A22">
        <v>3795</v>
      </c>
      <c r="B22" s="9" t="s">
        <v>3792</v>
      </c>
      <c r="C22" s="3" t="s">
        <v>7905</v>
      </c>
      <c r="D22" s="5">
        <v>600</v>
      </c>
      <c r="E22" s="7">
        <v>10</v>
      </c>
      <c r="F22" t="s">
        <v>8220</v>
      </c>
      <c r="G22" t="s">
        <v>8224</v>
      </c>
      <c r="H22" t="s">
        <v>8246</v>
      </c>
      <c r="I22" s="11">
        <v>1440801000</v>
      </c>
      <c r="J22">
        <v>1437042490</v>
      </c>
      <c r="K22" t="b">
        <v>0</v>
      </c>
      <c r="L22">
        <v>2</v>
      </c>
      <c r="M22" t="b">
        <v>0</v>
      </c>
      <c r="N22" t="s">
        <v>8303</v>
      </c>
      <c r="O22" s="11">
        <v>2</v>
      </c>
      <c r="P22" s="11">
        <v>5</v>
      </c>
      <c r="Q22" s="13" t="s">
        <v>8315</v>
      </c>
      <c r="R22" t="s">
        <v>8357</v>
      </c>
      <c r="S22" s="16">
        <v>42201.436226851853</v>
      </c>
      <c r="T22" s="16">
        <v>42244.9375</v>
      </c>
    </row>
    <row r="23" spans="1:20" ht="87.45" x14ac:dyDescent="0.4">
      <c r="A23">
        <v>3868</v>
      </c>
      <c r="B23" s="9" t="s">
        <v>3865</v>
      </c>
      <c r="C23" s="3" t="s">
        <v>7977</v>
      </c>
      <c r="D23" s="5">
        <v>5000</v>
      </c>
      <c r="E23" s="7">
        <v>10</v>
      </c>
      <c r="F23" t="s">
        <v>8219</v>
      </c>
      <c r="G23" t="s">
        <v>8224</v>
      </c>
      <c r="H23" t="s">
        <v>8246</v>
      </c>
      <c r="I23" s="11">
        <v>1410191405</v>
      </c>
      <c r="J23">
        <v>1408031405</v>
      </c>
      <c r="K23" t="b">
        <v>0</v>
      </c>
      <c r="L23">
        <v>1</v>
      </c>
      <c r="M23" t="b">
        <v>0</v>
      </c>
      <c r="N23" t="s">
        <v>8303</v>
      </c>
      <c r="O23" s="11">
        <v>0</v>
      </c>
      <c r="P23" s="11">
        <v>10</v>
      </c>
      <c r="Q23" s="13" t="s">
        <v>8315</v>
      </c>
      <c r="R23" t="s">
        <v>8357</v>
      </c>
      <c r="S23" s="16">
        <v>41865.659780092588</v>
      </c>
      <c r="T23" s="16">
        <v>41890.659780092588</v>
      </c>
    </row>
    <row r="24" spans="1:20" ht="247.75" x14ac:dyDescent="0.4">
      <c r="A24">
        <v>3876</v>
      </c>
      <c r="B24" s="9" t="s">
        <v>3873</v>
      </c>
      <c r="C24" s="3" t="s">
        <v>7985</v>
      </c>
      <c r="D24" s="5">
        <v>3900</v>
      </c>
      <c r="E24" s="7">
        <v>2059</v>
      </c>
      <c r="F24" t="s">
        <v>8219</v>
      </c>
      <c r="G24" t="s">
        <v>8224</v>
      </c>
      <c r="H24" t="s">
        <v>8246</v>
      </c>
      <c r="I24" s="11">
        <v>1454425128</v>
      </c>
      <c r="J24">
        <v>1451833128</v>
      </c>
      <c r="K24" t="b">
        <v>0</v>
      </c>
      <c r="L24">
        <v>46</v>
      </c>
      <c r="M24" t="b">
        <v>0</v>
      </c>
      <c r="N24" t="s">
        <v>8303</v>
      </c>
      <c r="O24" s="11">
        <v>53</v>
      </c>
      <c r="P24" s="11">
        <v>44.76</v>
      </c>
      <c r="Q24" s="13" t="s">
        <v>8315</v>
      </c>
      <c r="R24" t="s">
        <v>8357</v>
      </c>
      <c r="S24" s="16">
        <v>42372.624166666668</v>
      </c>
      <c r="T24" s="16">
        <v>42402.624166666668</v>
      </c>
    </row>
    <row r="25" spans="1:20" ht="189.45" x14ac:dyDescent="0.4">
      <c r="A25">
        <v>3879</v>
      </c>
      <c r="B25" s="9" t="s">
        <v>3876</v>
      </c>
      <c r="C25" s="3" t="s">
        <v>7988</v>
      </c>
      <c r="D25" s="5">
        <v>15000</v>
      </c>
      <c r="E25" s="7">
        <v>0</v>
      </c>
      <c r="F25" t="s">
        <v>8219</v>
      </c>
      <c r="G25" t="s">
        <v>8224</v>
      </c>
      <c r="H25" t="s">
        <v>8246</v>
      </c>
      <c r="I25" s="11">
        <v>1422218396</v>
      </c>
      <c r="J25">
        <v>1419626396</v>
      </c>
      <c r="K25" t="b">
        <v>0</v>
      </c>
      <c r="L25">
        <v>0</v>
      </c>
      <c r="M25" t="b">
        <v>0</v>
      </c>
      <c r="N25" t="s">
        <v>8303</v>
      </c>
      <c r="O25" s="11">
        <v>0</v>
      </c>
      <c r="P25" s="11">
        <v>0</v>
      </c>
      <c r="Q25" s="13" t="s">
        <v>8315</v>
      </c>
      <c r="R25" t="s">
        <v>8357</v>
      </c>
      <c r="S25" s="16">
        <v>41999.861064814817</v>
      </c>
      <c r="T25" s="16">
        <v>42029.861064814817</v>
      </c>
    </row>
    <row r="26" spans="1:20" ht="262.3" x14ac:dyDescent="0.4">
      <c r="A26">
        <v>3880</v>
      </c>
      <c r="B26" s="9" t="s">
        <v>3877</v>
      </c>
      <c r="C26" s="3" t="s">
        <v>7989</v>
      </c>
      <c r="D26" s="5">
        <v>7500</v>
      </c>
      <c r="E26" s="7">
        <v>980</v>
      </c>
      <c r="F26" t="s">
        <v>8219</v>
      </c>
      <c r="G26" t="s">
        <v>8224</v>
      </c>
      <c r="H26" t="s">
        <v>8246</v>
      </c>
      <c r="I26" s="11">
        <v>1406761200</v>
      </c>
      <c r="J26">
        <v>1403724820</v>
      </c>
      <c r="K26" t="b">
        <v>0</v>
      </c>
      <c r="L26">
        <v>17</v>
      </c>
      <c r="M26" t="b">
        <v>0</v>
      </c>
      <c r="N26" t="s">
        <v>8303</v>
      </c>
      <c r="O26" s="11">
        <v>13</v>
      </c>
      <c r="P26" s="11">
        <v>57.65</v>
      </c>
      <c r="Q26" s="13" t="s">
        <v>8315</v>
      </c>
      <c r="R26" t="s">
        <v>8357</v>
      </c>
      <c r="S26" s="16">
        <v>41815.815046296295</v>
      </c>
      <c r="T26" s="16">
        <v>41850.958333333336</v>
      </c>
    </row>
    <row r="27" spans="1:20" ht="276.89999999999998" x14ac:dyDescent="0.4">
      <c r="A27">
        <v>3883</v>
      </c>
      <c r="B27" s="9" t="s">
        <v>3880</v>
      </c>
      <c r="C27" s="3" t="s">
        <v>7992</v>
      </c>
      <c r="D27" s="5">
        <v>15000</v>
      </c>
      <c r="E27" s="7">
        <v>0</v>
      </c>
      <c r="F27" t="s">
        <v>8219</v>
      </c>
      <c r="G27" t="s">
        <v>8224</v>
      </c>
      <c r="H27" t="s">
        <v>8246</v>
      </c>
      <c r="I27" s="11">
        <v>1409668069</v>
      </c>
      <c r="J27">
        <v>1407076069</v>
      </c>
      <c r="K27" t="b">
        <v>0</v>
      </c>
      <c r="L27">
        <v>0</v>
      </c>
      <c r="M27" t="b">
        <v>0</v>
      </c>
      <c r="N27" t="s">
        <v>8303</v>
      </c>
      <c r="O27" s="11">
        <v>0</v>
      </c>
      <c r="P27" s="11">
        <v>0</v>
      </c>
      <c r="Q27" s="13" t="s">
        <v>8315</v>
      </c>
      <c r="R27" t="s">
        <v>8357</v>
      </c>
      <c r="S27" s="16">
        <v>41854.602650462963</v>
      </c>
      <c r="T27" s="16">
        <v>41884.602650462963</v>
      </c>
    </row>
  </sheetData>
  <conditionalFormatting sqref="F1:F27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7 R1:T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8F6FA0-D897-41D4-94B6-08DED14A7C34}">
  <dimension ref="A1:T69"/>
  <sheetViews>
    <sheetView zoomScale="40" zoomScaleNormal="40" workbookViewId="0">
      <selection sqref="A1:T69"/>
    </sheetView>
  </sheetViews>
  <sheetFormatPr defaultRowHeight="14.6" x14ac:dyDescent="0.4"/>
  <sheetData>
    <row r="1" spans="1:20" x14ac:dyDescent="0.4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0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2" t="s">
        <v>8358</v>
      </c>
      <c r="R1" s="10" t="s">
        <v>8359</v>
      </c>
      <c r="S1" s="10" t="s">
        <v>8365</v>
      </c>
      <c r="T1" s="10" t="s">
        <v>8366</v>
      </c>
    </row>
    <row r="2" spans="1:20" ht="204" x14ac:dyDescent="0.4">
      <c r="A2">
        <v>2706</v>
      </c>
      <c r="B2" s="9" t="s">
        <v>2706</v>
      </c>
      <c r="C2" s="3" t="s">
        <v>6816</v>
      </c>
      <c r="D2" s="5">
        <v>35000</v>
      </c>
      <c r="E2" s="7">
        <v>39304</v>
      </c>
      <c r="F2" t="s">
        <v>8218</v>
      </c>
      <c r="G2" t="s">
        <v>8223</v>
      </c>
      <c r="H2" t="s">
        <v>8245</v>
      </c>
      <c r="I2" s="11">
        <v>1413442740</v>
      </c>
      <c r="J2">
        <v>1410937483</v>
      </c>
      <c r="K2" t="b">
        <v>1</v>
      </c>
      <c r="L2">
        <v>263</v>
      </c>
      <c r="M2" t="b">
        <v>1</v>
      </c>
      <c r="N2" t="s">
        <v>8301</v>
      </c>
      <c r="O2" s="11">
        <v>112</v>
      </c>
      <c r="P2" s="11">
        <v>149.44</v>
      </c>
      <c r="Q2" s="13" t="s">
        <v>8315</v>
      </c>
      <c r="R2" t="s">
        <v>8355</v>
      </c>
      <c r="S2" s="16">
        <v>41899.294942129629</v>
      </c>
      <c r="T2" s="16">
        <v>41928.290972222225</v>
      </c>
    </row>
    <row r="3" spans="1:20" ht="189.45" x14ac:dyDescent="0.4">
      <c r="A3">
        <v>2707</v>
      </c>
      <c r="B3" s="9" t="s">
        <v>2707</v>
      </c>
      <c r="C3" s="3" t="s">
        <v>6817</v>
      </c>
      <c r="D3" s="5">
        <v>8000</v>
      </c>
      <c r="E3" s="7">
        <v>28067.57</v>
      </c>
      <c r="F3" t="s">
        <v>8218</v>
      </c>
      <c r="G3" t="s">
        <v>8223</v>
      </c>
      <c r="H3" t="s">
        <v>8245</v>
      </c>
      <c r="I3" s="11">
        <v>1369637940</v>
      </c>
      <c r="J3">
        <v>1367088443</v>
      </c>
      <c r="K3" t="b">
        <v>1</v>
      </c>
      <c r="L3">
        <v>394</v>
      </c>
      <c r="M3" t="b">
        <v>1</v>
      </c>
      <c r="N3" t="s">
        <v>8301</v>
      </c>
      <c r="O3" s="11">
        <v>351</v>
      </c>
      <c r="P3" s="11">
        <v>71.239999999999995</v>
      </c>
      <c r="Q3" s="13" t="s">
        <v>8315</v>
      </c>
      <c r="R3" t="s">
        <v>8355</v>
      </c>
      <c r="S3" s="16">
        <v>41391.782905092594</v>
      </c>
      <c r="T3" s="16">
        <v>41421.290972222225</v>
      </c>
    </row>
    <row r="4" spans="1:20" ht="233.15" x14ac:dyDescent="0.4">
      <c r="A4">
        <v>2709</v>
      </c>
      <c r="B4" s="9" t="s">
        <v>2709</v>
      </c>
      <c r="C4" s="3" t="s">
        <v>6819</v>
      </c>
      <c r="D4" s="5">
        <v>50000</v>
      </c>
      <c r="E4" s="7">
        <v>50803</v>
      </c>
      <c r="F4" t="s">
        <v>8218</v>
      </c>
      <c r="G4" t="s">
        <v>8223</v>
      </c>
      <c r="H4" t="s">
        <v>8245</v>
      </c>
      <c r="I4" s="11">
        <v>1475553540</v>
      </c>
      <c r="J4">
        <v>1472528141</v>
      </c>
      <c r="K4" t="b">
        <v>1</v>
      </c>
      <c r="L4">
        <v>308</v>
      </c>
      <c r="M4" t="b">
        <v>1</v>
      </c>
      <c r="N4" t="s">
        <v>8301</v>
      </c>
      <c r="O4" s="11">
        <v>102</v>
      </c>
      <c r="P4" s="11">
        <v>164.94</v>
      </c>
      <c r="Q4" s="13" t="s">
        <v>8315</v>
      </c>
      <c r="R4" t="s">
        <v>8355</v>
      </c>
      <c r="S4" s="16">
        <v>42612.149780092594</v>
      </c>
      <c r="T4" s="16">
        <v>42647.165972222225</v>
      </c>
    </row>
    <row r="5" spans="1:20" ht="145.75" x14ac:dyDescent="0.4">
      <c r="A5">
        <v>2710</v>
      </c>
      <c r="B5" s="9" t="s">
        <v>2710</v>
      </c>
      <c r="C5" s="3" t="s">
        <v>6820</v>
      </c>
      <c r="D5" s="5">
        <v>60000</v>
      </c>
      <c r="E5" s="7">
        <v>92340.21</v>
      </c>
      <c r="F5" t="s">
        <v>8218</v>
      </c>
      <c r="G5" t="s">
        <v>8223</v>
      </c>
      <c r="H5" t="s">
        <v>8245</v>
      </c>
      <c r="I5" s="11">
        <v>1407549600</v>
      </c>
      <c r="J5">
        <v>1404797428</v>
      </c>
      <c r="K5" t="b">
        <v>1</v>
      </c>
      <c r="L5">
        <v>1088</v>
      </c>
      <c r="M5" t="b">
        <v>1</v>
      </c>
      <c r="N5" t="s">
        <v>8301</v>
      </c>
      <c r="O5" s="11">
        <v>154</v>
      </c>
      <c r="P5" s="11">
        <v>84.87</v>
      </c>
      <c r="Q5" s="13" t="s">
        <v>8315</v>
      </c>
      <c r="R5" t="s">
        <v>8355</v>
      </c>
      <c r="S5" s="16">
        <v>41828.229490740741</v>
      </c>
      <c r="T5" s="16">
        <v>41860.083333333336</v>
      </c>
    </row>
    <row r="6" spans="1:20" ht="247.75" x14ac:dyDescent="0.4">
      <c r="A6">
        <v>2712</v>
      </c>
      <c r="B6" s="9" t="s">
        <v>2712</v>
      </c>
      <c r="C6" s="3" t="s">
        <v>6822</v>
      </c>
      <c r="D6" s="5">
        <v>5500</v>
      </c>
      <c r="E6" s="7">
        <v>7226</v>
      </c>
      <c r="F6" t="s">
        <v>8218</v>
      </c>
      <c r="G6" t="s">
        <v>8223</v>
      </c>
      <c r="H6" t="s">
        <v>8245</v>
      </c>
      <c r="I6" s="11">
        <v>1373738400</v>
      </c>
      <c r="J6">
        <v>1370568560</v>
      </c>
      <c r="K6" t="b">
        <v>1</v>
      </c>
      <c r="L6">
        <v>143</v>
      </c>
      <c r="M6" t="b">
        <v>1</v>
      </c>
      <c r="N6" t="s">
        <v>8301</v>
      </c>
      <c r="O6" s="11">
        <v>131</v>
      </c>
      <c r="P6" s="11">
        <v>50.53</v>
      </c>
      <c r="Q6" s="13" t="s">
        <v>8315</v>
      </c>
      <c r="R6" t="s">
        <v>8355</v>
      </c>
      <c r="S6" s="16">
        <v>41432.062037037038</v>
      </c>
      <c r="T6" s="16">
        <v>41468.75</v>
      </c>
    </row>
    <row r="7" spans="1:20" ht="262.3" x14ac:dyDescent="0.4">
      <c r="A7">
        <v>2713</v>
      </c>
      <c r="B7" s="9" t="s">
        <v>2713</v>
      </c>
      <c r="C7" s="3" t="s">
        <v>6823</v>
      </c>
      <c r="D7" s="5">
        <v>150000</v>
      </c>
      <c r="E7" s="7">
        <v>153362</v>
      </c>
      <c r="F7" t="s">
        <v>8218</v>
      </c>
      <c r="G7" t="s">
        <v>8223</v>
      </c>
      <c r="H7" t="s">
        <v>8245</v>
      </c>
      <c r="I7" s="11">
        <v>1450971684</v>
      </c>
      <c r="J7">
        <v>1447515684</v>
      </c>
      <c r="K7" t="b">
        <v>1</v>
      </c>
      <c r="L7">
        <v>1420</v>
      </c>
      <c r="M7" t="b">
        <v>1</v>
      </c>
      <c r="N7" t="s">
        <v>8301</v>
      </c>
      <c r="O7" s="11">
        <v>102</v>
      </c>
      <c r="P7" s="11">
        <v>108</v>
      </c>
      <c r="Q7" s="13" t="s">
        <v>8315</v>
      </c>
      <c r="R7" t="s">
        <v>8355</v>
      </c>
      <c r="S7" s="16">
        <v>42322.653749999998</v>
      </c>
      <c r="T7" s="16">
        <v>42362.653749999998</v>
      </c>
    </row>
    <row r="8" spans="1:20" ht="145.75" x14ac:dyDescent="0.4">
      <c r="A8">
        <v>2714</v>
      </c>
      <c r="B8" s="9" t="s">
        <v>2714</v>
      </c>
      <c r="C8" s="3" t="s">
        <v>6824</v>
      </c>
      <c r="D8" s="5">
        <v>25000</v>
      </c>
      <c r="E8" s="7">
        <v>29089</v>
      </c>
      <c r="F8" t="s">
        <v>8218</v>
      </c>
      <c r="G8" t="s">
        <v>8223</v>
      </c>
      <c r="H8" t="s">
        <v>8245</v>
      </c>
      <c r="I8" s="11">
        <v>1476486000</v>
      </c>
      <c r="J8">
        <v>1474040596</v>
      </c>
      <c r="K8" t="b">
        <v>1</v>
      </c>
      <c r="L8">
        <v>305</v>
      </c>
      <c r="M8" t="b">
        <v>1</v>
      </c>
      <c r="N8" t="s">
        <v>8301</v>
      </c>
      <c r="O8" s="11">
        <v>116</v>
      </c>
      <c r="P8" s="11">
        <v>95.37</v>
      </c>
      <c r="Q8" s="13" t="s">
        <v>8315</v>
      </c>
      <c r="R8" t="s">
        <v>8355</v>
      </c>
      <c r="S8" s="16">
        <v>42629.655046296291</v>
      </c>
      <c r="T8" s="16">
        <v>42657.958333333328</v>
      </c>
    </row>
    <row r="9" spans="1:20" ht="262.3" x14ac:dyDescent="0.4">
      <c r="A9">
        <v>2715</v>
      </c>
      <c r="B9" s="9" t="s">
        <v>2715</v>
      </c>
      <c r="C9" s="3" t="s">
        <v>6825</v>
      </c>
      <c r="D9" s="5">
        <v>12000</v>
      </c>
      <c r="E9" s="7">
        <v>31754.69</v>
      </c>
      <c r="F9" t="s">
        <v>8218</v>
      </c>
      <c r="G9" t="s">
        <v>8223</v>
      </c>
      <c r="H9" t="s">
        <v>8245</v>
      </c>
      <c r="I9" s="11">
        <v>1456047228</v>
      </c>
      <c r="J9">
        <v>1453109628</v>
      </c>
      <c r="K9" t="b">
        <v>1</v>
      </c>
      <c r="L9">
        <v>551</v>
      </c>
      <c r="M9" t="b">
        <v>1</v>
      </c>
      <c r="N9" t="s">
        <v>8301</v>
      </c>
      <c r="O9" s="11">
        <v>265</v>
      </c>
      <c r="P9" s="11">
        <v>57.63</v>
      </c>
      <c r="Q9" s="13" t="s">
        <v>8315</v>
      </c>
      <c r="R9" t="s">
        <v>8355</v>
      </c>
      <c r="S9" s="16">
        <v>42387.398472222223</v>
      </c>
      <c r="T9" s="16">
        <v>42421.398472222223</v>
      </c>
    </row>
    <row r="10" spans="1:20" ht="233.15" x14ac:dyDescent="0.4">
      <c r="A10">
        <v>2717</v>
      </c>
      <c r="B10" s="9" t="s">
        <v>2717</v>
      </c>
      <c r="C10" s="3" t="s">
        <v>6827</v>
      </c>
      <c r="D10" s="5">
        <v>25000</v>
      </c>
      <c r="E10" s="7">
        <v>30026</v>
      </c>
      <c r="F10" t="s">
        <v>8218</v>
      </c>
      <c r="G10" t="s">
        <v>8223</v>
      </c>
      <c r="H10" t="s">
        <v>8245</v>
      </c>
      <c r="I10" s="11">
        <v>1417906649</v>
      </c>
      <c r="J10">
        <v>1414015049</v>
      </c>
      <c r="K10" t="b">
        <v>1</v>
      </c>
      <c r="L10">
        <v>325</v>
      </c>
      <c r="M10" t="b">
        <v>1</v>
      </c>
      <c r="N10" t="s">
        <v>8301</v>
      </c>
      <c r="O10" s="11">
        <v>120</v>
      </c>
      <c r="P10" s="11">
        <v>92.39</v>
      </c>
      <c r="Q10" s="13" t="s">
        <v>8315</v>
      </c>
      <c r="R10" t="s">
        <v>8355</v>
      </c>
      <c r="S10" s="16">
        <v>41934.914918981485</v>
      </c>
      <c r="T10" s="16">
        <v>41979.956585648149</v>
      </c>
    </row>
    <row r="11" spans="1:20" ht="204" x14ac:dyDescent="0.4">
      <c r="A11">
        <v>2718</v>
      </c>
      <c r="B11" s="9" t="s">
        <v>2718</v>
      </c>
      <c r="C11" s="3" t="s">
        <v>6828</v>
      </c>
      <c r="D11" s="5">
        <v>18000</v>
      </c>
      <c r="E11" s="7">
        <v>18645</v>
      </c>
      <c r="F11" t="s">
        <v>8218</v>
      </c>
      <c r="G11" t="s">
        <v>8223</v>
      </c>
      <c r="H11" t="s">
        <v>8245</v>
      </c>
      <c r="I11" s="11">
        <v>1462316400</v>
      </c>
      <c r="J11">
        <v>1459865945</v>
      </c>
      <c r="K11" t="b">
        <v>1</v>
      </c>
      <c r="L11">
        <v>148</v>
      </c>
      <c r="M11" t="b">
        <v>1</v>
      </c>
      <c r="N11" t="s">
        <v>8301</v>
      </c>
      <c r="O11" s="11">
        <v>104</v>
      </c>
      <c r="P11" s="11">
        <v>125.98</v>
      </c>
      <c r="Q11" s="13" t="s">
        <v>8315</v>
      </c>
      <c r="R11" t="s">
        <v>8355</v>
      </c>
      <c r="S11" s="16">
        <v>42465.596585648149</v>
      </c>
      <c r="T11" s="16">
        <v>42493.958333333328</v>
      </c>
    </row>
    <row r="12" spans="1:20" ht="233.15" x14ac:dyDescent="0.4">
      <c r="A12">
        <v>2719</v>
      </c>
      <c r="B12" s="9" t="s">
        <v>2719</v>
      </c>
      <c r="C12" s="3" t="s">
        <v>6829</v>
      </c>
      <c r="D12" s="5">
        <v>6000</v>
      </c>
      <c r="E12" s="7">
        <v>6530</v>
      </c>
      <c r="F12" t="s">
        <v>8218</v>
      </c>
      <c r="G12" t="s">
        <v>8223</v>
      </c>
      <c r="H12" t="s">
        <v>8245</v>
      </c>
      <c r="I12" s="11">
        <v>1460936694</v>
      </c>
      <c r="J12">
        <v>1455756294</v>
      </c>
      <c r="K12" t="b">
        <v>0</v>
      </c>
      <c r="L12">
        <v>69</v>
      </c>
      <c r="M12" t="b">
        <v>1</v>
      </c>
      <c r="N12" t="s">
        <v>8301</v>
      </c>
      <c r="O12" s="11">
        <v>109</v>
      </c>
      <c r="P12" s="11">
        <v>94.64</v>
      </c>
      <c r="Q12" s="13" t="s">
        <v>8315</v>
      </c>
      <c r="R12" t="s">
        <v>8355</v>
      </c>
      <c r="S12" s="16">
        <v>42418.031180555554</v>
      </c>
      <c r="T12" s="16">
        <v>42477.989513888882</v>
      </c>
    </row>
    <row r="13" spans="1:20" ht="204" x14ac:dyDescent="0.4">
      <c r="A13">
        <v>2720</v>
      </c>
      <c r="B13" s="9" t="s">
        <v>2720</v>
      </c>
      <c r="C13" s="3" t="s">
        <v>6830</v>
      </c>
      <c r="D13" s="5">
        <v>25000</v>
      </c>
      <c r="E13" s="7">
        <v>29531</v>
      </c>
      <c r="F13" t="s">
        <v>8218</v>
      </c>
      <c r="G13" t="s">
        <v>8223</v>
      </c>
      <c r="H13" t="s">
        <v>8245</v>
      </c>
      <c r="I13" s="11">
        <v>1478866253</v>
      </c>
      <c r="J13">
        <v>1476270653</v>
      </c>
      <c r="K13" t="b">
        <v>0</v>
      </c>
      <c r="L13">
        <v>173</v>
      </c>
      <c r="M13" t="b">
        <v>1</v>
      </c>
      <c r="N13" t="s">
        <v>8301</v>
      </c>
      <c r="O13" s="11">
        <v>118</v>
      </c>
      <c r="P13" s="11">
        <v>170.7</v>
      </c>
      <c r="Q13" s="13" t="s">
        <v>8315</v>
      </c>
      <c r="R13" t="s">
        <v>8355</v>
      </c>
      <c r="S13" s="16">
        <v>42655.465891203698</v>
      </c>
      <c r="T13" s="16">
        <v>42685.507557870369</v>
      </c>
    </row>
    <row r="14" spans="1:20" ht="218.6" x14ac:dyDescent="0.4">
      <c r="A14">
        <v>2983</v>
      </c>
      <c r="B14" s="9" t="s">
        <v>2983</v>
      </c>
      <c r="C14" s="3" t="s">
        <v>7093</v>
      </c>
      <c r="D14" s="5">
        <v>116000</v>
      </c>
      <c r="E14" s="7">
        <v>169985.91</v>
      </c>
      <c r="F14" t="s">
        <v>8218</v>
      </c>
      <c r="G14" t="s">
        <v>8223</v>
      </c>
      <c r="H14" t="s">
        <v>8245</v>
      </c>
      <c r="I14" s="11">
        <v>1415722236</v>
      </c>
      <c r="J14">
        <v>1410534636</v>
      </c>
      <c r="K14" t="b">
        <v>1</v>
      </c>
      <c r="L14">
        <v>1095</v>
      </c>
      <c r="M14" t="b">
        <v>1</v>
      </c>
      <c r="N14" t="s">
        <v>8301</v>
      </c>
      <c r="O14" s="11">
        <v>147</v>
      </c>
      <c r="P14" s="11">
        <v>155.24</v>
      </c>
      <c r="Q14" s="13" t="s">
        <v>8315</v>
      </c>
      <c r="R14" t="s">
        <v>8355</v>
      </c>
      <c r="S14" s="16">
        <v>41894.632361111115</v>
      </c>
      <c r="T14" s="16">
        <v>41954.674027777779</v>
      </c>
    </row>
    <row r="15" spans="1:20" ht="262.3" x14ac:dyDescent="0.4">
      <c r="A15">
        <v>2984</v>
      </c>
      <c r="B15" s="9" t="s">
        <v>2984</v>
      </c>
      <c r="C15" s="3" t="s">
        <v>7094</v>
      </c>
      <c r="D15" s="5">
        <v>25000</v>
      </c>
      <c r="E15" s="7">
        <v>25088</v>
      </c>
      <c r="F15" t="s">
        <v>8218</v>
      </c>
      <c r="G15" t="s">
        <v>8223</v>
      </c>
      <c r="H15" t="s">
        <v>8245</v>
      </c>
      <c r="I15" s="11">
        <v>1472020881</v>
      </c>
      <c r="J15">
        <v>1469428881</v>
      </c>
      <c r="K15" t="b">
        <v>1</v>
      </c>
      <c r="L15">
        <v>218</v>
      </c>
      <c r="M15" t="b">
        <v>1</v>
      </c>
      <c r="N15" t="s">
        <v>8301</v>
      </c>
      <c r="O15" s="11">
        <v>100</v>
      </c>
      <c r="P15" s="11">
        <v>115.08</v>
      </c>
      <c r="Q15" s="13" t="s">
        <v>8315</v>
      </c>
      <c r="R15" t="s">
        <v>8355</v>
      </c>
      <c r="S15" s="16">
        <v>42576.278715277775</v>
      </c>
      <c r="T15" s="16">
        <v>42606.278715277775</v>
      </c>
    </row>
    <row r="16" spans="1:20" ht="247.75" x14ac:dyDescent="0.4">
      <c r="A16">
        <v>2987</v>
      </c>
      <c r="B16" s="9" t="s">
        <v>2987</v>
      </c>
      <c r="C16" s="3" t="s">
        <v>7097</v>
      </c>
      <c r="D16" s="5">
        <v>25000</v>
      </c>
      <c r="E16" s="7">
        <v>27600.2</v>
      </c>
      <c r="F16" t="s">
        <v>8218</v>
      </c>
      <c r="G16" t="s">
        <v>8223</v>
      </c>
      <c r="H16" t="s">
        <v>8245</v>
      </c>
      <c r="I16" s="11">
        <v>1476316800</v>
      </c>
      <c r="J16">
        <v>1473837751</v>
      </c>
      <c r="K16" t="b">
        <v>0</v>
      </c>
      <c r="L16">
        <v>265</v>
      </c>
      <c r="M16" t="b">
        <v>1</v>
      </c>
      <c r="N16" t="s">
        <v>8301</v>
      </c>
      <c r="O16" s="11">
        <v>110</v>
      </c>
      <c r="P16" s="11">
        <v>104.15</v>
      </c>
      <c r="Q16" s="13" t="s">
        <v>8315</v>
      </c>
      <c r="R16" t="s">
        <v>8355</v>
      </c>
      <c r="S16" s="16">
        <v>42627.307303240741</v>
      </c>
      <c r="T16" s="16">
        <v>42656</v>
      </c>
    </row>
    <row r="17" spans="1:20" ht="72.900000000000006" x14ac:dyDescent="0.4">
      <c r="A17">
        <v>2989</v>
      </c>
      <c r="B17" s="9" t="s">
        <v>2989</v>
      </c>
      <c r="C17" s="3" t="s">
        <v>7099</v>
      </c>
      <c r="D17" s="5">
        <v>20000</v>
      </c>
      <c r="E17" s="7">
        <v>35307</v>
      </c>
      <c r="F17" t="s">
        <v>8218</v>
      </c>
      <c r="G17" t="s">
        <v>8223</v>
      </c>
      <c r="H17" t="s">
        <v>8245</v>
      </c>
      <c r="I17" s="11">
        <v>1450673940</v>
      </c>
      <c r="J17">
        <v>1448756962</v>
      </c>
      <c r="K17" t="b">
        <v>0</v>
      </c>
      <c r="L17">
        <v>364</v>
      </c>
      <c r="M17" t="b">
        <v>1</v>
      </c>
      <c r="N17" t="s">
        <v>8301</v>
      </c>
      <c r="O17" s="11">
        <v>177</v>
      </c>
      <c r="P17" s="11">
        <v>97</v>
      </c>
      <c r="Q17" s="13" t="s">
        <v>8315</v>
      </c>
      <c r="R17" t="s">
        <v>8355</v>
      </c>
      <c r="S17" s="16">
        <v>42337.02039351852</v>
      </c>
      <c r="T17" s="16">
        <v>42359.207638888889</v>
      </c>
    </row>
    <row r="18" spans="1:20" ht="247.75" x14ac:dyDescent="0.4">
      <c r="A18">
        <v>2990</v>
      </c>
      <c r="B18" s="9" t="s">
        <v>2990</v>
      </c>
      <c r="C18" s="3" t="s">
        <v>7100</v>
      </c>
      <c r="D18" s="5">
        <v>10000</v>
      </c>
      <c r="E18" s="7">
        <v>10000</v>
      </c>
      <c r="F18" t="s">
        <v>8218</v>
      </c>
      <c r="G18" t="s">
        <v>8223</v>
      </c>
      <c r="H18" t="s">
        <v>8245</v>
      </c>
      <c r="I18" s="11">
        <v>1452174420</v>
      </c>
      <c r="J18">
        <v>1449150420</v>
      </c>
      <c r="K18" t="b">
        <v>0</v>
      </c>
      <c r="L18">
        <v>27</v>
      </c>
      <c r="M18" t="b">
        <v>1</v>
      </c>
      <c r="N18" t="s">
        <v>8301</v>
      </c>
      <c r="O18" s="11">
        <v>100</v>
      </c>
      <c r="P18" s="11">
        <v>370.37</v>
      </c>
      <c r="Q18" s="13" t="s">
        <v>8315</v>
      </c>
      <c r="R18" t="s">
        <v>8355</v>
      </c>
      <c r="S18" s="16">
        <v>42341.57430555555</v>
      </c>
      <c r="T18" s="16">
        <v>42376.57430555555</v>
      </c>
    </row>
    <row r="19" spans="1:20" ht="247.75" x14ac:dyDescent="0.4">
      <c r="A19">
        <v>2991</v>
      </c>
      <c r="B19" s="9" t="s">
        <v>2991</v>
      </c>
      <c r="C19" s="3" t="s">
        <v>7101</v>
      </c>
      <c r="D19" s="5">
        <v>8500</v>
      </c>
      <c r="E19" s="7">
        <v>8780</v>
      </c>
      <c r="F19" t="s">
        <v>8218</v>
      </c>
      <c r="G19" t="s">
        <v>8223</v>
      </c>
      <c r="H19" t="s">
        <v>8245</v>
      </c>
      <c r="I19" s="11">
        <v>1485547530</v>
      </c>
      <c r="J19">
        <v>1483646730</v>
      </c>
      <c r="K19" t="b">
        <v>0</v>
      </c>
      <c r="L19">
        <v>93</v>
      </c>
      <c r="M19" t="b">
        <v>1</v>
      </c>
      <c r="N19" t="s">
        <v>8301</v>
      </c>
      <c r="O19" s="11">
        <v>103</v>
      </c>
      <c r="P19" s="11">
        <v>94.41</v>
      </c>
      <c r="Q19" s="13" t="s">
        <v>8315</v>
      </c>
      <c r="R19" t="s">
        <v>8355</v>
      </c>
      <c r="S19" s="16">
        <v>42740.837152777778</v>
      </c>
      <c r="T19" s="16">
        <v>42762.837152777778</v>
      </c>
    </row>
    <row r="20" spans="1:20" ht="233.15" x14ac:dyDescent="0.4">
      <c r="A20">
        <v>2992</v>
      </c>
      <c r="B20" s="9" t="s">
        <v>2992</v>
      </c>
      <c r="C20" s="3" t="s">
        <v>7102</v>
      </c>
      <c r="D20" s="5">
        <v>3000</v>
      </c>
      <c r="E20" s="7">
        <v>3135</v>
      </c>
      <c r="F20" t="s">
        <v>8218</v>
      </c>
      <c r="G20" t="s">
        <v>8223</v>
      </c>
      <c r="H20" t="s">
        <v>8245</v>
      </c>
      <c r="I20" s="11">
        <v>1476037510</v>
      </c>
      <c r="J20">
        <v>1473445510</v>
      </c>
      <c r="K20" t="b">
        <v>0</v>
      </c>
      <c r="L20">
        <v>64</v>
      </c>
      <c r="M20" t="b">
        <v>1</v>
      </c>
      <c r="N20" t="s">
        <v>8301</v>
      </c>
      <c r="O20" s="11">
        <v>105</v>
      </c>
      <c r="P20" s="11">
        <v>48.98</v>
      </c>
      <c r="Q20" s="13" t="s">
        <v>8315</v>
      </c>
      <c r="R20" t="s">
        <v>8355</v>
      </c>
      <c r="S20" s="16">
        <v>42622.767476851848</v>
      </c>
      <c r="T20" s="16">
        <v>42652.767476851848</v>
      </c>
    </row>
    <row r="21" spans="1:20" ht="87.45" x14ac:dyDescent="0.4">
      <c r="A21">
        <v>2993</v>
      </c>
      <c r="B21" s="9" t="s">
        <v>2993</v>
      </c>
      <c r="C21" s="3" t="s">
        <v>7103</v>
      </c>
      <c r="D21" s="5">
        <v>1000</v>
      </c>
      <c r="E21" s="7">
        <v>1003</v>
      </c>
      <c r="F21" t="s">
        <v>8218</v>
      </c>
      <c r="G21" t="s">
        <v>8223</v>
      </c>
      <c r="H21" t="s">
        <v>8245</v>
      </c>
      <c r="I21" s="11">
        <v>1455998867</v>
      </c>
      <c r="J21">
        <v>1453406867</v>
      </c>
      <c r="K21" t="b">
        <v>0</v>
      </c>
      <c r="L21">
        <v>22</v>
      </c>
      <c r="M21" t="b">
        <v>1</v>
      </c>
      <c r="N21" t="s">
        <v>8301</v>
      </c>
      <c r="O21" s="11">
        <v>100</v>
      </c>
      <c r="P21" s="11">
        <v>45.59</v>
      </c>
      <c r="Q21" s="13" t="s">
        <v>8315</v>
      </c>
      <c r="R21" t="s">
        <v>8355</v>
      </c>
      <c r="S21" s="16">
        <v>42390.838738425926</v>
      </c>
      <c r="T21" s="16">
        <v>42420.838738425926</v>
      </c>
    </row>
    <row r="22" spans="1:20" ht="218.6" x14ac:dyDescent="0.4">
      <c r="A22">
        <v>2995</v>
      </c>
      <c r="B22" s="9" t="s">
        <v>2995</v>
      </c>
      <c r="C22" s="3" t="s">
        <v>7105</v>
      </c>
      <c r="D22" s="5">
        <v>15000</v>
      </c>
      <c r="E22" s="7">
        <v>15744</v>
      </c>
      <c r="F22" t="s">
        <v>8218</v>
      </c>
      <c r="G22" t="s">
        <v>8223</v>
      </c>
      <c r="H22" t="s">
        <v>8245</v>
      </c>
      <c r="I22" s="11">
        <v>1484841471</v>
      </c>
      <c r="J22">
        <v>1482249471</v>
      </c>
      <c r="K22" t="b">
        <v>0</v>
      </c>
      <c r="L22">
        <v>249</v>
      </c>
      <c r="M22" t="b">
        <v>1</v>
      </c>
      <c r="N22" t="s">
        <v>8301</v>
      </c>
      <c r="O22" s="11">
        <v>105</v>
      </c>
      <c r="P22" s="11">
        <v>63.23</v>
      </c>
      <c r="Q22" s="13" t="s">
        <v>8315</v>
      </c>
      <c r="R22" t="s">
        <v>8355</v>
      </c>
      <c r="S22" s="16">
        <v>42724.665173611109</v>
      </c>
      <c r="T22" s="16">
        <v>42754.665173611109</v>
      </c>
    </row>
    <row r="23" spans="1:20" ht="174.9" x14ac:dyDescent="0.4">
      <c r="A23">
        <v>2996</v>
      </c>
      <c r="B23" s="9" t="s">
        <v>2996</v>
      </c>
      <c r="C23" s="3" t="s">
        <v>7106</v>
      </c>
      <c r="D23" s="5">
        <v>35000</v>
      </c>
      <c r="E23" s="7">
        <v>60180</v>
      </c>
      <c r="F23" t="s">
        <v>8218</v>
      </c>
      <c r="G23" t="s">
        <v>8223</v>
      </c>
      <c r="H23" t="s">
        <v>8245</v>
      </c>
      <c r="I23" s="11">
        <v>1432677240</v>
      </c>
      <c r="J23">
        <v>1427493240</v>
      </c>
      <c r="K23" t="b">
        <v>0</v>
      </c>
      <c r="L23">
        <v>392</v>
      </c>
      <c r="M23" t="b">
        <v>1</v>
      </c>
      <c r="N23" t="s">
        <v>8301</v>
      </c>
      <c r="O23" s="11">
        <v>172</v>
      </c>
      <c r="P23" s="11">
        <v>153.52000000000001</v>
      </c>
      <c r="Q23" s="13" t="s">
        <v>8315</v>
      </c>
      <c r="R23" t="s">
        <v>8355</v>
      </c>
      <c r="S23" s="16">
        <v>42090.912500000006</v>
      </c>
      <c r="T23" s="16">
        <v>42150.912500000006</v>
      </c>
    </row>
    <row r="24" spans="1:20" ht="233.15" x14ac:dyDescent="0.4">
      <c r="A24">
        <v>2997</v>
      </c>
      <c r="B24" s="9" t="s">
        <v>2997</v>
      </c>
      <c r="C24" s="3" t="s">
        <v>7107</v>
      </c>
      <c r="D24" s="5">
        <v>10000</v>
      </c>
      <c r="E24" s="7">
        <v>10373</v>
      </c>
      <c r="F24" t="s">
        <v>8218</v>
      </c>
      <c r="G24" t="s">
        <v>8223</v>
      </c>
      <c r="H24" t="s">
        <v>8245</v>
      </c>
      <c r="I24" s="11">
        <v>1488171540</v>
      </c>
      <c r="J24">
        <v>1486661793</v>
      </c>
      <c r="K24" t="b">
        <v>0</v>
      </c>
      <c r="L24">
        <v>115</v>
      </c>
      <c r="M24" t="b">
        <v>1</v>
      </c>
      <c r="N24" t="s">
        <v>8301</v>
      </c>
      <c r="O24" s="11">
        <v>104</v>
      </c>
      <c r="P24" s="11">
        <v>90.2</v>
      </c>
      <c r="Q24" s="13" t="s">
        <v>8315</v>
      </c>
      <c r="R24" t="s">
        <v>8355</v>
      </c>
      <c r="S24" s="16">
        <v>42775.733715277776</v>
      </c>
      <c r="T24" s="16">
        <v>42793.207638888889</v>
      </c>
    </row>
    <row r="25" spans="1:20" ht="262.3" x14ac:dyDescent="0.4">
      <c r="A25">
        <v>2998</v>
      </c>
      <c r="B25" s="9" t="s">
        <v>2998</v>
      </c>
      <c r="C25" s="3" t="s">
        <v>7108</v>
      </c>
      <c r="D25" s="5">
        <v>50000</v>
      </c>
      <c r="E25" s="7">
        <v>51514.5</v>
      </c>
      <c r="F25" t="s">
        <v>8218</v>
      </c>
      <c r="G25" t="s">
        <v>8223</v>
      </c>
      <c r="H25" t="s">
        <v>8245</v>
      </c>
      <c r="I25" s="11">
        <v>1402892700</v>
      </c>
      <c r="J25">
        <v>1400474329</v>
      </c>
      <c r="K25" t="b">
        <v>0</v>
      </c>
      <c r="L25">
        <v>433</v>
      </c>
      <c r="M25" t="b">
        <v>1</v>
      </c>
      <c r="N25" t="s">
        <v>8301</v>
      </c>
      <c r="O25" s="11">
        <v>103</v>
      </c>
      <c r="P25" s="11">
        <v>118.97</v>
      </c>
      <c r="Q25" s="13" t="s">
        <v>8315</v>
      </c>
      <c r="R25" t="s">
        <v>8355</v>
      </c>
      <c r="S25" s="16">
        <v>41778.193622685183</v>
      </c>
      <c r="T25" s="16">
        <v>41806.184027777781</v>
      </c>
    </row>
    <row r="26" spans="1:20" ht="218.6" x14ac:dyDescent="0.4">
      <c r="A26">
        <v>2999</v>
      </c>
      <c r="B26" s="9" t="s">
        <v>2999</v>
      </c>
      <c r="C26" s="3" t="s">
        <v>7109</v>
      </c>
      <c r="D26" s="5">
        <v>1350</v>
      </c>
      <c r="E26" s="7">
        <v>1605</v>
      </c>
      <c r="F26" t="s">
        <v>8218</v>
      </c>
      <c r="G26" t="s">
        <v>8223</v>
      </c>
      <c r="H26" t="s">
        <v>8245</v>
      </c>
      <c r="I26" s="11">
        <v>1488333600</v>
      </c>
      <c r="J26">
        <v>1487094360</v>
      </c>
      <c r="K26" t="b">
        <v>0</v>
      </c>
      <c r="L26">
        <v>20</v>
      </c>
      <c r="M26" t="b">
        <v>1</v>
      </c>
      <c r="N26" t="s">
        <v>8301</v>
      </c>
      <c r="O26" s="11">
        <v>119</v>
      </c>
      <c r="P26" s="11">
        <v>80.25</v>
      </c>
      <c r="Q26" s="13" t="s">
        <v>8315</v>
      </c>
      <c r="R26" t="s">
        <v>8355</v>
      </c>
      <c r="S26" s="16">
        <v>42780.740277777775</v>
      </c>
      <c r="T26" s="16">
        <v>42795.083333333328</v>
      </c>
    </row>
    <row r="27" spans="1:20" ht="204" x14ac:dyDescent="0.4">
      <c r="A27">
        <v>3000</v>
      </c>
      <c r="B27" s="9" t="s">
        <v>3000</v>
      </c>
      <c r="C27" s="3" t="s">
        <v>7110</v>
      </c>
      <c r="D27" s="5">
        <v>500</v>
      </c>
      <c r="E27" s="7">
        <v>500</v>
      </c>
      <c r="F27" t="s">
        <v>8218</v>
      </c>
      <c r="G27" t="s">
        <v>8223</v>
      </c>
      <c r="H27" t="s">
        <v>8245</v>
      </c>
      <c r="I27" s="11">
        <v>1485885600</v>
      </c>
      <c r="J27">
        <v>1484682670</v>
      </c>
      <c r="K27" t="b">
        <v>0</v>
      </c>
      <c r="L27">
        <v>8</v>
      </c>
      <c r="M27" t="b">
        <v>1</v>
      </c>
      <c r="N27" t="s">
        <v>8301</v>
      </c>
      <c r="O27" s="11">
        <v>100</v>
      </c>
      <c r="P27" s="11">
        <v>62.5</v>
      </c>
      <c r="Q27" s="13" t="s">
        <v>8315</v>
      </c>
      <c r="R27" t="s">
        <v>8355</v>
      </c>
      <c r="S27" s="16">
        <v>42752.827199074076</v>
      </c>
      <c r="T27" s="16">
        <v>42766.75</v>
      </c>
    </row>
    <row r="28" spans="1:20" ht="262.3" x14ac:dyDescent="0.4">
      <c r="A28">
        <v>3001</v>
      </c>
      <c r="B28" s="9" t="s">
        <v>3001</v>
      </c>
      <c r="C28" s="3" t="s">
        <v>7111</v>
      </c>
      <c r="D28" s="5">
        <v>7214</v>
      </c>
      <c r="E28" s="7">
        <v>22991.01</v>
      </c>
      <c r="F28" t="s">
        <v>8218</v>
      </c>
      <c r="G28" t="s">
        <v>8223</v>
      </c>
      <c r="H28" t="s">
        <v>8245</v>
      </c>
      <c r="I28" s="11">
        <v>1468445382</v>
      </c>
      <c r="J28">
        <v>1465853382</v>
      </c>
      <c r="K28" t="b">
        <v>0</v>
      </c>
      <c r="L28">
        <v>175</v>
      </c>
      <c r="M28" t="b">
        <v>1</v>
      </c>
      <c r="N28" t="s">
        <v>8301</v>
      </c>
      <c r="O28" s="11">
        <v>319</v>
      </c>
      <c r="P28" s="11">
        <v>131.38</v>
      </c>
      <c r="Q28" s="13" t="s">
        <v>8315</v>
      </c>
      <c r="R28" t="s">
        <v>8355</v>
      </c>
      <c r="S28" s="16">
        <v>42534.895625000005</v>
      </c>
      <c r="T28" s="16">
        <v>42564.895625000005</v>
      </c>
    </row>
    <row r="29" spans="1:20" ht="160.30000000000001" x14ac:dyDescent="0.4">
      <c r="A29">
        <v>3002</v>
      </c>
      <c r="B29" s="9" t="s">
        <v>3002</v>
      </c>
      <c r="C29" s="3" t="s">
        <v>7112</v>
      </c>
      <c r="D29" s="5">
        <v>7000</v>
      </c>
      <c r="E29" s="7">
        <v>7595.43</v>
      </c>
      <c r="F29" t="s">
        <v>8218</v>
      </c>
      <c r="G29" t="s">
        <v>8223</v>
      </c>
      <c r="H29" t="s">
        <v>8245</v>
      </c>
      <c r="I29" s="11">
        <v>1356552252</v>
      </c>
      <c r="J29">
        <v>1353960252</v>
      </c>
      <c r="K29" t="b">
        <v>0</v>
      </c>
      <c r="L29">
        <v>104</v>
      </c>
      <c r="M29" t="b">
        <v>1</v>
      </c>
      <c r="N29" t="s">
        <v>8301</v>
      </c>
      <c r="O29" s="11">
        <v>109</v>
      </c>
      <c r="P29" s="11">
        <v>73.03</v>
      </c>
      <c r="Q29" s="13" t="s">
        <v>8315</v>
      </c>
      <c r="R29" t="s">
        <v>8355</v>
      </c>
      <c r="S29" s="16">
        <v>41239.83625</v>
      </c>
      <c r="T29" s="16">
        <v>41269.83625</v>
      </c>
    </row>
    <row r="30" spans="1:20" ht="247.75" x14ac:dyDescent="0.4">
      <c r="A30">
        <v>3003</v>
      </c>
      <c r="B30" s="9" t="s">
        <v>3003</v>
      </c>
      <c r="C30" s="3" t="s">
        <v>7113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 s="11">
        <v>1456811940</v>
      </c>
      <c r="J30">
        <v>1454098976</v>
      </c>
      <c r="K30" t="b">
        <v>0</v>
      </c>
      <c r="L30">
        <v>17</v>
      </c>
      <c r="M30" t="b">
        <v>1</v>
      </c>
      <c r="N30" t="s">
        <v>8301</v>
      </c>
      <c r="O30" s="11">
        <v>101</v>
      </c>
      <c r="P30" s="11">
        <v>178.53</v>
      </c>
      <c r="Q30" s="13" t="s">
        <v>8315</v>
      </c>
      <c r="R30" t="s">
        <v>8355</v>
      </c>
      <c r="S30" s="16">
        <v>42398.849259259259</v>
      </c>
      <c r="T30" s="16">
        <v>42430.249305555553</v>
      </c>
    </row>
    <row r="31" spans="1:20" ht="247.75" x14ac:dyDescent="0.4">
      <c r="A31">
        <v>3004</v>
      </c>
      <c r="B31" s="9" t="s">
        <v>3004</v>
      </c>
      <c r="C31" s="3" t="s">
        <v>7114</v>
      </c>
      <c r="D31" s="5">
        <v>40000</v>
      </c>
      <c r="E31" s="7">
        <v>45126</v>
      </c>
      <c r="F31" t="s">
        <v>8218</v>
      </c>
      <c r="G31" t="s">
        <v>8223</v>
      </c>
      <c r="H31" t="s">
        <v>8245</v>
      </c>
      <c r="I31" s="11">
        <v>1416089324</v>
      </c>
      <c r="J31">
        <v>1413493724</v>
      </c>
      <c r="K31" t="b">
        <v>0</v>
      </c>
      <c r="L31">
        <v>277</v>
      </c>
      <c r="M31" t="b">
        <v>1</v>
      </c>
      <c r="N31" t="s">
        <v>8301</v>
      </c>
      <c r="O31" s="11">
        <v>113</v>
      </c>
      <c r="P31" s="11">
        <v>162.91</v>
      </c>
      <c r="Q31" s="13" t="s">
        <v>8315</v>
      </c>
      <c r="R31" t="s">
        <v>8355</v>
      </c>
      <c r="S31" s="16">
        <v>41928.881064814814</v>
      </c>
      <c r="T31" s="16">
        <v>41958.922731481478</v>
      </c>
    </row>
    <row r="32" spans="1:20" ht="247.75" x14ac:dyDescent="0.4">
      <c r="A32">
        <v>3005</v>
      </c>
      <c r="B32" s="9" t="s">
        <v>3005</v>
      </c>
      <c r="C32" s="3" t="s">
        <v>7115</v>
      </c>
      <c r="D32" s="5">
        <v>10600</v>
      </c>
      <c r="E32" s="7">
        <v>12772.6</v>
      </c>
      <c r="F32" t="s">
        <v>8218</v>
      </c>
      <c r="G32" t="s">
        <v>8223</v>
      </c>
      <c r="H32" t="s">
        <v>8245</v>
      </c>
      <c r="I32" s="11">
        <v>1412611905</v>
      </c>
      <c r="J32">
        <v>1410019905</v>
      </c>
      <c r="K32" t="b">
        <v>0</v>
      </c>
      <c r="L32">
        <v>118</v>
      </c>
      <c r="M32" t="b">
        <v>1</v>
      </c>
      <c r="N32" t="s">
        <v>8301</v>
      </c>
      <c r="O32" s="11">
        <v>120</v>
      </c>
      <c r="P32" s="11">
        <v>108.24</v>
      </c>
      <c r="Q32" s="13" t="s">
        <v>8315</v>
      </c>
      <c r="R32" t="s">
        <v>8355</v>
      </c>
      <c r="S32" s="16">
        <v>41888.674826388888</v>
      </c>
      <c r="T32" s="16">
        <v>41918.674826388888</v>
      </c>
    </row>
    <row r="33" spans="1:20" ht="102" x14ac:dyDescent="0.4">
      <c r="A33">
        <v>3007</v>
      </c>
      <c r="B33" s="9" t="s">
        <v>3007</v>
      </c>
      <c r="C33" s="3" t="s">
        <v>7117</v>
      </c>
      <c r="D33" s="5">
        <v>600</v>
      </c>
      <c r="E33" s="7">
        <v>1080</v>
      </c>
      <c r="F33" t="s">
        <v>8218</v>
      </c>
      <c r="G33" t="s">
        <v>8223</v>
      </c>
      <c r="H33" t="s">
        <v>8245</v>
      </c>
      <c r="I33" s="11">
        <v>1429938683</v>
      </c>
      <c r="J33">
        <v>1428124283</v>
      </c>
      <c r="K33" t="b">
        <v>0</v>
      </c>
      <c r="L33">
        <v>20</v>
      </c>
      <c r="M33" t="b">
        <v>1</v>
      </c>
      <c r="N33" t="s">
        <v>8301</v>
      </c>
      <c r="O33" s="11">
        <v>180</v>
      </c>
      <c r="P33" s="11">
        <v>54</v>
      </c>
      <c r="Q33" s="13" t="s">
        <v>8315</v>
      </c>
      <c r="R33" t="s">
        <v>8355</v>
      </c>
      <c r="S33" s="16">
        <v>42098.216238425928</v>
      </c>
      <c r="T33" s="16">
        <v>42119.216238425928</v>
      </c>
    </row>
    <row r="34" spans="1:20" ht="218.6" x14ac:dyDescent="0.4">
      <c r="A34">
        <v>3008</v>
      </c>
      <c r="B34" s="9" t="s">
        <v>3008</v>
      </c>
      <c r="C34" s="3" t="s">
        <v>7118</v>
      </c>
      <c r="D34" s="5">
        <v>3000</v>
      </c>
      <c r="E34" s="7">
        <v>3035</v>
      </c>
      <c r="F34" t="s">
        <v>8218</v>
      </c>
      <c r="G34" t="s">
        <v>8223</v>
      </c>
      <c r="H34" t="s">
        <v>8245</v>
      </c>
      <c r="I34" s="11">
        <v>1453352719</v>
      </c>
      <c r="J34">
        <v>1450760719</v>
      </c>
      <c r="K34" t="b">
        <v>0</v>
      </c>
      <c r="L34">
        <v>26</v>
      </c>
      <c r="M34" t="b">
        <v>1</v>
      </c>
      <c r="N34" t="s">
        <v>8301</v>
      </c>
      <c r="O34" s="11">
        <v>101</v>
      </c>
      <c r="P34" s="11">
        <v>116.73</v>
      </c>
      <c r="Q34" s="13" t="s">
        <v>8315</v>
      </c>
      <c r="R34" t="s">
        <v>8355</v>
      </c>
      <c r="S34" s="16">
        <v>42360.212025462963</v>
      </c>
      <c r="T34" s="16">
        <v>42390.212025462963</v>
      </c>
    </row>
    <row r="35" spans="1:20" ht="262.3" x14ac:dyDescent="0.4">
      <c r="A35">
        <v>3009</v>
      </c>
      <c r="B35" s="9" t="s">
        <v>3009</v>
      </c>
      <c r="C35" s="3" t="s">
        <v>7119</v>
      </c>
      <c r="D35" s="5">
        <v>25000</v>
      </c>
      <c r="E35" s="7">
        <v>29939</v>
      </c>
      <c r="F35" t="s">
        <v>8218</v>
      </c>
      <c r="G35" t="s">
        <v>8223</v>
      </c>
      <c r="H35" t="s">
        <v>8245</v>
      </c>
      <c r="I35" s="11">
        <v>1417012840</v>
      </c>
      <c r="J35">
        <v>1414417240</v>
      </c>
      <c r="K35" t="b">
        <v>0</v>
      </c>
      <c r="L35">
        <v>128</v>
      </c>
      <c r="M35" t="b">
        <v>1</v>
      </c>
      <c r="N35" t="s">
        <v>8301</v>
      </c>
      <c r="O35" s="11">
        <v>120</v>
      </c>
      <c r="P35" s="11">
        <v>233.9</v>
      </c>
      <c r="Q35" s="13" t="s">
        <v>8315</v>
      </c>
      <c r="R35" t="s">
        <v>8355</v>
      </c>
      <c r="S35" s="16">
        <v>41939.569907407407</v>
      </c>
      <c r="T35" s="16">
        <v>41969.611574074079</v>
      </c>
    </row>
    <row r="36" spans="1:20" ht="262.3" x14ac:dyDescent="0.4">
      <c r="A36">
        <v>3010</v>
      </c>
      <c r="B36" s="9" t="s">
        <v>3010</v>
      </c>
      <c r="C36" s="3" t="s">
        <v>7120</v>
      </c>
      <c r="D36" s="5">
        <v>1500</v>
      </c>
      <c r="E36" s="7">
        <v>2370</v>
      </c>
      <c r="F36" t="s">
        <v>8218</v>
      </c>
      <c r="G36" t="s">
        <v>8223</v>
      </c>
      <c r="H36" t="s">
        <v>8245</v>
      </c>
      <c r="I36" s="11">
        <v>1424548719</v>
      </c>
      <c r="J36">
        <v>1419364719</v>
      </c>
      <c r="K36" t="b">
        <v>0</v>
      </c>
      <c r="L36">
        <v>15</v>
      </c>
      <c r="M36" t="b">
        <v>1</v>
      </c>
      <c r="N36" t="s">
        <v>8301</v>
      </c>
      <c r="O36" s="11">
        <v>158</v>
      </c>
      <c r="P36" s="11">
        <v>158</v>
      </c>
      <c r="Q36" s="13" t="s">
        <v>8315</v>
      </c>
      <c r="R36" t="s">
        <v>8355</v>
      </c>
      <c r="S36" s="16">
        <v>41996.832395833335</v>
      </c>
      <c r="T36" s="16">
        <v>42056.832395833335</v>
      </c>
    </row>
    <row r="37" spans="1:20" ht="233.15" x14ac:dyDescent="0.4">
      <c r="A37">
        <v>3012</v>
      </c>
      <c r="B37" s="9" t="s">
        <v>3012</v>
      </c>
      <c r="C37" s="3" t="s">
        <v>7122</v>
      </c>
      <c r="D37" s="5">
        <v>4000</v>
      </c>
      <c r="E37" s="7">
        <v>4685</v>
      </c>
      <c r="F37" t="s">
        <v>8218</v>
      </c>
      <c r="G37" t="s">
        <v>8223</v>
      </c>
      <c r="H37" t="s">
        <v>8245</v>
      </c>
      <c r="I37" s="11">
        <v>1423587130</v>
      </c>
      <c r="J37">
        <v>1421772730</v>
      </c>
      <c r="K37" t="b">
        <v>0</v>
      </c>
      <c r="L37">
        <v>55</v>
      </c>
      <c r="M37" t="b">
        <v>1</v>
      </c>
      <c r="N37" t="s">
        <v>8301</v>
      </c>
      <c r="O37" s="11">
        <v>117</v>
      </c>
      <c r="P37" s="11">
        <v>85.18</v>
      </c>
      <c r="Q37" s="13" t="s">
        <v>8315</v>
      </c>
      <c r="R37" t="s">
        <v>8355</v>
      </c>
      <c r="S37" s="16">
        <v>42024.702893518523</v>
      </c>
      <c r="T37" s="16">
        <v>42045.702893518523</v>
      </c>
    </row>
    <row r="38" spans="1:20" ht="233.15" x14ac:dyDescent="0.4">
      <c r="A38">
        <v>3013</v>
      </c>
      <c r="B38" s="9" t="s">
        <v>3013</v>
      </c>
      <c r="C38" s="3" t="s">
        <v>7123</v>
      </c>
      <c r="D38" s="5">
        <v>10000</v>
      </c>
      <c r="E38" s="7">
        <v>15696</v>
      </c>
      <c r="F38" t="s">
        <v>8218</v>
      </c>
      <c r="G38" t="s">
        <v>8223</v>
      </c>
      <c r="H38" t="s">
        <v>8245</v>
      </c>
      <c r="I38" s="11">
        <v>1434917049</v>
      </c>
      <c r="J38">
        <v>1432325049</v>
      </c>
      <c r="K38" t="b">
        <v>0</v>
      </c>
      <c r="L38">
        <v>107</v>
      </c>
      <c r="M38" t="b">
        <v>1</v>
      </c>
      <c r="N38" t="s">
        <v>8301</v>
      </c>
      <c r="O38" s="11">
        <v>157</v>
      </c>
      <c r="P38" s="11">
        <v>146.69</v>
      </c>
      <c r="Q38" s="13" t="s">
        <v>8315</v>
      </c>
      <c r="R38" t="s">
        <v>8355</v>
      </c>
      <c r="S38" s="16">
        <v>42146.836215277777</v>
      </c>
      <c r="T38" s="16">
        <v>42176.836215277777</v>
      </c>
    </row>
    <row r="39" spans="1:20" ht="233.15" x14ac:dyDescent="0.4">
      <c r="A39">
        <v>3014</v>
      </c>
      <c r="B39" s="9" t="s">
        <v>3014</v>
      </c>
      <c r="C39" s="3" t="s">
        <v>7124</v>
      </c>
      <c r="D39" s="5">
        <v>25000</v>
      </c>
      <c r="E39" s="7">
        <v>28276</v>
      </c>
      <c r="F39" t="s">
        <v>8218</v>
      </c>
      <c r="G39" t="s">
        <v>8223</v>
      </c>
      <c r="H39" t="s">
        <v>8245</v>
      </c>
      <c r="I39" s="11">
        <v>1415163600</v>
      </c>
      <c r="J39">
        <v>1412737080</v>
      </c>
      <c r="K39" t="b">
        <v>0</v>
      </c>
      <c r="L39">
        <v>557</v>
      </c>
      <c r="M39" t="b">
        <v>1</v>
      </c>
      <c r="N39" t="s">
        <v>8301</v>
      </c>
      <c r="O39" s="11">
        <v>113</v>
      </c>
      <c r="P39" s="11">
        <v>50.76</v>
      </c>
      <c r="Q39" s="13" t="s">
        <v>8315</v>
      </c>
      <c r="R39" t="s">
        <v>8355</v>
      </c>
      <c r="S39" s="16">
        <v>41920.123611111114</v>
      </c>
      <c r="T39" s="16">
        <v>41948.208333333336</v>
      </c>
    </row>
    <row r="40" spans="1:20" ht="204" x14ac:dyDescent="0.4">
      <c r="A40">
        <v>3015</v>
      </c>
      <c r="B40" s="9" t="s">
        <v>3015</v>
      </c>
      <c r="C40" s="3" t="s">
        <v>7125</v>
      </c>
      <c r="D40" s="5">
        <v>3400</v>
      </c>
      <c r="E40" s="7">
        <v>3508</v>
      </c>
      <c r="F40" t="s">
        <v>8218</v>
      </c>
      <c r="G40" t="s">
        <v>8223</v>
      </c>
      <c r="H40" t="s">
        <v>8245</v>
      </c>
      <c r="I40" s="11">
        <v>1402459200</v>
      </c>
      <c r="J40">
        <v>1401125238</v>
      </c>
      <c r="K40" t="b">
        <v>0</v>
      </c>
      <c r="L40">
        <v>40</v>
      </c>
      <c r="M40" t="b">
        <v>1</v>
      </c>
      <c r="N40" t="s">
        <v>8301</v>
      </c>
      <c r="O40" s="11">
        <v>103</v>
      </c>
      <c r="P40" s="11">
        <v>87.7</v>
      </c>
      <c r="Q40" s="13" t="s">
        <v>8315</v>
      </c>
      <c r="R40" t="s">
        <v>8355</v>
      </c>
      <c r="S40" s="16">
        <v>41785.72729166667</v>
      </c>
      <c r="T40" s="16">
        <v>41801.166666666664</v>
      </c>
    </row>
    <row r="41" spans="1:20" ht="247.75" x14ac:dyDescent="0.4">
      <c r="A41">
        <v>3016</v>
      </c>
      <c r="B41" s="9" t="s">
        <v>3016</v>
      </c>
      <c r="C41" s="3" t="s">
        <v>7126</v>
      </c>
      <c r="D41" s="5">
        <v>8500</v>
      </c>
      <c r="E41" s="7">
        <v>8722</v>
      </c>
      <c r="F41" t="s">
        <v>8218</v>
      </c>
      <c r="G41" t="s">
        <v>8223</v>
      </c>
      <c r="H41" t="s">
        <v>8245</v>
      </c>
      <c r="I41" s="11">
        <v>1405688952</v>
      </c>
      <c r="J41">
        <v>1400504952</v>
      </c>
      <c r="K41" t="b">
        <v>0</v>
      </c>
      <c r="L41">
        <v>36</v>
      </c>
      <c r="M41" t="b">
        <v>1</v>
      </c>
      <c r="N41" t="s">
        <v>8301</v>
      </c>
      <c r="O41" s="11">
        <v>103</v>
      </c>
      <c r="P41" s="11">
        <v>242.28</v>
      </c>
      <c r="Q41" s="13" t="s">
        <v>8315</v>
      </c>
      <c r="R41" t="s">
        <v>8355</v>
      </c>
      <c r="S41" s="16">
        <v>41778.548055555555</v>
      </c>
      <c r="T41" s="16">
        <v>41838.548055555555</v>
      </c>
    </row>
    <row r="42" spans="1:20" ht="233.15" x14ac:dyDescent="0.4">
      <c r="A42">
        <v>3017</v>
      </c>
      <c r="B42" s="9" t="s">
        <v>3017</v>
      </c>
      <c r="C42" s="3" t="s">
        <v>7127</v>
      </c>
      <c r="D42" s="5">
        <v>22000</v>
      </c>
      <c r="E42" s="7">
        <v>23285</v>
      </c>
      <c r="F42" t="s">
        <v>8218</v>
      </c>
      <c r="G42" t="s">
        <v>8223</v>
      </c>
      <c r="H42" t="s">
        <v>8245</v>
      </c>
      <c r="I42" s="11">
        <v>1408566243</v>
      </c>
      <c r="J42">
        <v>1405974243</v>
      </c>
      <c r="K42" t="b">
        <v>0</v>
      </c>
      <c r="L42">
        <v>159</v>
      </c>
      <c r="M42" t="b">
        <v>1</v>
      </c>
      <c r="N42" t="s">
        <v>8301</v>
      </c>
      <c r="O42" s="11">
        <v>106</v>
      </c>
      <c r="P42" s="11">
        <v>146.44999999999999</v>
      </c>
      <c r="Q42" s="13" t="s">
        <v>8315</v>
      </c>
      <c r="R42" t="s">
        <v>8355</v>
      </c>
      <c r="S42" s="16">
        <v>41841.850034722222</v>
      </c>
      <c r="T42" s="16">
        <v>41871.850034722222</v>
      </c>
    </row>
    <row r="43" spans="1:20" ht="262.3" x14ac:dyDescent="0.4">
      <c r="A43">
        <v>3019</v>
      </c>
      <c r="B43" s="9" t="s">
        <v>3019</v>
      </c>
      <c r="C43" s="3" t="s">
        <v>7129</v>
      </c>
      <c r="D43" s="5">
        <v>15000</v>
      </c>
      <c r="E43" s="7">
        <v>18185</v>
      </c>
      <c r="F43" t="s">
        <v>8218</v>
      </c>
      <c r="G43" t="s">
        <v>8223</v>
      </c>
      <c r="H43" t="s">
        <v>8245</v>
      </c>
      <c r="I43" s="11">
        <v>1401159600</v>
      </c>
      <c r="J43">
        <v>1398801620</v>
      </c>
      <c r="K43" t="b">
        <v>0</v>
      </c>
      <c r="L43">
        <v>226</v>
      </c>
      <c r="M43" t="b">
        <v>1</v>
      </c>
      <c r="N43" t="s">
        <v>8301</v>
      </c>
      <c r="O43" s="11">
        <v>121</v>
      </c>
      <c r="P43" s="11">
        <v>80.459999999999994</v>
      </c>
      <c r="Q43" s="13" t="s">
        <v>8315</v>
      </c>
      <c r="R43" t="s">
        <v>8355</v>
      </c>
      <c r="S43" s="16">
        <v>41758.833564814813</v>
      </c>
      <c r="T43" s="16">
        <v>41786.125</v>
      </c>
    </row>
    <row r="44" spans="1:20" ht="247.75" x14ac:dyDescent="0.4">
      <c r="A44">
        <v>3020</v>
      </c>
      <c r="B44" s="9" t="s">
        <v>3020</v>
      </c>
      <c r="C44" s="3" t="s">
        <v>7130</v>
      </c>
      <c r="D44" s="5">
        <v>7000</v>
      </c>
      <c r="E44" s="7">
        <v>7040</v>
      </c>
      <c r="F44" t="s">
        <v>8218</v>
      </c>
      <c r="G44" t="s">
        <v>8223</v>
      </c>
      <c r="H44" t="s">
        <v>8245</v>
      </c>
      <c r="I44" s="11">
        <v>1439583533</v>
      </c>
      <c r="J44">
        <v>1434399533</v>
      </c>
      <c r="K44" t="b">
        <v>0</v>
      </c>
      <c r="L44">
        <v>30</v>
      </c>
      <c r="M44" t="b">
        <v>1</v>
      </c>
      <c r="N44" t="s">
        <v>8301</v>
      </c>
      <c r="O44" s="11">
        <v>101</v>
      </c>
      <c r="P44" s="11">
        <v>234.67</v>
      </c>
      <c r="Q44" s="13" t="s">
        <v>8315</v>
      </c>
      <c r="R44" t="s">
        <v>8355</v>
      </c>
      <c r="S44" s="16">
        <v>42170.846446759257</v>
      </c>
      <c r="T44" s="16">
        <v>42230.846446759257</v>
      </c>
    </row>
    <row r="45" spans="1:20" ht="247.75" x14ac:dyDescent="0.4">
      <c r="A45">
        <v>3021</v>
      </c>
      <c r="B45" s="9" t="s">
        <v>3021</v>
      </c>
      <c r="C45" s="3" t="s">
        <v>7131</v>
      </c>
      <c r="D45" s="5">
        <v>4500</v>
      </c>
      <c r="E45" s="7">
        <v>5221</v>
      </c>
      <c r="F45" t="s">
        <v>8218</v>
      </c>
      <c r="G45" t="s">
        <v>8223</v>
      </c>
      <c r="H45" t="s">
        <v>8245</v>
      </c>
      <c r="I45" s="11">
        <v>1479794340</v>
      </c>
      <c r="J45">
        <v>1476715869</v>
      </c>
      <c r="K45" t="b">
        <v>0</v>
      </c>
      <c r="L45">
        <v>103</v>
      </c>
      <c r="M45" t="b">
        <v>1</v>
      </c>
      <c r="N45" t="s">
        <v>8301</v>
      </c>
      <c r="O45" s="11">
        <v>116</v>
      </c>
      <c r="P45" s="11">
        <v>50.69</v>
      </c>
      <c r="Q45" s="13" t="s">
        <v>8315</v>
      </c>
      <c r="R45" t="s">
        <v>8355</v>
      </c>
      <c r="S45" s="16">
        <v>42660.618854166663</v>
      </c>
      <c r="T45" s="16">
        <v>42696.249305555553</v>
      </c>
    </row>
    <row r="46" spans="1:20" ht="262.3" x14ac:dyDescent="0.4">
      <c r="A46">
        <v>3022</v>
      </c>
      <c r="B46" s="9" t="s">
        <v>3022</v>
      </c>
      <c r="C46" s="3" t="s">
        <v>7132</v>
      </c>
      <c r="D46" s="5">
        <v>10000</v>
      </c>
      <c r="E46" s="7">
        <v>10088</v>
      </c>
      <c r="F46" t="s">
        <v>8218</v>
      </c>
      <c r="G46" t="s">
        <v>8223</v>
      </c>
      <c r="H46" t="s">
        <v>8245</v>
      </c>
      <c r="I46" s="11">
        <v>1472338409</v>
      </c>
      <c r="J46">
        <v>1468450409</v>
      </c>
      <c r="K46" t="b">
        <v>0</v>
      </c>
      <c r="L46">
        <v>62</v>
      </c>
      <c r="M46" t="b">
        <v>1</v>
      </c>
      <c r="N46" t="s">
        <v>8301</v>
      </c>
      <c r="O46" s="11">
        <v>101</v>
      </c>
      <c r="P46" s="11">
        <v>162.71</v>
      </c>
      <c r="Q46" s="13" t="s">
        <v>8315</v>
      </c>
      <c r="R46" t="s">
        <v>8355</v>
      </c>
      <c r="S46" s="16">
        <v>42564.95380787037</v>
      </c>
      <c r="T46" s="16">
        <v>42609.95380787037</v>
      </c>
    </row>
    <row r="47" spans="1:20" ht="233.15" x14ac:dyDescent="0.4">
      <c r="A47">
        <v>3024</v>
      </c>
      <c r="B47" s="9" t="s">
        <v>3024</v>
      </c>
      <c r="C47" s="3" t="s">
        <v>7134</v>
      </c>
      <c r="D47" s="5">
        <v>5000</v>
      </c>
      <c r="E47" s="7">
        <v>12321</v>
      </c>
      <c r="F47" t="s">
        <v>8218</v>
      </c>
      <c r="G47" t="s">
        <v>8223</v>
      </c>
      <c r="H47" t="s">
        <v>8245</v>
      </c>
      <c r="I47" s="11">
        <v>1349567475</v>
      </c>
      <c r="J47">
        <v>1346975475</v>
      </c>
      <c r="K47" t="b">
        <v>0</v>
      </c>
      <c r="L47">
        <v>182</v>
      </c>
      <c r="M47" t="b">
        <v>1</v>
      </c>
      <c r="N47" t="s">
        <v>8301</v>
      </c>
      <c r="O47" s="11">
        <v>246</v>
      </c>
      <c r="P47" s="11">
        <v>67.7</v>
      </c>
      <c r="Q47" s="13" t="s">
        <v>8315</v>
      </c>
      <c r="R47" t="s">
        <v>8355</v>
      </c>
      <c r="S47" s="16">
        <v>41158.993923611109</v>
      </c>
      <c r="T47" s="16">
        <v>41188.993923611109</v>
      </c>
    </row>
    <row r="48" spans="1:20" ht="204" x14ac:dyDescent="0.4">
      <c r="A48">
        <v>3027</v>
      </c>
      <c r="B48" s="9" t="s">
        <v>3027</v>
      </c>
      <c r="C48" s="3" t="s">
        <v>7137</v>
      </c>
      <c r="D48" s="5">
        <v>40000</v>
      </c>
      <c r="E48" s="7">
        <v>52576</v>
      </c>
      <c r="F48" t="s">
        <v>8218</v>
      </c>
      <c r="G48" t="s">
        <v>8223</v>
      </c>
      <c r="H48" t="s">
        <v>8245</v>
      </c>
      <c r="I48" s="11">
        <v>1426866851</v>
      </c>
      <c r="J48">
        <v>1424278451</v>
      </c>
      <c r="K48" t="b">
        <v>0</v>
      </c>
      <c r="L48">
        <v>320</v>
      </c>
      <c r="M48" t="b">
        <v>1</v>
      </c>
      <c r="N48" t="s">
        <v>8301</v>
      </c>
      <c r="O48" s="11">
        <v>131</v>
      </c>
      <c r="P48" s="11">
        <v>164.3</v>
      </c>
      <c r="Q48" s="13" t="s">
        <v>8315</v>
      </c>
      <c r="R48" t="s">
        <v>8355</v>
      </c>
      <c r="S48" s="16">
        <v>42053.704293981486</v>
      </c>
      <c r="T48" s="16">
        <v>42083.662627314814</v>
      </c>
    </row>
    <row r="49" spans="1:20" ht="131.15" x14ac:dyDescent="0.4">
      <c r="A49">
        <v>3028</v>
      </c>
      <c r="B49" s="9" t="s">
        <v>3028</v>
      </c>
      <c r="C49" s="3" t="s">
        <v>7138</v>
      </c>
      <c r="D49" s="5">
        <v>5000</v>
      </c>
      <c r="E49" s="7">
        <v>8401</v>
      </c>
      <c r="F49" t="s">
        <v>8218</v>
      </c>
      <c r="G49" t="s">
        <v>8223</v>
      </c>
      <c r="H49" t="s">
        <v>8245</v>
      </c>
      <c r="I49" s="11">
        <v>1471242025</v>
      </c>
      <c r="J49">
        <v>1468650025</v>
      </c>
      <c r="K49" t="b">
        <v>0</v>
      </c>
      <c r="L49">
        <v>99</v>
      </c>
      <c r="M49" t="b">
        <v>1</v>
      </c>
      <c r="N49" t="s">
        <v>8301</v>
      </c>
      <c r="O49" s="11">
        <v>168</v>
      </c>
      <c r="P49" s="11">
        <v>84.86</v>
      </c>
      <c r="Q49" s="13" t="s">
        <v>8315</v>
      </c>
      <c r="R49" t="s">
        <v>8355</v>
      </c>
      <c r="S49" s="16">
        <v>42567.264178240745</v>
      </c>
      <c r="T49" s="16">
        <v>42597.264178240745</v>
      </c>
    </row>
    <row r="50" spans="1:20" ht="233.15" x14ac:dyDescent="0.4">
      <c r="A50">
        <v>3029</v>
      </c>
      <c r="B50" s="9" t="s">
        <v>3029</v>
      </c>
      <c r="C50" s="3" t="s">
        <v>7139</v>
      </c>
      <c r="D50" s="5">
        <v>30000</v>
      </c>
      <c r="E50" s="7">
        <v>32903</v>
      </c>
      <c r="F50" t="s">
        <v>8218</v>
      </c>
      <c r="G50" t="s">
        <v>8223</v>
      </c>
      <c r="H50" t="s">
        <v>8245</v>
      </c>
      <c r="I50" s="11">
        <v>1416285300</v>
      </c>
      <c r="J50">
        <v>1413824447</v>
      </c>
      <c r="K50" t="b">
        <v>0</v>
      </c>
      <c r="L50">
        <v>348</v>
      </c>
      <c r="M50" t="b">
        <v>1</v>
      </c>
      <c r="N50" t="s">
        <v>8301</v>
      </c>
      <c r="O50" s="11">
        <v>110</v>
      </c>
      <c r="P50" s="11">
        <v>94.55</v>
      </c>
      <c r="Q50" s="13" t="s">
        <v>8315</v>
      </c>
      <c r="R50" t="s">
        <v>8355</v>
      </c>
      <c r="S50" s="16">
        <v>41932.708877314813</v>
      </c>
      <c r="T50" s="16">
        <v>41961.190972222219</v>
      </c>
    </row>
    <row r="51" spans="1:20" ht="247.75" x14ac:dyDescent="0.4">
      <c r="A51">
        <v>3030</v>
      </c>
      <c r="B51" s="9" t="s">
        <v>3030</v>
      </c>
      <c r="C51" s="3" t="s">
        <v>7140</v>
      </c>
      <c r="D51" s="5">
        <v>1750</v>
      </c>
      <c r="E51" s="7">
        <v>1867</v>
      </c>
      <c r="F51" t="s">
        <v>8218</v>
      </c>
      <c r="G51" t="s">
        <v>8223</v>
      </c>
      <c r="H51" t="s">
        <v>8245</v>
      </c>
      <c r="I51" s="11">
        <v>1442426171</v>
      </c>
      <c r="J51">
        <v>1439834171</v>
      </c>
      <c r="K51" t="b">
        <v>0</v>
      </c>
      <c r="L51">
        <v>41</v>
      </c>
      <c r="M51" t="b">
        <v>1</v>
      </c>
      <c r="N51" t="s">
        <v>8301</v>
      </c>
      <c r="O51" s="11">
        <v>107</v>
      </c>
      <c r="P51" s="11">
        <v>45.54</v>
      </c>
      <c r="Q51" s="13" t="s">
        <v>8315</v>
      </c>
      <c r="R51" t="s">
        <v>8355</v>
      </c>
      <c r="S51" s="16">
        <v>42233.747349537036</v>
      </c>
      <c r="T51" s="16">
        <v>42263.747349537036</v>
      </c>
    </row>
    <row r="52" spans="1:20" ht="276.89999999999998" x14ac:dyDescent="0.4">
      <c r="A52">
        <v>3031</v>
      </c>
      <c r="B52" s="9" t="s">
        <v>3031</v>
      </c>
      <c r="C52" s="3" t="s">
        <v>7141</v>
      </c>
      <c r="D52" s="5">
        <v>1500</v>
      </c>
      <c r="E52" s="7">
        <v>1500</v>
      </c>
      <c r="F52" t="s">
        <v>8218</v>
      </c>
      <c r="G52" t="s">
        <v>8223</v>
      </c>
      <c r="H52" t="s">
        <v>8245</v>
      </c>
      <c r="I52" s="11">
        <v>1476479447</v>
      </c>
      <c r="J52">
        <v>1471295447</v>
      </c>
      <c r="K52" t="b">
        <v>0</v>
      </c>
      <c r="L52">
        <v>29</v>
      </c>
      <c r="M52" t="b">
        <v>1</v>
      </c>
      <c r="N52" t="s">
        <v>8301</v>
      </c>
      <c r="O52" s="11">
        <v>100</v>
      </c>
      <c r="P52" s="11">
        <v>51.72</v>
      </c>
      <c r="Q52" s="13" t="s">
        <v>8315</v>
      </c>
      <c r="R52" t="s">
        <v>8355</v>
      </c>
      <c r="S52" s="16">
        <v>42597.882488425923</v>
      </c>
      <c r="T52" s="16">
        <v>42657.882488425923</v>
      </c>
    </row>
    <row r="53" spans="1:20" ht="218.6" x14ac:dyDescent="0.4">
      <c r="A53">
        <v>3032</v>
      </c>
      <c r="B53" s="9" t="s">
        <v>3032</v>
      </c>
      <c r="C53" s="3" t="s">
        <v>7142</v>
      </c>
      <c r="D53" s="5">
        <v>1000</v>
      </c>
      <c r="E53" s="7">
        <v>1272</v>
      </c>
      <c r="F53" t="s">
        <v>8218</v>
      </c>
      <c r="G53" t="s">
        <v>8223</v>
      </c>
      <c r="H53" t="s">
        <v>8245</v>
      </c>
      <c r="I53" s="11">
        <v>1441933459</v>
      </c>
      <c r="J53">
        <v>1439341459</v>
      </c>
      <c r="K53" t="b">
        <v>0</v>
      </c>
      <c r="L53">
        <v>25</v>
      </c>
      <c r="M53" t="b">
        <v>1</v>
      </c>
      <c r="N53" t="s">
        <v>8301</v>
      </c>
      <c r="O53" s="11">
        <v>127</v>
      </c>
      <c r="P53" s="11">
        <v>50.88</v>
      </c>
      <c r="Q53" s="13" t="s">
        <v>8315</v>
      </c>
      <c r="R53" t="s">
        <v>8355</v>
      </c>
      <c r="S53" s="16">
        <v>42228.044664351852</v>
      </c>
      <c r="T53" s="16">
        <v>42258.044664351852</v>
      </c>
    </row>
    <row r="54" spans="1:20" ht="218.6" x14ac:dyDescent="0.4">
      <c r="A54">
        <v>3033</v>
      </c>
      <c r="B54" s="9" t="s">
        <v>3033</v>
      </c>
      <c r="C54" s="3" t="s">
        <v>7143</v>
      </c>
      <c r="D54" s="5">
        <v>3000</v>
      </c>
      <c r="E54" s="7">
        <v>4396</v>
      </c>
      <c r="F54" t="s">
        <v>8218</v>
      </c>
      <c r="G54" t="s">
        <v>8223</v>
      </c>
      <c r="H54" t="s">
        <v>8245</v>
      </c>
      <c r="I54" s="11">
        <v>1471487925</v>
      </c>
      <c r="J54">
        <v>1468895925</v>
      </c>
      <c r="K54" t="b">
        <v>0</v>
      </c>
      <c r="L54">
        <v>23</v>
      </c>
      <c r="M54" t="b">
        <v>1</v>
      </c>
      <c r="N54" t="s">
        <v>8301</v>
      </c>
      <c r="O54" s="11">
        <v>147</v>
      </c>
      <c r="P54" s="11">
        <v>191.13</v>
      </c>
      <c r="Q54" s="13" t="s">
        <v>8315</v>
      </c>
      <c r="R54" t="s">
        <v>8355</v>
      </c>
      <c r="S54" s="16">
        <v>42570.110243055555</v>
      </c>
      <c r="T54" s="16">
        <v>42600.110243055555</v>
      </c>
    </row>
    <row r="55" spans="1:20" ht="276.89999999999998" x14ac:dyDescent="0.4">
      <c r="A55">
        <v>3034</v>
      </c>
      <c r="B55" s="9" t="s">
        <v>3034</v>
      </c>
      <c r="C55" s="3" t="s">
        <v>7144</v>
      </c>
      <c r="D55" s="5">
        <v>100000</v>
      </c>
      <c r="E55" s="7">
        <v>112536</v>
      </c>
      <c r="F55" t="s">
        <v>8218</v>
      </c>
      <c r="G55" t="s">
        <v>8223</v>
      </c>
      <c r="H55" t="s">
        <v>8245</v>
      </c>
      <c r="I55" s="11">
        <v>1477972740</v>
      </c>
      <c r="J55">
        <v>1475326255</v>
      </c>
      <c r="K55" t="b">
        <v>0</v>
      </c>
      <c r="L55">
        <v>1260</v>
      </c>
      <c r="M55" t="b">
        <v>1</v>
      </c>
      <c r="N55" t="s">
        <v>8301</v>
      </c>
      <c r="O55" s="11">
        <v>113</v>
      </c>
      <c r="P55" s="11">
        <v>89.31</v>
      </c>
      <c r="Q55" s="13" t="s">
        <v>8315</v>
      </c>
      <c r="R55" t="s">
        <v>8355</v>
      </c>
      <c r="S55" s="16">
        <v>42644.535358796296</v>
      </c>
      <c r="T55" s="16">
        <v>42675.165972222225</v>
      </c>
    </row>
    <row r="56" spans="1:20" ht="160.30000000000001" x14ac:dyDescent="0.4">
      <c r="A56">
        <v>3035</v>
      </c>
      <c r="B56" s="9" t="s">
        <v>3035</v>
      </c>
      <c r="C56" s="3" t="s">
        <v>7145</v>
      </c>
      <c r="D56" s="5">
        <v>25000</v>
      </c>
      <c r="E56" s="7">
        <v>27196.71</v>
      </c>
      <c r="F56" t="s">
        <v>8218</v>
      </c>
      <c r="G56" t="s">
        <v>8223</v>
      </c>
      <c r="H56" t="s">
        <v>8245</v>
      </c>
      <c r="I56" s="11">
        <v>1367674009</v>
      </c>
      <c r="J56">
        <v>1365082009</v>
      </c>
      <c r="K56" t="b">
        <v>0</v>
      </c>
      <c r="L56">
        <v>307</v>
      </c>
      <c r="M56" t="b">
        <v>1</v>
      </c>
      <c r="N56" t="s">
        <v>8301</v>
      </c>
      <c r="O56" s="11">
        <v>109</v>
      </c>
      <c r="P56" s="11">
        <v>88.59</v>
      </c>
      <c r="Q56" s="13" t="s">
        <v>8315</v>
      </c>
      <c r="R56" t="s">
        <v>8355</v>
      </c>
      <c r="S56" s="16">
        <v>41368.560289351852</v>
      </c>
      <c r="T56" s="16">
        <v>41398.560289351852</v>
      </c>
    </row>
    <row r="57" spans="1:20" ht="233.15" x14ac:dyDescent="0.4">
      <c r="A57">
        <v>3036</v>
      </c>
      <c r="B57" s="9" t="s">
        <v>3036</v>
      </c>
      <c r="C57" s="3" t="s">
        <v>7146</v>
      </c>
      <c r="D57" s="5">
        <v>25000</v>
      </c>
      <c r="E57" s="7">
        <v>31683</v>
      </c>
      <c r="F57" t="s">
        <v>8218</v>
      </c>
      <c r="G57" t="s">
        <v>8223</v>
      </c>
      <c r="H57" t="s">
        <v>8245</v>
      </c>
      <c r="I57" s="11">
        <v>1376654340</v>
      </c>
      <c r="J57">
        <v>1373568644</v>
      </c>
      <c r="K57" t="b">
        <v>0</v>
      </c>
      <c r="L57">
        <v>329</v>
      </c>
      <c r="M57" t="b">
        <v>1</v>
      </c>
      <c r="N57" t="s">
        <v>8301</v>
      </c>
      <c r="O57" s="11">
        <v>127</v>
      </c>
      <c r="P57" s="11">
        <v>96.3</v>
      </c>
      <c r="Q57" s="13" t="s">
        <v>8315</v>
      </c>
      <c r="R57" t="s">
        <v>8355</v>
      </c>
      <c r="S57" s="16">
        <v>41466.785231481481</v>
      </c>
      <c r="T57" s="16">
        <v>41502.499305555553</v>
      </c>
    </row>
    <row r="58" spans="1:20" ht="276.89999999999998" x14ac:dyDescent="0.4">
      <c r="A58">
        <v>3037</v>
      </c>
      <c r="B58" s="9" t="s">
        <v>3037</v>
      </c>
      <c r="C58" s="3" t="s">
        <v>7147</v>
      </c>
      <c r="D58" s="5">
        <v>500</v>
      </c>
      <c r="E58" s="7">
        <v>1066</v>
      </c>
      <c r="F58" t="s">
        <v>8218</v>
      </c>
      <c r="G58" t="s">
        <v>8223</v>
      </c>
      <c r="H58" t="s">
        <v>8245</v>
      </c>
      <c r="I58" s="11">
        <v>1285995540</v>
      </c>
      <c r="J58">
        <v>1279574773</v>
      </c>
      <c r="K58" t="b">
        <v>0</v>
      </c>
      <c r="L58">
        <v>32</v>
      </c>
      <c r="M58" t="b">
        <v>1</v>
      </c>
      <c r="N58" t="s">
        <v>8301</v>
      </c>
      <c r="O58" s="11">
        <v>213</v>
      </c>
      <c r="P58" s="11">
        <v>33.31</v>
      </c>
      <c r="Q58" s="13" t="s">
        <v>8315</v>
      </c>
      <c r="R58" t="s">
        <v>8355</v>
      </c>
      <c r="S58" s="16">
        <v>40378.893206018518</v>
      </c>
      <c r="T58" s="16">
        <v>40453.207638888889</v>
      </c>
    </row>
    <row r="59" spans="1:20" ht="218.6" x14ac:dyDescent="0.4">
      <c r="A59">
        <v>3038</v>
      </c>
      <c r="B59" s="9" t="s">
        <v>3038</v>
      </c>
      <c r="C59" s="3" t="s">
        <v>7148</v>
      </c>
      <c r="D59" s="5">
        <v>1000</v>
      </c>
      <c r="E59" s="7">
        <v>1005</v>
      </c>
      <c r="F59" t="s">
        <v>8218</v>
      </c>
      <c r="G59" t="s">
        <v>8223</v>
      </c>
      <c r="H59" t="s">
        <v>8245</v>
      </c>
      <c r="I59" s="11">
        <v>1457071397</v>
      </c>
      <c r="J59">
        <v>1451887397</v>
      </c>
      <c r="K59" t="b">
        <v>0</v>
      </c>
      <c r="L59">
        <v>27</v>
      </c>
      <c r="M59" t="b">
        <v>1</v>
      </c>
      <c r="N59" t="s">
        <v>8301</v>
      </c>
      <c r="O59" s="11">
        <v>101</v>
      </c>
      <c r="P59" s="11">
        <v>37.22</v>
      </c>
      <c r="Q59" s="13" t="s">
        <v>8315</v>
      </c>
      <c r="R59" t="s">
        <v>8355</v>
      </c>
      <c r="S59" s="16">
        <v>42373.252280092594</v>
      </c>
      <c r="T59" s="16">
        <v>42433.252280092594</v>
      </c>
    </row>
    <row r="60" spans="1:20" ht="233.15" x14ac:dyDescent="0.4">
      <c r="A60">
        <v>3039</v>
      </c>
      <c r="B60" s="9" t="s">
        <v>3039</v>
      </c>
      <c r="C60" s="3" t="s">
        <v>7149</v>
      </c>
      <c r="D60" s="5">
        <v>20000</v>
      </c>
      <c r="E60" s="7">
        <v>21742.78</v>
      </c>
      <c r="F60" t="s">
        <v>8218</v>
      </c>
      <c r="G60" t="s">
        <v>8223</v>
      </c>
      <c r="H60" t="s">
        <v>8245</v>
      </c>
      <c r="I60" s="11">
        <v>1388303940</v>
      </c>
      <c r="J60">
        <v>1386011038</v>
      </c>
      <c r="K60" t="b">
        <v>0</v>
      </c>
      <c r="L60">
        <v>236</v>
      </c>
      <c r="M60" t="b">
        <v>1</v>
      </c>
      <c r="N60" t="s">
        <v>8301</v>
      </c>
      <c r="O60" s="11">
        <v>109</v>
      </c>
      <c r="P60" s="11">
        <v>92.13</v>
      </c>
      <c r="Q60" s="13" t="s">
        <v>8315</v>
      </c>
      <c r="R60" t="s">
        <v>8355</v>
      </c>
      <c r="S60" s="16">
        <v>41610.794421296298</v>
      </c>
      <c r="T60" s="16">
        <v>41637.332638888889</v>
      </c>
    </row>
    <row r="61" spans="1:20" ht="189.45" x14ac:dyDescent="0.4">
      <c r="A61">
        <v>3040</v>
      </c>
      <c r="B61" s="9" t="s">
        <v>3040</v>
      </c>
      <c r="C61" s="3" t="s">
        <v>7150</v>
      </c>
      <c r="D61" s="5">
        <v>3000</v>
      </c>
      <c r="E61" s="7">
        <v>3225</v>
      </c>
      <c r="F61" t="s">
        <v>8218</v>
      </c>
      <c r="G61" t="s">
        <v>8223</v>
      </c>
      <c r="H61" t="s">
        <v>8245</v>
      </c>
      <c r="I61" s="11">
        <v>1435359600</v>
      </c>
      <c r="J61">
        <v>1434999621</v>
      </c>
      <c r="K61" t="b">
        <v>0</v>
      </c>
      <c r="L61">
        <v>42</v>
      </c>
      <c r="M61" t="b">
        <v>1</v>
      </c>
      <c r="N61" t="s">
        <v>8301</v>
      </c>
      <c r="O61" s="11">
        <v>108</v>
      </c>
      <c r="P61" s="11">
        <v>76.790000000000006</v>
      </c>
      <c r="Q61" s="13" t="s">
        <v>8315</v>
      </c>
      <c r="R61" t="s">
        <v>8355</v>
      </c>
      <c r="S61" s="16">
        <v>42177.791909722218</v>
      </c>
      <c r="T61" s="16">
        <v>42181.958333333328</v>
      </c>
    </row>
    <row r="62" spans="1:20" ht="160.30000000000001" x14ac:dyDescent="0.4">
      <c r="A62">
        <v>3041</v>
      </c>
      <c r="B62" s="9" t="s">
        <v>3041</v>
      </c>
      <c r="C62" s="3" t="s">
        <v>7151</v>
      </c>
      <c r="D62" s="5">
        <v>8300</v>
      </c>
      <c r="E62" s="7">
        <v>9170</v>
      </c>
      <c r="F62" t="s">
        <v>8218</v>
      </c>
      <c r="G62" t="s">
        <v>8223</v>
      </c>
      <c r="H62" t="s">
        <v>8245</v>
      </c>
      <c r="I62" s="11">
        <v>1453323048</v>
      </c>
      <c r="J62">
        <v>1450731048</v>
      </c>
      <c r="K62" t="b">
        <v>0</v>
      </c>
      <c r="L62">
        <v>95</v>
      </c>
      <c r="M62" t="b">
        <v>1</v>
      </c>
      <c r="N62" t="s">
        <v>8301</v>
      </c>
      <c r="O62" s="11">
        <v>110</v>
      </c>
      <c r="P62" s="11">
        <v>96.53</v>
      </c>
      <c r="Q62" s="13" t="s">
        <v>8315</v>
      </c>
      <c r="R62" t="s">
        <v>8355</v>
      </c>
      <c r="S62" s="16">
        <v>42359.868611111116</v>
      </c>
      <c r="T62" s="16">
        <v>42389.868611111116</v>
      </c>
    </row>
    <row r="63" spans="1:20" ht="233.15" x14ac:dyDescent="0.4">
      <c r="A63">
        <v>3044</v>
      </c>
      <c r="B63" s="9" t="s">
        <v>3044</v>
      </c>
      <c r="C63" s="3" t="s">
        <v>7154</v>
      </c>
      <c r="D63" s="5">
        <v>12000</v>
      </c>
      <c r="E63" s="7">
        <v>13121</v>
      </c>
      <c r="F63" t="s">
        <v>8218</v>
      </c>
      <c r="G63" t="s">
        <v>8223</v>
      </c>
      <c r="H63" t="s">
        <v>8245</v>
      </c>
      <c r="I63" s="11">
        <v>1454433998</v>
      </c>
      <c r="J63">
        <v>1453137998</v>
      </c>
      <c r="K63" t="b">
        <v>0</v>
      </c>
      <c r="L63">
        <v>156</v>
      </c>
      <c r="M63" t="b">
        <v>1</v>
      </c>
      <c r="N63" t="s">
        <v>8301</v>
      </c>
      <c r="O63" s="11">
        <v>109</v>
      </c>
      <c r="P63" s="11">
        <v>84.11</v>
      </c>
      <c r="Q63" s="13" t="s">
        <v>8315</v>
      </c>
      <c r="R63" t="s">
        <v>8355</v>
      </c>
      <c r="S63" s="16">
        <v>42387.7268287037</v>
      </c>
      <c r="T63" s="16">
        <v>42402.7268287037</v>
      </c>
    </row>
    <row r="64" spans="1:20" ht="233.15" x14ac:dyDescent="0.4">
      <c r="A64">
        <v>3045</v>
      </c>
      <c r="B64" s="9" t="s">
        <v>3045</v>
      </c>
      <c r="C64" s="3" t="s">
        <v>7155</v>
      </c>
      <c r="D64" s="5">
        <v>4000</v>
      </c>
      <c r="E64" s="7">
        <v>5308.26</v>
      </c>
      <c r="F64" t="s">
        <v>8218</v>
      </c>
      <c r="G64" t="s">
        <v>8223</v>
      </c>
      <c r="H64" t="s">
        <v>8245</v>
      </c>
      <c r="I64" s="11">
        <v>1408679055</v>
      </c>
      <c r="J64">
        <v>1406087055</v>
      </c>
      <c r="K64" t="b">
        <v>0</v>
      </c>
      <c r="L64">
        <v>64</v>
      </c>
      <c r="M64" t="b">
        <v>1</v>
      </c>
      <c r="N64" t="s">
        <v>8301</v>
      </c>
      <c r="O64" s="11">
        <v>133</v>
      </c>
      <c r="P64" s="11">
        <v>82.94</v>
      </c>
      <c r="Q64" s="13" t="s">
        <v>8315</v>
      </c>
      <c r="R64" t="s">
        <v>8355</v>
      </c>
      <c r="S64" s="16">
        <v>41843.155729166669</v>
      </c>
      <c r="T64" s="16">
        <v>41873.155729166669</v>
      </c>
    </row>
    <row r="65" spans="1:20" ht="262.3" x14ac:dyDescent="0.4">
      <c r="A65">
        <v>3046</v>
      </c>
      <c r="B65" s="9" t="s">
        <v>3046</v>
      </c>
      <c r="C65" s="3" t="s">
        <v>7156</v>
      </c>
      <c r="D65" s="5">
        <v>7900</v>
      </c>
      <c r="E65" s="7">
        <v>15077</v>
      </c>
      <c r="F65" t="s">
        <v>8218</v>
      </c>
      <c r="G65" t="s">
        <v>8223</v>
      </c>
      <c r="H65" t="s">
        <v>8245</v>
      </c>
      <c r="I65" s="11">
        <v>1410324720</v>
      </c>
      <c r="J65">
        <v>1407784586</v>
      </c>
      <c r="K65" t="b">
        <v>0</v>
      </c>
      <c r="L65">
        <v>58</v>
      </c>
      <c r="M65" t="b">
        <v>1</v>
      </c>
      <c r="N65" t="s">
        <v>8301</v>
      </c>
      <c r="O65" s="11">
        <v>191</v>
      </c>
      <c r="P65" s="11">
        <v>259.95</v>
      </c>
      <c r="Q65" s="13" t="s">
        <v>8315</v>
      </c>
      <c r="R65" t="s">
        <v>8355</v>
      </c>
      <c r="S65" s="16">
        <v>41862.803078703706</v>
      </c>
      <c r="T65" s="16">
        <v>41892.202777777777</v>
      </c>
    </row>
    <row r="66" spans="1:20" ht="204" x14ac:dyDescent="0.4">
      <c r="A66">
        <v>3047</v>
      </c>
      <c r="B66" s="9" t="s">
        <v>3047</v>
      </c>
      <c r="C66" s="3" t="s">
        <v>7157</v>
      </c>
      <c r="D66" s="5">
        <v>500</v>
      </c>
      <c r="E66" s="7">
        <v>745</v>
      </c>
      <c r="F66" t="s">
        <v>8218</v>
      </c>
      <c r="G66" t="s">
        <v>8223</v>
      </c>
      <c r="H66" t="s">
        <v>8245</v>
      </c>
      <c r="I66" s="11">
        <v>1461762960</v>
      </c>
      <c r="J66">
        <v>1457999054</v>
      </c>
      <c r="K66" t="b">
        <v>0</v>
      </c>
      <c r="L66">
        <v>20</v>
      </c>
      <c r="M66" t="b">
        <v>1</v>
      </c>
      <c r="N66" t="s">
        <v>8301</v>
      </c>
      <c r="O66" s="11">
        <v>149</v>
      </c>
      <c r="P66" s="11">
        <v>37.25</v>
      </c>
      <c r="Q66" s="13" t="s">
        <v>8315</v>
      </c>
      <c r="R66" t="s">
        <v>8355</v>
      </c>
      <c r="S66" s="16">
        <v>42443.989050925928</v>
      </c>
      <c r="T66" s="16">
        <v>42487.552777777775</v>
      </c>
    </row>
    <row r="67" spans="1:20" ht="291.45" x14ac:dyDescent="0.4">
      <c r="A67">
        <v>3048</v>
      </c>
      <c r="B67" s="9" t="s">
        <v>3048</v>
      </c>
      <c r="C67" s="3" t="s">
        <v>7158</v>
      </c>
      <c r="D67" s="5">
        <v>5000</v>
      </c>
      <c r="E67" s="7">
        <v>8320</v>
      </c>
      <c r="F67" t="s">
        <v>8218</v>
      </c>
      <c r="G67" t="s">
        <v>8223</v>
      </c>
      <c r="H67" t="s">
        <v>8245</v>
      </c>
      <c r="I67" s="11">
        <v>1420060920</v>
      </c>
      <c r="J67">
        <v>1417556262</v>
      </c>
      <c r="K67" t="b">
        <v>0</v>
      </c>
      <c r="L67">
        <v>47</v>
      </c>
      <c r="M67" t="b">
        <v>1</v>
      </c>
      <c r="N67" t="s">
        <v>8301</v>
      </c>
      <c r="O67" s="11">
        <v>166</v>
      </c>
      <c r="P67" s="11">
        <v>177.02</v>
      </c>
      <c r="Q67" s="13" t="s">
        <v>8315</v>
      </c>
      <c r="R67" t="s">
        <v>8355</v>
      </c>
      <c r="S67" s="16">
        <v>41975.901180555549</v>
      </c>
      <c r="T67" s="16">
        <v>42004.890277777777</v>
      </c>
    </row>
    <row r="68" spans="1:20" ht="247.75" x14ac:dyDescent="0.4">
      <c r="A68">
        <v>3049</v>
      </c>
      <c r="B68" s="9" t="s">
        <v>3049</v>
      </c>
      <c r="C68" s="3" t="s">
        <v>7159</v>
      </c>
      <c r="D68" s="5">
        <v>3750</v>
      </c>
      <c r="E68" s="7">
        <v>4000</v>
      </c>
      <c r="F68" t="s">
        <v>8218</v>
      </c>
      <c r="G68" t="s">
        <v>8223</v>
      </c>
      <c r="H68" t="s">
        <v>8245</v>
      </c>
      <c r="I68" s="11">
        <v>1434241255</v>
      </c>
      <c r="J68">
        <v>1431649255</v>
      </c>
      <c r="K68" t="b">
        <v>0</v>
      </c>
      <c r="L68">
        <v>54</v>
      </c>
      <c r="M68" t="b">
        <v>1</v>
      </c>
      <c r="N68" t="s">
        <v>8301</v>
      </c>
      <c r="O68" s="11">
        <v>107</v>
      </c>
      <c r="P68" s="11">
        <v>74.069999999999993</v>
      </c>
      <c r="Q68" s="13" t="s">
        <v>8315</v>
      </c>
      <c r="R68" t="s">
        <v>8355</v>
      </c>
      <c r="S68" s="16">
        <v>42139.014525462961</v>
      </c>
      <c r="T68" s="16">
        <v>42169.014525462961</v>
      </c>
    </row>
    <row r="69" spans="1:20" ht="131.15" x14ac:dyDescent="0.4">
      <c r="A69">
        <v>3050</v>
      </c>
      <c r="B69" s="9" t="s">
        <v>3050</v>
      </c>
      <c r="C69" s="3" t="s">
        <v>7160</v>
      </c>
      <c r="D69" s="5">
        <v>600</v>
      </c>
      <c r="E69" s="7">
        <v>636</v>
      </c>
      <c r="F69" t="s">
        <v>8218</v>
      </c>
      <c r="G69" t="s">
        <v>8223</v>
      </c>
      <c r="H69" t="s">
        <v>8245</v>
      </c>
      <c r="I69" s="11">
        <v>1462420960</v>
      </c>
      <c r="J69">
        <v>1459828960</v>
      </c>
      <c r="K69" t="b">
        <v>0</v>
      </c>
      <c r="L69">
        <v>9</v>
      </c>
      <c r="M69" t="b">
        <v>1</v>
      </c>
      <c r="N69" t="s">
        <v>8301</v>
      </c>
      <c r="O69" s="11">
        <v>106</v>
      </c>
      <c r="P69" s="11">
        <v>70.67</v>
      </c>
      <c r="Q69" s="13" t="s">
        <v>8315</v>
      </c>
      <c r="R69" t="s">
        <v>8355</v>
      </c>
      <c r="S69" s="16">
        <v>42465.16851851852</v>
      </c>
      <c r="T69" s="16">
        <v>42495.16851851852</v>
      </c>
    </row>
  </sheetData>
  <conditionalFormatting sqref="F1:F69">
    <cfRule type="cellIs" dxfId="35" priority="2" operator="equal">
      <formula>"canceled"</formula>
    </cfRule>
    <cfRule type="cellIs" dxfId="34" priority="3" operator="equal">
      <formula>"failed"</formula>
    </cfRule>
    <cfRule type="cellIs" dxfId="33" priority="4" operator="equal">
      <formula>"successful"</formula>
    </cfRule>
    <cfRule type="cellIs" dxfId="32" priority="5" operator="equal">
      <formula>"live"</formula>
    </cfRule>
  </conditionalFormatting>
  <conditionalFormatting sqref="O2:O69 O1:P1 R1:T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C1947B-E18D-496E-9A01-9DE68D48049B}">
  <dimension ref="A1:T60"/>
  <sheetViews>
    <sheetView zoomScale="55" zoomScaleNormal="55" workbookViewId="0">
      <selection sqref="A1:T60"/>
    </sheetView>
  </sheetViews>
  <sheetFormatPr defaultRowHeight="14.6" x14ac:dyDescent="0.4"/>
  <sheetData>
    <row r="1" spans="1:20" x14ac:dyDescent="0.4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0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2" t="s">
        <v>8358</v>
      </c>
      <c r="R1" s="10" t="s">
        <v>8359</v>
      </c>
      <c r="S1" s="10" t="s">
        <v>8365</v>
      </c>
      <c r="T1" s="10" t="s">
        <v>8366</v>
      </c>
    </row>
    <row r="2" spans="1:20" ht="247.75" x14ac:dyDescent="0.4">
      <c r="A2">
        <v>2941</v>
      </c>
      <c r="B2" s="9" t="s">
        <v>2941</v>
      </c>
      <c r="C2" s="3" t="s">
        <v>7051</v>
      </c>
      <c r="D2" s="5">
        <v>25000</v>
      </c>
      <c r="E2" s="7">
        <v>1</v>
      </c>
      <c r="F2" t="s">
        <v>8220</v>
      </c>
      <c r="G2" t="s">
        <v>8223</v>
      </c>
      <c r="H2" t="s">
        <v>8245</v>
      </c>
      <c r="I2" s="11">
        <v>1425250955</v>
      </c>
      <c r="J2">
        <v>1422658955</v>
      </c>
      <c r="K2" t="b">
        <v>0</v>
      </c>
      <c r="L2">
        <v>1</v>
      </c>
      <c r="M2" t="b">
        <v>0</v>
      </c>
      <c r="N2" t="s">
        <v>8301</v>
      </c>
      <c r="O2" s="11">
        <v>0</v>
      </c>
      <c r="P2" s="11">
        <v>1</v>
      </c>
      <c r="Q2" s="13" t="s">
        <v>8315</v>
      </c>
      <c r="R2" t="s">
        <v>8355</v>
      </c>
      <c r="S2" s="16">
        <v>42034.960127314815</v>
      </c>
      <c r="T2" s="16">
        <v>42064.960127314815</v>
      </c>
    </row>
    <row r="3" spans="1:20" ht="218.6" x14ac:dyDescent="0.4">
      <c r="A3">
        <v>2943</v>
      </c>
      <c r="B3" s="9" t="s">
        <v>2943</v>
      </c>
      <c r="C3" s="3" t="s">
        <v>7053</v>
      </c>
      <c r="D3" s="5">
        <v>3000</v>
      </c>
      <c r="E3" s="7">
        <v>0</v>
      </c>
      <c r="F3" t="s">
        <v>8220</v>
      </c>
      <c r="G3" t="s">
        <v>8223</v>
      </c>
      <c r="H3" t="s">
        <v>8245</v>
      </c>
      <c r="I3" s="11">
        <v>1428894380</v>
      </c>
      <c r="J3">
        <v>1426302380</v>
      </c>
      <c r="K3" t="b">
        <v>0</v>
      </c>
      <c r="L3">
        <v>0</v>
      </c>
      <c r="M3" t="b">
        <v>0</v>
      </c>
      <c r="N3" t="s">
        <v>8301</v>
      </c>
      <c r="O3" s="11">
        <v>0</v>
      </c>
      <c r="P3" s="11">
        <v>0</v>
      </c>
      <c r="Q3" s="13" t="s">
        <v>8315</v>
      </c>
      <c r="R3" t="s">
        <v>8355</v>
      </c>
      <c r="S3" s="16">
        <v>42077.129398148143</v>
      </c>
      <c r="T3" s="16">
        <v>42107.129398148143</v>
      </c>
    </row>
    <row r="4" spans="1:20" ht="204" x14ac:dyDescent="0.4">
      <c r="A4">
        <v>2944</v>
      </c>
      <c r="B4" s="9" t="s">
        <v>2944</v>
      </c>
      <c r="C4" s="3" t="s">
        <v>7054</v>
      </c>
      <c r="D4" s="5">
        <v>10000</v>
      </c>
      <c r="E4" s="7">
        <v>100</v>
      </c>
      <c r="F4" t="s">
        <v>8220</v>
      </c>
      <c r="G4" t="s">
        <v>8223</v>
      </c>
      <c r="H4" t="s">
        <v>8245</v>
      </c>
      <c r="I4" s="11">
        <v>1433714198</v>
      </c>
      <c r="J4">
        <v>1431122198</v>
      </c>
      <c r="K4" t="b">
        <v>0</v>
      </c>
      <c r="L4">
        <v>1</v>
      </c>
      <c r="M4" t="b">
        <v>0</v>
      </c>
      <c r="N4" t="s">
        <v>8301</v>
      </c>
      <c r="O4" s="11">
        <v>1</v>
      </c>
      <c r="P4" s="11">
        <v>100</v>
      </c>
      <c r="Q4" s="13" t="s">
        <v>8315</v>
      </c>
      <c r="R4" t="s">
        <v>8355</v>
      </c>
      <c r="S4" s="16">
        <v>42132.9143287037</v>
      </c>
      <c r="T4" s="16">
        <v>42162.9143287037</v>
      </c>
    </row>
    <row r="5" spans="1:20" ht="233.15" x14ac:dyDescent="0.4">
      <c r="A5">
        <v>2945</v>
      </c>
      <c r="B5" s="9" t="s">
        <v>2945</v>
      </c>
      <c r="C5" s="3" t="s">
        <v>7055</v>
      </c>
      <c r="D5" s="5">
        <v>50000</v>
      </c>
      <c r="E5" s="7">
        <v>0</v>
      </c>
      <c r="F5" t="s">
        <v>8220</v>
      </c>
      <c r="G5" t="s">
        <v>8223</v>
      </c>
      <c r="H5" t="s">
        <v>8245</v>
      </c>
      <c r="I5" s="11">
        <v>1432437660</v>
      </c>
      <c r="J5">
        <v>1429845660</v>
      </c>
      <c r="K5" t="b">
        <v>0</v>
      </c>
      <c r="L5">
        <v>0</v>
      </c>
      <c r="M5" t="b">
        <v>0</v>
      </c>
      <c r="N5" t="s">
        <v>8301</v>
      </c>
      <c r="O5" s="11">
        <v>0</v>
      </c>
      <c r="P5" s="11">
        <v>0</v>
      </c>
      <c r="Q5" s="13" t="s">
        <v>8315</v>
      </c>
      <c r="R5" t="s">
        <v>8355</v>
      </c>
      <c r="S5" s="16">
        <v>42118.139583333337</v>
      </c>
      <c r="T5" s="16">
        <v>42148.139583333337</v>
      </c>
    </row>
    <row r="6" spans="1:20" ht="247.75" x14ac:dyDescent="0.4">
      <c r="A6">
        <v>2947</v>
      </c>
      <c r="B6" s="9" t="s">
        <v>2947</v>
      </c>
      <c r="C6" s="3" t="s">
        <v>7057</v>
      </c>
      <c r="D6" s="5">
        <v>25000</v>
      </c>
      <c r="E6" s="7">
        <v>1072</v>
      </c>
      <c r="F6" t="s">
        <v>8220</v>
      </c>
      <c r="G6" t="s">
        <v>8223</v>
      </c>
      <c r="H6" t="s">
        <v>8245</v>
      </c>
      <c r="I6" s="11">
        <v>1480007460</v>
      </c>
      <c r="J6">
        <v>1475760567</v>
      </c>
      <c r="K6" t="b">
        <v>0</v>
      </c>
      <c r="L6">
        <v>13</v>
      </c>
      <c r="M6" t="b">
        <v>0</v>
      </c>
      <c r="N6" t="s">
        <v>8301</v>
      </c>
      <c r="O6" s="11">
        <v>4</v>
      </c>
      <c r="P6" s="11">
        <v>82.46</v>
      </c>
      <c r="Q6" s="13" t="s">
        <v>8315</v>
      </c>
      <c r="R6" t="s">
        <v>8355</v>
      </c>
      <c r="S6" s="16">
        <v>42649.562118055561</v>
      </c>
      <c r="T6" s="16">
        <v>42698.715972222228</v>
      </c>
    </row>
    <row r="7" spans="1:20" ht="233.15" x14ac:dyDescent="0.4">
      <c r="A7">
        <v>2948</v>
      </c>
      <c r="B7" s="9" t="s">
        <v>2948</v>
      </c>
      <c r="C7" s="3" t="s">
        <v>7058</v>
      </c>
      <c r="D7" s="5">
        <v>500000</v>
      </c>
      <c r="E7" s="7">
        <v>24</v>
      </c>
      <c r="F7" t="s">
        <v>8220</v>
      </c>
      <c r="G7" t="s">
        <v>8223</v>
      </c>
      <c r="H7" t="s">
        <v>8245</v>
      </c>
      <c r="I7" s="11">
        <v>1433259293</v>
      </c>
      <c r="J7">
        <v>1428075293</v>
      </c>
      <c r="K7" t="b">
        <v>0</v>
      </c>
      <c r="L7">
        <v>9</v>
      </c>
      <c r="M7" t="b">
        <v>0</v>
      </c>
      <c r="N7" t="s">
        <v>8301</v>
      </c>
      <c r="O7" s="11">
        <v>0</v>
      </c>
      <c r="P7" s="11">
        <v>2.67</v>
      </c>
      <c r="Q7" s="13" t="s">
        <v>8315</v>
      </c>
      <c r="R7" t="s">
        <v>8355</v>
      </c>
      <c r="S7" s="16">
        <v>42097.649224537032</v>
      </c>
      <c r="T7" s="16">
        <v>42157.649224537032</v>
      </c>
    </row>
    <row r="8" spans="1:20" ht="247.75" x14ac:dyDescent="0.4">
      <c r="A8">
        <v>2949</v>
      </c>
      <c r="B8" s="9" t="s">
        <v>2949</v>
      </c>
      <c r="C8" s="3" t="s">
        <v>7059</v>
      </c>
      <c r="D8" s="5">
        <v>1000</v>
      </c>
      <c r="E8" s="7">
        <v>25</v>
      </c>
      <c r="F8" t="s">
        <v>8220</v>
      </c>
      <c r="G8" t="s">
        <v>8223</v>
      </c>
      <c r="H8" t="s">
        <v>8245</v>
      </c>
      <c r="I8" s="11">
        <v>1447965917</v>
      </c>
      <c r="J8">
        <v>1445370317</v>
      </c>
      <c r="K8" t="b">
        <v>0</v>
      </c>
      <c r="L8">
        <v>2</v>
      </c>
      <c r="M8" t="b">
        <v>0</v>
      </c>
      <c r="N8" t="s">
        <v>8301</v>
      </c>
      <c r="O8" s="11">
        <v>3</v>
      </c>
      <c r="P8" s="11">
        <v>12.5</v>
      </c>
      <c r="Q8" s="13" t="s">
        <v>8315</v>
      </c>
      <c r="R8" t="s">
        <v>8355</v>
      </c>
      <c r="S8" s="16">
        <v>42297.823113425926</v>
      </c>
      <c r="T8" s="16">
        <v>42327.864780092597</v>
      </c>
    </row>
    <row r="9" spans="1:20" ht="233.15" x14ac:dyDescent="0.4">
      <c r="A9">
        <v>2950</v>
      </c>
      <c r="B9" s="9" t="s">
        <v>2950</v>
      </c>
      <c r="C9" s="3" t="s">
        <v>7060</v>
      </c>
      <c r="D9" s="5">
        <v>5000000</v>
      </c>
      <c r="E9" s="7">
        <v>0</v>
      </c>
      <c r="F9" t="s">
        <v>8220</v>
      </c>
      <c r="G9" t="s">
        <v>8223</v>
      </c>
      <c r="H9" t="s">
        <v>8245</v>
      </c>
      <c r="I9" s="11">
        <v>1453538752</v>
      </c>
      <c r="J9">
        <v>1450946752</v>
      </c>
      <c r="K9" t="b">
        <v>0</v>
      </c>
      <c r="L9">
        <v>0</v>
      </c>
      <c r="M9" t="b">
        <v>0</v>
      </c>
      <c r="N9" t="s">
        <v>8301</v>
      </c>
      <c r="O9" s="11">
        <v>0</v>
      </c>
      <c r="P9" s="11">
        <v>0</v>
      </c>
      <c r="Q9" s="13" t="s">
        <v>8315</v>
      </c>
      <c r="R9" t="s">
        <v>8355</v>
      </c>
      <c r="S9" s="16">
        <v>42362.36518518519</v>
      </c>
      <c r="T9" s="16">
        <v>42392.36518518519</v>
      </c>
    </row>
    <row r="10" spans="1:20" ht="160.30000000000001" x14ac:dyDescent="0.4">
      <c r="A10">
        <v>3052</v>
      </c>
      <c r="B10" s="9" t="s">
        <v>3052</v>
      </c>
      <c r="C10" s="3" t="s">
        <v>7162</v>
      </c>
      <c r="D10" s="5">
        <v>50000</v>
      </c>
      <c r="E10" s="7">
        <v>75</v>
      </c>
      <c r="F10" t="s">
        <v>8220</v>
      </c>
      <c r="G10" t="s">
        <v>8223</v>
      </c>
      <c r="H10" t="s">
        <v>8245</v>
      </c>
      <c r="I10" s="11">
        <v>1432828740</v>
      </c>
      <c r="J10">
        <v>1430237094</v>
      </c>
      <c r="K10" t="b">
        <v>0</v>
      </c>
      <c r="L10">
        <v>2</v>
      </c>
      <c r="M10" t="b">
        <v>0</v>
      </c>
      <c r="N10" t="s">
        <v>8301</v>
      </c>
      <c r="O10" s="11">
        <v>0</v>
      </c>
      <c r="P10" s="11">
        <v>37.5</v>
      </c>
      <c r="Q10" s="13" t="s">
        <v>8315</v>
      </c>
      <c r="R10" t="s">
        <v>8355</v>
      </c>
      <c r="S10" s="16">
        <v>42122.670069444444</v>
      </c>
      <c r="T10" s="16">
        <v>42152.665972222225</v>
      </c>
    </row>
    <row r="11" spans="1:20" ht="262.3" x14ac:dyDescent="0.4">
      <c r="A11">
        <v>3053</v>
      </c>
      <c r="B11" s="9" t="s">
        <v>3053</v>
      </c>
      <c r="C11" s="3" t="s">
        <v>7163</v>
      </c>
      <c r="D11" s="5">
        <v>10000</v>
      </c>
      <c r="E11" s="7">
        <v>40</v>
      </c>
      <c r="F11" t="s">
        <v>8220</v>
      </c>
      <c r="G11" t="s">
        <v>8223</v>
      </c>
      <c r="H11" t="s">
        <v>8245</v>
      </c>
      <c r="I11" s="11">
        <v>1412222340</v>
      </c>
      <c r="J11">
        <v>1407781013</v>
      </c>
      <c r="K11" t="b">
        <v>0</v>
      </c>
      <c r="L11">
        <v>3</v>
      </c>
      <c r="M11" t="b">
        <v>0</v>
      </c>
      <c r="N11" t="s">
        <v>8301</v>
      </c>
      <c r="O11" s="11">
        <v>0</v>
      </c>
      <c r="P11" s="11">
        <v>13.33</v>
      </c>
      <c r="Q11" s="13" t="s">
        <v>8315</v>
      </c>
      <c r="R11" t="s">
        <v>8355</v>
      </c>
      <c r="S11" s="16">
        <v>41862.761724537035</v>
      </c>
      <c r="T11" s="16">
        <v>41914.165972222225</v>
      </c>
    </row>
    <row r="12" spans="1:20" ht="262.3" x14ac:dyDescent="0.4">
      <c r="A12">
        <v>3054</v>
      </c>
      <c r="B12" s="9" t="s">
        <v>3054</v>
      </c>
      <c r="C12" s="3" t="s">
        <v>7164</v>
      </c>
      <c r="D12" s="5">
        <v>300</v>
      </c>
      <c r="E12" s="7">
        <v>0</v>
      </c>
      <c r="F12" t="s">
        <v>8220</v>
      </c>
      <c r="G12" t="s">
        <v>8223</v>
      </c>
      <c r="H12" t="s">
        <v>8245</v>
      </c>
      <c r="I12" s="11">
        <v>1425258240</v>
      </c>
      <c r="J12">
        <v>1422043154</v>
      </c>
      <c r="K12" t="b">
        <v>0</v>
      </c>
      <c r="L12">
        <v>0</v>
      </c>
      <c r="M12" t="b">
        <v>0</v>
      </c>
      <c r="N12" t="s">
        <v>8301</v>
      </c>
      <c r="O12" s="11">
        <v>0</v>
      </c>
      <c r="P12" s="11">
        <v>0</v>
      </c>
      <c r="Q12" s="13" t="s">
        <v>8315</v>
      </c>
      <c r="R12" t="s">
        <v>8355</v>
      </c>
      <c r="S12" s="16">
        <v>42027.832800925928</v>
      </c>
      <c r="T12" s="16">
        <v>42065.044444444444</v>
      </c>
    </row>
    <row r="13" spans="1:20" ht="247.75" x14ac:dyDescent="0.4">
      <c r="A13">
        <v>3055</v>
      </c>
      <c r="B13" s="9" t="s">
        <v>3055</v>
      </c>
      <c r="C13" s="3" t="s">
        <v>7165</v>
      </c>
      <c r="D13" s="5">
        <v>20000</v>
      </c>
      <c r="E13" s="7">
        <v>1</v>
      </c>
      <c r="F13" t="s">
        <v>8220</v>
      </c>
      <c r="G13" t="s">
        <v>8223</v>
      </c>
      <c r="H13" t="s">
        <v>8245</v>
      </c>
      <c r="I13" s="11">
        <v>1420844390</v>
      </c>
      <c r="J13">
        <v>1415660390</v>
      </c>
      <c r="K13" t="b">
        <v>0</v>
      </c>
      <c r="L13">
        <v>1</v>
      </c>
      <c r="M13" t="b">
        <v>0</v>
      </c>
      <c r="N13" t="s">
        <v>8301</v>
      </c>
      <c r="O13" s="11">
        <v>0</v>
      </c>
      <c r="P13" s="11">
        <v>1</v>
      </c>
      <c r="Q13" s="13" t="s">
        <v>8315</v>
      </c>
      <c r="R13" t="s">
        <v>8355</v>
      </c>
      <c r="S13" s="16">
        <v>41953.95821759259</v>
      </c>
      <c r="T13" s="16">
        <v>42013.95821759259</v>
      </c>
    </row>
    <row r="14" spans="1:20" ht="233.15" x14ac:dyDescent="0.4">
      <c r="A14">
        <v>3056</v>
      </c>
      <c r="B14" s="9" t="s">
        <v>3056</v>
      </c>
      <c r="C14" s="3" t="s">
        <v>7166</v>
      </c>
      <c r="D14" s="5">
        <v>25000</v>
      </c>
      <c r="E14" s="7">
        <v>0</v>
      </c>
      <c r="F14" t="s">
        <v>8220</v>
      </c>
      <c r="G14" t="s">
        <v>8223</v>
      </c>
      <c r="H14" t="s">
        <v>8245</v>
      </c>
      <c r="I14" s="11">
        <v>1412003784</v>
      </c>
      <c r="J14">
        <v>1406819784</v>
      </c>
      <c r="K14" t="b">
        <v>0</v>
      </c>
      <c r="L14">
        <v>0</v>
      </c>
      <c r="M14" t="b">
        <v>0</v>
      </c>
      <c r="N14" t="s">
        <v>8301</v>
      </c>
      <c r="O14" s="11">
        <v>0</v>
      </c>
      <c r="P14" s="11">
        <v>0</v>
      </c>
      <c r="Q14" s="13" t="s">
        <v>8315</v>
      </c>
      <c r="R14" t="s">
        <v>8355</v>
      </c>
      <c r="S14" s="16">
        <v>41851.636388888888</v>
      </c>
      <c r="T14" s="16">
        <v>41911.636388888888</v>
      </c>
    </row>
    <row r="15" spans="1:20" ht="218.6" x14ac:dyDescent="0.4">
      <c r="A15">
        <v>3059</v>
      </c>
      <c r="B15" s="9" t="s">
        <v>3059</v>
      </c>
      <c r="C15" s="3" t="s">
        <v>7169</v>
      </c>
      <c r="D15" s="5">
        <v>15000</v>
      </c>
      <c r="E15" s="7">
        <v>451</v>
      </c>
      <c r="F15" t="s">
        <v>8220</v>
      </c>
      <c r="G15" t="s">
        <v>8223</v>
      </c>
      <c r="H15" t="s">
        <v>8245</v>
      </c>
      <c r="I15" s="11">
        <v>1407536846</v>
      </c>
      <c r="J15">
        <v>1404944846</v>
      </c>
      <c r="K15" t="b">
        <v>0</v>
      </c>
      <c r="L15">
        <v>11</v>
      </c>
      <c r="M15" t="b">
        <v>0</v>
      </c>
      <c r="N15" t="s">
        <v>8301</v>
      </c>
      <c r="O15" s="11">
        <v>3</v>
      </c>
      <c r="P15" s="11">
        <v>41</v>
      </c>
      <c r="Q15" s="13" t="s">
        <v>8315</v>
      </c>
      <c r="R15" t="s">
        <v>8355</v>
      </c>
      <c r="S15" s="16">
        <v>41829.935717592591</v>
      </c>
      <c r="T15" s="16">
        <v>41859.935717592591</v>
      </c>
    </row>
    <row r="16" spans="1:20" ht="174.9" x14ac:dyDescent="0.4">
      <c r="A16">
        <v>3060</v>
      </c>
      <c r="B16" s="9" t="s">
        <v>3060</v>
      </c>
      <c r="C16" s="3" t="s">
        <v>7170</v>
      </c>
      <c r="D16" s="5">
        <v>220000</v>
      </c>
      <c r="E16" s="7">
        <v>335</v>
      </c>
      <c r="F16" t="s">
        <v>8220</v>
      </c>
      <c r="G16" t="s">
        <v>8223</v>
      </c>
      <c r="H16" t="s">
        <v>8245</v>
      </c>
      <c r="I16" s="11">
        <v>1443422134</v>
      </c>
      <c r="J16">
        <v>1440830134</v>
      </c>
      <c r="K16" t="b">
        <v>0</v>
      </c>
      <c r="L16">
        <v>6</v>
      </c>
      <c r="M16" t="b">
        <v>0</v>
      </c>
      <c r="N16" t="s">
        <v>8301</v>
      </c>
      <c r="O16" s="11">
        <v>0</v>
      </c>
      <c r="P16" s="11">
        <v>55.83</v>
      </c>
      <c r="Q16" s="13" t="s">
        <v>8315</v>
      </c>
      <c r="R16" t="s">
        <v>8355</v>
      </c>
      <c r="S16" s="16">
        <v>42245.274699074071</v>
      </c>
      <c r="T16" s="16">
        <v>42275.274699074071</v>
      </c>
    </row>
    <row r="17" spans="1:20" ht="58.3" x14ac:dyDescent="0.4">
      <c r="A17">
        <v>3061</v>
      </c>
      <c r="B17" s="9" t="s">
        <v>3061</v>
      </c>
      <c r="C17" s="3" t="s">
        <v>7171</v>
      </c>
      <c r="D17" s="5">
        <v>1000000</v>
      </c>
      <c r="E17" s="7">
        <v>0</v>
      </c>
      <c r="F17" t="s">
        <v>8220</v>
      </c>
      <c r="G17" t="s">
        <v>8223</v>
      </c>
      <c r="H17" t="s">
        <v>8245</v>
      </c>
      <c r="I17" s="11">
        <v>1407955748</v>
      </c>
      <c r="J17">
        <v>1405363748</v>
      </c>
      <c r="K17" t="b">
        <v>0</v>
      </c>
      <c r="L17">
        <v>0</v>
      </c>
      <c r="M17" t="b">
        <v>0</v>
      </c>
      <c r="N17" t="s">
        <v>8301</v>
      </c>
      <c r="O17" s="11">
        <v>0</v>
      </c>
      <c r="P17" s="11">
        <v>0</v>
      </c>
      <c r="Q17" s="13" t="s">
        <v>8315</v>
      </c>
      <c r="R17" t="s">
        <v>8355</v>
      </c>
      <c r="S17" s="16">
        <v>41834.784120370372</v>
      </c>
      <c r="T17" s="16">
        <v>41864.784120370372</v>
      </c>
    </row>
    <row r="18" spans="1:20" ht="233.15" x14ac:dyDescent="0.4">
      <c r="A18">
        <v>3062</v>
      </c>
      <c r="B18" s="9" t="s">
        <v>3062</v>
      </c>
      <c r="C18" s="3" t="s">
        <v>7172</v>
      </c>
      <c r="D18" s="5">
        <v>10000</v>
      </c>
      <c r="E18" s="7">
        <v>6684</v>
      </c>
      <c r="F18" t="s">
        <v>8220</v>
      </c>
      <c r="G18" t="s">
        <v>8223</v>
      </c>
      <c r="H18" t="s">
        <v>8245</v>
      </c>
      <c r="I18" s="11">
        <v>1443636000</v>
      </c>
      <c r="J18">
        <v>1441111892</v>
      </c>
      <c r="K18" t="b">
        <v>0</v>
      </c>
      <c r="L18">
        <v>67</v>
      </c>
      <c r="M18" t="b">
        <v>0</v>
      </c>
      <c r="N18" t="s">
        <v>8301</v>
      </c>
      <c r="O18" s="11">
        <v>67</v>
      </c>
      <c r="P18" s="11">
        <v>99.76</v>
      </c>
      <c r="Q18" s="13" t="s">
        <v>8315</v>
      </c>
      <c r="R18" t="s">
        <v>8355</v>
      </c>
      <c r="S18" s="16">
        <v>42248.535787037035</v>
      </c>
      <c r="T18" s="16">
        <v>42277.75</v>
      </c>
    </row>
    <row r="19" spans="1:20" ht="189.45" x14ac:dyDescent="0.4">
      <c r="A19">
        <v>3063</v>
      </c>
      <c r="B19" s="9" t="s">
        <v>3063</v>
      </c>
      <c r="C19" s="3" t="s">
        <v>7173</v>
      </c>
      <c r="D19" s="5">
        <v>3000</v>
      </c>
      <c r="E19" s="7">
        <v>587</v>
      </c>
      <c r="F19" t="s">
        <v>8220</v>
      </c>
      <c r="G19" t="s">
        <v>8223</v>
      </c>
      <c r="H19" t="s">
        <v>8245</v>
      </c>
      <c r="I19" s="11">
        <v>1477174138</v>
      </c>
      <c r="J19">
        <v>1474150138</v>
      </c>
      <c r="K19" t="b">
        <v>0</v>
      </c>
      <c r="L19">
        <v>23</v>
      </c>
      <c r="M19" t="b">
        <v>0</v>
      </c>
      <c r="N19" t="s">
        <v>8301</v>
      </c>
      <c r="O19" s="11">
        <v>20</v>
      </c>
      <c r="P19" s="11">
        <v>25.52</v>
      </c>
      <c r="Q19" s="13" t="s">
        <v>8315</v>
      </c>
      <c r="R19" t="s">
        <v>8355</v>
      </c>
      <c r="S19" s="16">
        <v>42630.922893518517</v>
      </c>
      <c r="T19" s="16">
        <v>42665.922893518517</v>
      </c>
    </row>
    <row r="20" spans="1:20" ht="160.30000000000001" x14ac:dyDescent="0.4">
      <c r="A20">
        <v>3064</v>
      </c>
      <c r="B20" s="9" t="s">
        <v>3064</v>
      </c>
      <c r="C20" s="3" t="s">
        <v>7174</v>
      </c>
      <c r="D20" s="5">
        <v>75000</v>
      </c>
      <c r="E20" s="7">
        <v>8471</v>
      </c>
      <c r="F20" t="s">
        <v>8220</v>
      </c>
      <c r="G20" t="s">
        <v>8223</v>
      </c>
      <c r="H20" t="s">
        <v>8245</v>
      </c>
      <c r="I20" s="11">
        <v>1448175540</v>
      </c>
      <c r="J20">
        <v>1445483246</v>
      </c>
      <c r="K20" t="b">
        <v>0</v>
      </c>
      <c r="L20">
        <v>72</v>
      </c>
      <c r="M20" t="b">
        <v>0</v>
      </c>
      <c r="N20" t="s">
        <v>8301</v>
      </c>
      <c r="O20" s="11">
        <v>11</v>
      </c>
      <c r="P20" s="11">
        <v>117.65</v>
      </c>
      <c r="Q20" s="13" t="s">
        <v>8315</v>
      </c>
      <c r="R20" t="s">
        <v>8355</v>
      </c>
      <c r="S20" s="16">
        <v>42299.130162037036</v>
      </c>
      <c r="T20" s="16">
        <v>42330.290972222225</v>
      </c>
    </row>
    <row r="21" spans="1:20" ht="218.6" x14ac:dyDescent="0.4">
      <c r="A21">
        <v>3065</v>
      </c>
      <c r="B21" s="9" t="s">
        <v>3065</v>
      </c>
      <c r="C21" s="3" t="s">
        <v>7175</v>
      </c>
      <c r="D21" s="5">
        <v>25000</v>
      </c>
      <c r="E21" s="7">
        <v>10</v>
      </c>
      <c r="F21" t="s">
        <v>8220</v>
      </c>
      <c r="G21" t="s">
        <v>8223</v>
      </c>
      <c r="H21" t="s">
        <v>8245</v>
      </c>
      <c r="I21" s="11">
        <v>1406683172</v>
      </c>
      <c r="J21">
        <v>1404523172</v>
      </c>
      <c r="K21" t="b">
        <v>0</v>
      </c>
      <c r="L21">
        <v>2</v>
      </c>
      <c r="M21" t="b">
        <v>0</v>
      </c>
      <c r="N21" t="s">
        <v>8301</v>
      </c>
      <c r="O21" s="11">
        <v>0</v>
      </c>
      <c r="P21" s="11">
        <v>5</v>
      </c>
      <c r="Q21" s="13" t="s">
        <v>8315</v>
      </c>
      <c r="R21" t="s">
        <v>8355</v>
      </c>
      <c r="S21" s="16">
        <v>41825.055231481485</v>
      </c>
      <c r="T21" s="16">
        <v>41850.055231481485</v>
      </c>
    </row>
    <row r="22" spans="1:20" ht="262.3" x14ac:dyDescent="0.4">
      <c r="A22">
        <v>3068</v>
      </c>
      <c r="B22" s="9" t="s">
        <v>3068</v>
      </c>
      <c r="C22" s="3" t="s">
        <v>7178</v>
      </c>
      <c r="D22" s="5">
        <v>250000</v>
      </c>
      <c r="E22" s="7">
        <v>175</v>
      </c>
      <c r="F22" t="s">
        <v>8220</v>
      </c>
      <c r="G22" t="s">
        <v>8223</v>
      </c>
      <c r="H22" t="s">
        <v>8245</v>
      </c>
      <c r="I22" s="11">
        <v>1445013352</v>
      </c>
      <c r="J22">
        <v>1442421352</v>
      </c>
      <c r="K22" t="b">
        <v>0</v>
      </c>
      <c r="L22">
        <v>2</v>
      </c>
      <c r="M22" t="b">
        <v>0</v>
      </c>
      <c r="N22" t="s">
        <v>8301</v>
      </c>
      <c r="O22" s="11">
        <v>0</v>
      </c>
      <c r="P22" s="11">
        <v>87.5</v>
      </c>
      <c r="Q22" s="13" t="s">
        <v>8315</v>
      </c>
      <c r="R22" t="s">
        <v>8355</v>
      </c>
      <c r="S22" s="16">
        <v>42263.691574074073</v>
      </c>
      <c r="T22" s="16">
        <v>42293.691574074073</v>
      </c>
    </row>
    <row r="23" spans="1:20" ht="262.3" x14ac:dyDescent="0.4">
      <c r="A23">
        <v>3069</v>
      </c>
      <c r="B23" s="9" t="s">
        <v>3069</v>
      </c>
      <c r="C23" s="3" t="s">
        <v>7179</v>
      </c>
      <c r="D23" s="5">
        <v>1000</v>
      </c>
      <c r="E23" s="7">
        <v>141</v>
      </c>
      <c r="F23" t="s">
        <v>8220</v>
      </c>
      <c r="G23" t="s">
        <v>8223</v>
      </c>
      <c r="H23" t="s">
        <v>8245</v>
      </c>
      <c r="I23" s="11">
        <v>1418587234</v>
      </c>
      <c r="J23">
        <v>1415995234</v>
      </c>
      <c r="K23" t="b">
        <v>0</v>
      </c>
      <c r="L23">
        <v>7</v>
      </c>
      <c r="M23" t="b">
        <v>0</v>
      </c>
      <c r="N23" t="s">
        <v>8301</v>
      </c>
      <c r="O23" s="11">
        <v>14</v>
      </c>
      <c r="P23" s="11">
        <v>20.14</v>
      </c>
      <c r="Q23" s="13" t="s">
        <v>8315</v>
      </c>
      <c r="R23" t="s">
        <v>8355</v>
      </c>
      <c r="S23" s="16">
        <v>41957.833726851852</v>
      </c>
      <c r="T23" s="16">
        <v>41987.833726851852</v>
      </c>
    </row>
    <row r="24" spans="1:20" ht="233.15" x14ac:dyDescent="0.4">
      <c r="A24">
        <v>3071</v>
      </c>
      <c r="B24" s="9" t="s">
        <v>3071</v>
      </c>
      <c r="C24" s="3" t="s">
        <v>7181</v>
      </c>
      <c r="D24" s="5">
        <v>12000</v>
      </c>
      <c r="E24" s="7">
        <v>7173</v>
      </c>
      <c r="F24" t="s">
        <v>8220</v>
      </c>
      <c r="G24" t="s">
        <v>8223</v>
      </c>
      <c r="H24" t="s">
        <v>8245</v>
      </c>
      <c r="I24" s="11">
        <v>1429595940</v>
      </c>
      <c r="J24">
        <v>1428082481</v>
      </c>
      <c r="K24" t="b">
        <v>0</v>
      </c>
      <c r="L24">
        <v>117</v>
      </c>
      <c r="M24" t="b">
        <v>0</v>
      </c>
      <c r="N24" t="s">
        <v>8301</v>
      </c>
      <c r="O24" s="11">
        <v>60</v>
      </c>
      <c r="P24" s="11">
        <v>61.31</v>
      </c>
      <c r="Q24" s="13" t="s">
        <v>8315</v>
      </c>
      <c r="R24" t="s">
        <v>8355</v>
      </c>
      <c r="S24" s="16">
        <v>42097.732418981483</v>
      </c>
      <c r="T24" s="16">
        <v>42115.249305555553</v>
      </c>
    </row>
    <row r="25" spans="1:20" ht="233.15" x14ac:dyDescent="0.4">
      <c r="A25">
        <v>3072</v>
      </c>
      <c r="B25" s="9" t="s">
        <v>3072</v>
      </c>
      <c r="C25" s="3" t="s">
        <v>7182</v>
      </c>
      <c r="D25" s="5">
        <v>12000</v>
      </c>
      <c r="E25" s="7">
        <v>2</v>
      </c>
      <c r="F25" t="s">
        <v>8220</v>
      </c>
      <c r="G25" t="s">
        <v>8223</v>
      </c>
      <c r="H25" t="s">
        <v>8245</v>
      </c>
      <c r="I25" s="11">
        <v>1477791960</v>
      </c>
      <c r="J25">
        <v>1476549262</v>
      </c>
      <c r="K25" t="b">
        <v>0</v>
      </c>
      <c r="L25">
        <v>2</v>
      </c>
      <c r="M25" t="b">
        <v>0</v>
      </c>
      <c r="N25" t="s">
        <v>8301</v>
      </c>
      <c r="O25" s="11">
        <v>0</v>
      </c>
      <c r="P25" s="11">
        <v>1</v>
      </c>
      <c r="Q25" s="13" t="s">
        <v>8315</v>
      </c>
      <c r="R25" t="s">
        <v>8355</v>
      </c>
      <c r="S25" s="16">
        <v>42658.690532407403</v>
      </c>
      <c r="T25" s="16">
        <v>42673.073611111111</v>
      </c>
    </row>
    <row r="26" spans="1:20" ht="233.15" x14ac:dyDescent="0.4">
      <c r="A26">
        <v>3073</v>
      </c>
      <c r="B26" s="9" t="s">
        <v>3073</v>
      </c>
      <c r="C26" s="3" t="s">
        <v>7183</v>
      </c>
      <c r="D26" s="5">
        <v>2800000</v>
      </c>
      <c r="E26" s="7">
        <v>645</v>
      </c>
      <c r="F26" t="s">
        <v>8220</v>
      </c>
      <c r="G26" t="s">
        <v>8223</v>
      </c>
      <c r="H26" t="s">
        <v>8245</v>
      </c>
      <c r="I26" s="11">
        <v>1434309540</v>
      </c>
      <c r="J26">
        <v>1429287900</v>
      </c>
      <c r="K26" t="b">
        <v>0</v>
      </c>
      <c r="L26">
        <v>7</v>
      </c>
      <c r="M26" t="b">
        <v>0</v>
      </c>
      <c r="N26" t="s">
        <v>8301</v>
      </c>
      <c r="O26" s="11">
        <v>0</v>
      </c>
      <c r="P26" s="11">
        <v>92.14</v>
      </c>
      <c r="Q26" s="13" t="s">
        <v>8315</v>
      </c>
      <c r="R26" t="s">
        <v>8355</v>
      </c>
      <c r="S26" s="16">
        <v>42111.684027777781</v>
      </c>
      <c r="T26" s="16">
        <v>42169.804861111115</v>
      </c>
    </row>
    <row r="27" spans="1:20" ht="189.45" x14ac:dyDescent="0.4">
      <c r="A27">
        <v>3075</v>
      </c>
      <c r="B27" s="9" t="s">
        <v>3075</v>
      </c>
      <c r="C27" s="3" t="s">
        <v>7185</v>
      </c>
      <c r="D27" s="5">
        <v>15000</v>
      </c>
      <c r="E27" s="7">
        <v>1296</v>
      </c>
      <c r="F27" t="s">
        <v>8220</v>
      </c>
      <c r="G27" t="s">
        <v>8223</v>
      </c>
      <c r="H27" t="s">
        <v>8245</v>
      </c>
      <c r="I27" s="11">
        <v>1471573640</v>
      </c>
      <c r="J27">
        <v>1467253640</v>
      </c>
      <c r="K27" t="b">
        <v>0</v>
      </c>
      <c r="L27">
        <v>20</v>
      </c>
      <c r="M27" t="b">
        <v>0</v>
      </c>
      <c r="N27" t="s">
        <v>8301</v>
      </c>
      <c r="O27" s="11">
        <v>9</v>
      </c>
      <c r="P27" s="11">
        <v>64.8</v>
      </c>
      <c r="Q27" s="13" t="s">
        <v>8315</v>
      </c>
      <c r="R27" t="s">
        <v>8355</v>
      </c>
      <c r="S27" s="16">
        <v>42551.102314814809</v>
      </c>
      <c r="T27" s="16">
        <v>42601.102314814809</v>
      </c>
    </row>
    <row r="28" spans="1:20" ht="116.6" x14ac:dyDescent="0.4">
      <c r="A28">
        <v>3076</v>
      </c>
      <c r="B28" s="9" t="s">
        <v>3076</v>
      </c>
      <c r="C28" s="3" t="s">
        <v>7186</v>
      </c>
      <c r="D28" s="5">
        <v>10000</v>
      </c>
      <c r="E28" s="7">
        <v>1506</v>
      </c>
      <c r="F28" t="s">
        <v>8220</v>
      </c>
      <c r="G28" t="s">
        <v>8223</v>
      </c>
      <c r="H28" t="s">
        <v>8245</v>
      </c>
      <c r="I28" s="11">
        <v>1444405123</v>
      </c>
      <c r="J28">
        <v>1439221123</v>
      </c>
      <c r="K28" t="b">
        <v>0</v>
      </c>
      <c r="L28">
        <v>50</v>
      </c>
      <c r="M28" t="b">
        <v>0</v>
      </c>
      <c r="N28" t="s">
        <v>8301</v>
      </c>
      <c r="O28" s="11">
        <v>15</v>
      </c>
      <c r="P28" s="11">
        <v>30.12</v>
      </c>
      <c r="Q28" s="13" t="s">
        <v>8315</v>
      </c>
      <c r="R28" t="s">
        <v>8355</v>
      </c>
      <c r="S28" s="16">
        <v>42226.651886574073</v>
      </c>
      <c r="T28" s="16">
        <v>42286.651886574073</v>
      </c>
    </row>
    <row r="29" spans="1:20" ht="233.15" x14ac:dyDescent="0.4">
      <c r="A29">
        <v>3078</v>
      </c>
      <c r="B29" s="9" t="s">
        <v>3078</v>
      </c>
      <c r="C29" s="3" t="s">
        <v>7188</v>
      </c>
      <c r="D29" s="5">
        <v>60000</v>
      </c>
      <c r="E29" s="7">
        <v>71</v>
      </c>
      <c r="F29" t="s">
        <v>8220</v>
      </c>
      <c r="G29" t="s">
        <v>8223</v>
      </c>
      <c r="H29" t="s">
        <v>8245</v>
      </c>
      <c r="I29" s="11">
        <v>1424920795</v>
      </c>
      <c r="J29">
        <v>1422328795</v>
      </c>
      <c r="K29" t="b">
        <v>0</v>
      </c>
      <c r="L29">
        <v>3</v>
      </c>
      <c r="M29" t="b">
        <v>0</v>
      </c>
      <c r="N29" t="s">
        <v>8301</v>
      </c>
      <c r="O29" s="11">
        <v>0</v>
      </c>
      <c r="P29" s="11">
        <v>23.67</v>
      </c>
      <c r="Q29" s="13" t="s">
        <v>8315</v>
      </c>
      <c r="R29" t="s">
        <v>8355</v>
      </c>
      <c r="S29" s="16">
        <v>42031.138831018514</v>
      </c>
      <c r="T29" s="16">
        <v>42061.138831018514</v>
      </c>
    </row>
    <row r="30" spans="1:20" ht="233.15" x14ac:dyDescent="0.4">
      <c r="A30">
        <v>3079</v>
      </c>
      <c r="B30" s="9" t="s">
        <v>3079</v>
      </c>
      <c r="C30" s="3" t="s">
        <v>7189</v>
      </c>
      <c r="D30" s="5">
        <v>1333666</v>
      </c>
      <c r="E30" s="7">
        <v>11226</v>
      </c>
      <c r="F30" t="s">
        <v>8220</v>
      </c>
      <c r="G30" t="s">
        <v>8223</v>
      </c>
      <c r="H30" t="s">
        <v>8245</v>
      </c>
      <c r="I30" s="11">
        <v>1427040435</v>
      </c>
      <c r="J30">
        <v>1424452035</v>
      </c>
      <c r="K30" t="b">
        <v>0</v>
      </c>
      <c r="L30">
        <v>27</v>
      </c>
      <c r="M30" t="b">
        <v>0</v>
      </c>
      <c r="N30" t="s">
        <v>8301</v>
      </c>
      <c r="O30" s="11">
        <v>1</v>
      </c>
      <c r="P30" s="11">
        <v>415.78</v>
      </c>
      <c r="Q30" s="13" t="s">
        <v>8315</v>
      </c>
      <c r="R30" t="s">
        <v>8355</v>
      </c>
      <c r="S30" s="16">
        <v>42055.713368055556</v>
      </c>
      <c r="T30" s="16">
        <v>42085.671701388885</v>
      </c>
    </row>
    <row r="31" spans="1:20" ht="247.75" x14ac:dyDescent="0.4">
      <c r="A31">
        <v>3080</v>
      </c>
      <c r="B31" s="9" t="s">
        <v>3080</v>
      </c>
      <c r="C31" s="3" t="s">
        <v>7190</v>
      </c>
      <c r="D31" s="5">
        <v>2000000</v>
      </c>
      <c r="E31" s="7">
        <v>376</v>
      </c>
      <c r="F31" t="s">
        <v>8220</v>
      </c>
      <c r="G31" t="s">
        <v>8223</v>
      </c>
      <c r="H31" t="s">
        <v>8245</v>
      </c>
      <c r="I31" s="11">
        <v>1419644444</v>
      </c>
      <c r="J31">
        <v>1414456844</v>
      </c>
      <c r="K31" t="b">
        <v>0</v>
      </c>
      <c r="L31">
        <v>7</v>
      </c>
      <c r="M31" t="b">
        <v>0</v>
      </c>
      <c r="N31" t="s">
        <v>8301</v>
      </c>
      <c r="O31" s="11">
        <v>0</v>
      </c>
      <c r="P31" s="11">
        <v>53.71</v>
      </c>
      <c r="Q31" s="13" t="s">
        <v>8315</v>
      </c>
      <c r="R31" t="s">
        <v>8355</v>
      </c>
      <c r="S31" s="16">
        <v>41940.028287037036</v>
      </c>
      <c r="T31" s="16">
        <v>42000.0699537037</v>
      </c>
    </row>
    <row r="32" spans="1:20" ht="218.6" x14ac:dyDescent="0.4">
      <c r="A32">
        <v>3081</v>
      </c>
      <c r="B32" s="9" t="s">
        <v>3081</v>
      </c>
      <c r="C32" s="3" t="s">
        <v>7191</v>
      </c>
      <c r="D32" s="5">
        <v>1000000</v>
      </c>
      <c r="E32" s="7">
        <v>2103</v>
      </c>
      <c r="F32" t="s">
        <v>8220</v>
      </c>
      <c r="G32" t="s">
        <v>8223</v>
      </c>
      <c r="H32" t="s">
        <v>8245</v>
      </c>
      <c r="I32" s="11">
        <v>1442722891</v>
      </c>
      <c r="J32">
        <v>1440130891</v>
      </c>
      <c r="K32" t="b">
        <v>0</v>
      </c>
      <c r="L32">
        <v>5</v>
      </c>
      <c r="M32" t="b">
        <v>0</v>
      </c>
      <c r="N32" t="s">
        <v>8301</v>
      </c>
      <c r="O32" s="11">
        <v>0</v>
      </c>
      <c r="P32" s="11">
        <v>420.6</v>
      </c>
      <c r="Q32" s="13" t="s">
        <v>8315</v>
      </c>
      <c r="R32" t="s">
        <v>8355</v>
      </c>
      <c r="S32" s="16">
        <v>42237.181608796294</v>
      </c>
      <c r="T32" s="16">
        <v>42267.181608796294</v>
      </c>
    </row>
    <row r="33" spans="1:20" ht="233.15" x14ac:dyDescent="0.4">
      <c r="A33">
        <v>3082</v>
      </c>
      <c r="B33" s="9" t="s">
        <v>3082</v>
      </c>
      <c r="C33" s="3" t="s">
        <v>7192</v>
      </c>
      <c r="D33" s="5">
        <v>9000</v>
      </c>
      <c r="E33" s="7">
        <v>0</v>
      </c>
      <c r="F33" t="s">
        <v>8220</v>
      </c>
      <c r="G33" t="s">
        <v>8223</v>
      </c>
      <c r="H33" t="s">
        <v>8245</v>
      </c>
      <c r="I33" s="11">
        <v>1447628946</v>
      </c>
      <c r="J33">
        <v>1445033346</v>
      </c>
      <c r="K33" t="b">
        <v>0</v>
      </c>
      <c r="L33">
        <v>0</v>
      </c>
      <c r="M33" t="b">
        <v>0</v>
      </c>
      <c r="N33" t="s">
        <v>8301</v>
      </c>
      <c r="O33" s="11">
        <v>0</v>
      </c>
      <c r="P33" s="11">
        <v>0</v>
      </c>
      <c r="Q33" s="13" t="s">
        <v>8315</v>
      </c>
      <c r="R33" t="s">
        <v>8355</v>
      </c>
      <c r="S33" s="16">
        <v>42293.922986111109</v>
      </c>
      <c r="T33" s="16">
        <v>42323.96465277778</v>
      </c>
    </row>
    <row r="34" spans="1:20" ht="262.3" x14ac:dyDescent="0.4">
      <c r="A34">
        <v>3083</v>
      </c>
      <c r="B34" s="9" t="s">
        <v>3083</v>
      </c>
      <c r="C34" s="3" t="s">
        <v>7193</v>
      </c>
      <c r="D34" s="5">
        <v>20000</v>
      </c>
      <c r="E34" s="7">
        <v>56</v>
      </c>
      <c r="F34" t="s">
        <v>8220</v>
      </c>
      <c r="G34" t="s">
        <v>8223</v>
      </c>
      <c r="H34" t="s">
        <v>8245</v>
      </c>
      <c r="I34" s="11">
        <v>1409547600</v>
      </c>
      <c r="J34">
        <v>1406986278</v>
      </c>
      <c r="K34" t="b">
        <v>0</v>
      </c>
      <c r="L34">
        <v>3</v>
      </c>
      <c r="M34" t="b">
        <v>0</v>
      </c>
      <c r="N34" t="s">
        <v>8301</v>
      </c>
      <c r="O34" s="11">
        <v>0</v>
      </c>
      <c r="P34" s="11">
        <v>18.670000000000002</v>
      </c>
      <c r="Q34" s="13" t="s">
        <v>8315</v>
      </c>
      <c r="R34" t="s">
        <v>8355</v>
      </c>
      <c r="S34" s="16">
        <v>41853.563402777778</v>
      </c>
      <c r="T34" s="16">
        <v>41883.208333333336</v>
      </c>
    </row>
    <row r="35" spans="1:20" ht="247.75" x14ac:dyDescent="0.4">
      <c r="A35">
        <v>3084</v>
      </c>
      <c r="B35" s="9" t="s">
        <v>3084</v>
      </c>
      <c r="C35" s="3" t="s">
        <v>7194</v>
      </c>
      <c r="D35" s="5">
        <v>4059</v>
      </c>
      <c r="E35" s="7">
        <v>470</v>
      </c>
      <c r="F35" t="s">
        <v>8220</v>
      </c>
      <c r="G35" t="s">
        <v>8223</v>
      </c>
      <c r="H35" t="s">
        <v>8245</v>
      </c>
      <c r="I35" s="11">
        <v>1430851680</v>
      </c>
      <c r="J35">
        <v>1428340931</v>
      </c>
      <c r="K35" t="b">
        <v>0</v>
      </c>
      <c r="L35">
        <v>6</v>
      </c>
      <c r="M35" t="b">
        <v>0</v>
      </c>
      <c r="N35" t="s">
        <v>8301</v>
      </c>
      <c r="O35" s="11">
        <v>12</v>
      </c>
      <c r="P35" s="11">
        <v>78.33</v>
      </c>
      <c r="Q35" s="13" t="s">
        <v>8315</v>
      </c>
      <c r="R35" t="s">
        <v>8355</v>
      </c>
      <c r="S35" s="16">
        <v>42100.723738425921</v>
      </c>
      <c r="T35" s="16">
        <v>42129.783333333333</v>
      </c>
    </row>
    <row r="36" spans="1:20" ht="276.89999999999998" x14ac:dyDescent="0.4">
      <c r="A36">
        <v>3085</v>
      </c>
      <c r="B36" s="9" t="s">
        <v>3085</v>
      </c>
      <c r="C36" s="3" t="s">
        <v>7195</v>
      </c>
      <c r="D36" s="5">
        <v>25000</v>
      </c>
      <c r="E36" s="7">
        <v>610</v>
      </c>
      <c r="F36" t="s">
        <v>8220</v>
      </c>
      <c r="G36" t="s">
        <v>8223</v>
      </c>
      <c r="H36" t="s">
        <v>8245</v>
      </c>
      <c r="I36" s="11">
        <v>1443561159</v>
      </c>
      <c r="J36">
        <v>1440969159</v>
      </c>
      <c r="K36" t="b">
        <v>0</v>
      </c>
      <c r="L36">
        <v>9</v>
      </c>
      <c r="M36" t="b">
        <v>0</v>
      </c>
      <c r="N36" t="s">
        <v>8301</v>
      </c>
      <c r="O36" s="11">
        <v>2</v>
      </c>
      <c r="P36" s="11">
        <v>67.78</v>
      </c>
      <c r="Q36" s="13" t="s">
        <v>8315</v>
      </c>
      <c r="R36" t="s">
        <v>8355</v>
      </c>
      <c r="S36" s="16">
        <v>42246.883784722217</v>
      </c>
      <c r="T36" s="16">
        <v>42276.883784722217</v>
      </c>
    </row>
    <row r="37" spans="1:20" ht="247.75" x14ac:dyDescent="0.4">
      <c r="A37">
        <v>3087</v>
      </c>
      <c r="B37" s="9" t="s">
        <v>3087</v>
      </c>
      <c r="C37" s="3" t="s">
        <v>7197</v>
      </c>
      <c r="D37" s="5">
        <v>20000</v>
      </c>
      <c r="E37" s="7">
        <v>125</v>
      </c>
      <c r="F37" t="s">
        <v>8220</v>
      </c>
      <c r="G37" t="s">
        <v>8223</v>
      </c>
      <c r="H37" t="s">
        <v>8245</v>
      </c>
      <c r="I37" s="11">
        <v>1482294990</v>
      </c>
      <c r="J37">
        <v>1477107390</v>
      </c>
      <c r="K37" t="b">
        <v>0</v>
      </c>
      <c r="L37">
        <v>2</v>
      </c>
      <c r="M37" t="b">
        <v>0</v>
      </c>
      <c r="N37" t="s">
        <v>8301</v>
      </c>
      <c r="O37" s="11">
        <v>1</v>
      </c>
      <c r="P37" s="11">
        <v>62.5</v>
      </c>
      <c r="Q37" s="13" t="s">
        <v>8315</v>
      </c>
      <c r="R37" t="s">
        <v>8355</v>
      </c>
      <c r="S37" s="16">
        <v>42665.150347222225</v>
      </c>
      <c r="T37" s="16">
        <v>42725.192013888889</v>
      </c>
    </row>
    <row r="38" spans="1:20" ht="174.9" x14ac:dyDescent="0.4">
      <c r="A38">
        <v>3088</v>
      </c>
      <c r="B38" s="9" t="s">
        <v>3088</v>
      </c>
      <c r="C38" s="3" t="s">
        <v>7198</v>
      </c>
      <c r="D38" s="5">
        <v>65000</v>
      </c>
      <c r="E38" s="7">
        <v>126</v>
      </c>
      <c r="F38" t="s">
        <v>8220</v>
      </c>
      <c r="G38" t="s">
        <v>8223</v>
      </c>
      <c r="H38" t="s">
        <v>8245</v>
      </c>
      <c r="I38" s="11">
        <v>1420724460</v>
      </c>
      <c r="J38">
        <v>1418046247</v>
      </c>
      <c r="K38" t="b">
        <v>0</v>
      </c>
      <c r="L38">
        <v>3</v>
      </c>
      <c r="M38" t="b">
        <v>0</v>
      </c>
      <c r="N38" t="s">
        <v>8301</v>
      </c>
      <c r="O38" s="11">
        <v>0</v>
      </c>
      <c r="P38" s="11">
        <v>42</v>
      </c>
      <c r="Q38" s="13" t="s">
        <v>8315</v>
      </c>
      <c r="R38" t="s">
        <v>8355</v>
      </c>
      <c r="S38" s="16">
        <v>41981.57230324074</v>
      </c>
      <c r="T38" s="16">
        <v>42012.570138888885</v>
      </c>
    </row>
    <row r="39" spans="1:20" ht="204" x14ac:dyDescent="0.4">
      <c r="A39">
        <v>3089</v>
      </c>
      <c r="B39" s="9" t="s">
        <v>3089</v>
      </c>
      <c r="C39" s="3" t="s">
        <v>7199</v>
      </c>
      <c r="D39" s="5">
        <v>25000</v>
      </c>
      <c r="E39" s="7">
        <v>5854</v>
      </c>
      <c r="F39" t="s">
        <v>8220</v>
      </c>
      <c r="G39" t="s">
        <v>8223</v>
      </c>
      <c r="H39" t="s">
        <v>8245</v>
      </c>
      <c r="I39" s="11">
        <v>1468029540</v>
      </c>
      <c r="J39">
        <v>1465304483</v>
      </c>
      <c r="K39" t="b">
        <v>0</v>
      </c>
      <c r="L39">
        <v>45</v>
      </c>
      <c r="M39" t="b">
        <v>0</v>
      </c>
      <c r="N39" t="s">
        <v>8301</v>
      </c>
      <c r="O39" s="11">
        <v>23</v>
      </c>
      <c r="P39" s="11">
        <v>130.09</v>
      </c>
      <c r="Q39" s="13" t="s">
        <v>8315</v>
      </c>
      <c r="R39" t="s">
        <v>8355</v>
      </c>
      <c r="S39" s="16">
        <v>42528.542627314819</v>
      </c>
      <c r="T39" s="16">
        <v>42560.082638888889</v>
      </c>
    </row>
    <row r="40" spans="1:20" ht="262.3" x14ac:dyDescent="0.4">
      <c r="A40">
        <v>3090</v>
      </c>
      <c r="B40" s="9" t="s">
        <v>3090</v>
      </c>
      <c r="C40" s="3" t="s">
        <v>7200</v>
      </c>
      <c r="D40" s="5">
        <v>225000</v>
      </c>
      <c r="E40" s="7">
        <v>11432</v>
      </c>
      <c r="F40" t="s">
        <v>8220</v>
      </c>
      <c r="G40" t="s">
        <v>8223</v>
      </c>
      <c r="H40" t="s">
        <v>8245</v>
      </c>
      <c r="I40" s="11">
        <v>1430505545</v>
      </c>
      <c r="J40">
        <v>1425325145</v>
      </c>
      <c r="K40" t="b">
        <v>0</v>
      </c>
      <c r="L40">
        <v>9</v>
      </c>
      <c r="M40" t="b">
        <v>0</v>
      </c>
      <c r="N40" t="s">
        <v>8301</v>
      </c>
      <c r="O40" s="11">
        <v>5</v>
      </c>
      <c r="P40" s="11">
        <v>1270.22</v>
      </c>
      <c r="Q40" s="13" t="s">
        <v>8315</v>
      </c>
      <c r="R40" t="s">
        <v>8355</v>
      </c>
      <c r="S40" s="16">
        <v>42065.818807870368</v>
      </c>
      <c r="T40" s="16">
        <v>42125.777141203704</v>
      </c>
    </row>
    <row r="41" spans="1:20" ht="233.15" x14ac:dyDescent="0.4">
      <c r="A41">
        <v>3091</v>
      </c>
      <c r="B41" s="9" t="s">
        <v>3091</v>
      </c>
      <c r="C41" s="3" t="s">
        <v>7201</v>
      </c>
      <c r="D41" s="5">
        <v>5000</v>
      </c>
      <c r="E41" s="7">
        <v>796</v>
      </c>
      <c r="F41" t="s">
        <v>8220</v>
      </c>
      <c r="G41" t="s">
        <v>8223</v>
      </c>
      <c r="H41" t="s">
        <v>8245</v>
      </c>
      <c r="I41" s="11">
        <v>1471214743</v>
      </c>
      <c r="J41">
        <v>1468622743</v>
      </c>
      <c r="K41" t="b">
        <v>0</v>
      </c>
      <c r="L41">
        <v>9</v>
      </c>
      <c r="M41" t="b">
        <v>0</v>
      </c>
      <c r="N41" t="s">
        <v>8301</v>
      </c>
      <c r="O41" s="11">
        <v>16</v>
      </c>
      <c r="P41" s="11">
        <v>88.44</v>
      </c>
      <c r="Q41" s="13" t="s">
        <v>8315</v>
      </c>
      <c r="R41" t="s">
        <v>8355</v>
      </c>
      <c r="S41" s="16">
        <v>42566.948414351849</v>
      </c>
      <c r="T41" s="16">
        <v>42596.948414351849</v>
      </c>
    </row>
    <row r="42" spans="1:20" ht="233.15" x14ac:dyDescent="0.4">
      <c r="A42">
        <v>3092</v>
      </c>
      <c r="B42" s="9" t="s">
        <v>3092</v>
      </c>
      <c r="C42" s="3" t="s">
        <v>7202</v>
      </c>
      <c r="D42" s="5">
        <v>100000</v>
      </c>
      <c r="E42" s="7">
        <v>1183.19</v>
      </c>
      <c r="F42" t="s">
        <v>8220</v>
      </c>
      <c r="G42" t="s">
        <v>8223</v>
      </c>
      <c r="H42" t="s">
        <v>8245</v>
      </c>
      <c r="I42" s="11">
        <v>1444946400</v>
      </c>
      <c r="J42">
        <v>1441723912</v>
      </c>
      <c r="K42" t="b">
        <v>0</v>
      </c>
      <c r="L42">
        <v>21</v>
      </c>
      <c r="M42" t="b">
        <v>0</v>
      </c>
      <c r="N42" t="s">
        <v>8301</v>
      </c>
      <c r="O42" s="11">
        <v>1</v>
      </c>
      <c r="P42" s="11">
        <v>56.34</v>
      </c>
      <c r="Q42" s="13" t="s">
        <v>8315</v>
      </c>
      <c r="R42" t="s">
        <v>8355</v>
      </c>
      <c r="S42" s="16">
        <v>42255.619351851856</v>
      </c>
      <c r="T42" s="16">
        <v>42292.916666666672</v>
      </c>
    </row>
    <row r="43" spans="1:20" ht="174.9" x14ac:dyDescent="0.4">
      <c r="A43">
        <v>3094</v>
      </c>
      <c r="B43" s="9" t="s">
        <v>3094</v>
      </c>
      <c r="C43" s="3" t="s">
        <v>7204</v>
      </c>
      <c r="D43" s="5">
        <v>100000</v>
      </c>
      <c r="E43" s="7">
        <v>25</v>
      </c>
      <c r="F43" t="s">
        <v>8220</v>
      </c>
      <c r="G43" t="s">
        <v>8223</v>
      </c>
      <c r="H43" t="s">
        <v>8245</v>
      </c>
      <c r="I43" s="11">
        <v>1442775956</v>
      </c>
      <c r="J43">
        <v>1437591956</v>
      </c>
      <c r="K43" t="b">
        <v>0</v>
      </c>
      <c r="L43">
        <v>1</v>
      </c>
      <c r="M43" t="b">
        <v>0</v>
      </c>
      <c r="N43" t="s">
        <v>8301</v>
      </c>
      <c r="O43" s="11">
        <v>0</v>
      </c>
      <c r="P43" s="11">
        <v>25</v>
      </c>
      <c r="Q43" s="13" t="s">
        <v>8315</v>
      </c>
      <c r="R43" t="s">
        <v>8355</v>
      </c>
      <c r="S43" s="16">
        <v>42207.795787037037</v>
      </c>
      <c r="T43" s="16">
        <v>42267.795787037037</v>
      </c>
    </row>
    <row r="44" spans="1:20" ht="233.15" x14ac:dyDescent="0.4">
      <c r="A44">
        <v>3095</v>
      </c>
      <c r="B44" s="9" t="s">
        <v>3095</v>
      </c>
      <c r="C44" s="3" t="s">
        <v>7205</v>
      </c>
      <c r="D44" s="5">
        <v>14920</v>
      </c>
      <c r="E44" s="7">
        <v>50</v>
      </c>
      <c r="F44" t="s">
        <v>8220</v>
      </c>
      <c r="G44" t="s">
        <v>8223</v>
      </c>
      <c r="H44" t="s">
        <v>8245</v>
      </c>
      <c r="I44" s="11">
        <v>1470011780</v>
      </c>
      <c r="J44">
        <v>1464827780</v>
      </c>
      <c r="K44" t="b">
        <v>0</v>
      </c>
      <c r="L44">
        <v>1</v>
      </c>
      <c r="M44" t="b">
        <v>0</v>
      </c>
      <c r="N44" t="s">
        <v>8301</v>
      </c>
      <c r="O44" s="11">
        <v>0</v>
      </c>
      <c r="P44" s="11">
        <v>50</v>
      </c>
      <c r="Q44" s="13" t="s">
        <v>8315</v>
      </c>
      <c r="R44" t="s">
        <v>8355</v>
      </c>
      <c r="S44" s="16">
        <v>42523.025231481486</v>
      </c>
      <c r="T44" s="16">
        <v>42583.025231481486</v>
      </c>
    </row>
    <row r="45" spans="1:20" ht="218.6" x14ac:dyDescent="0.4">
      <c r="A45">
        <v>3096</v>
      </c>
      <c r="B45" s="9" t="s">
        <v>3096</v>
      </c>
      <c r="C45" s="3" t="s">
        <v>7206</v>
      </c>
      <c r="D45" s="5">
        <v>20000</v>
      </c>
      <c r="E45" s="7">
        <v>795</v>
      </c>
      <c r="F45" t="s">
        <v>8220</v>
      </c>
      <c r="G45" t="s">
        <v>8223</v>
      </c>
      <c r="H45" t="s">
        <v>8245</v>
      </c>
      <c r="I45" s="11">
        <v>1432151326</v>
      </c>
      <c r="J45">
        <v>1429559326</v>
      </c>
      <c r="K45" t="b">
        <v>0</v>
      </c>
      <c r="L45">
        <v>14</v>
      </c>
      <c r="M45" t="b">
        <v>0</v>
      </c>
      <c r="N45" t="s">
        <v>8301</v>
      </c>
      <c r="O45" s="11">
        <v>4</v>
      </c>
      <c r="P45" s="11">
        <v>56.79</v>
      </c>
      <c r="Q45" s="13" t="s">
        <v>8315</v>
      </c>
      <c r="R45" t="s">
        <v>8355</v>
      </c>
      <c r="S45" s="16">
        <v>42114.825532407413</v>
      </c>
      <c r="T45" s="16">
        <v>42144.825532407413</v>
      </c>
    </row>
    <row r="46" spans="1:20" ht="247.75" x14ac:dyDescent="0.4">
      <c r="A46">
        <v>3098</v>
      </c>
      <c r="B46" s="9" t="s">
        <v>3098</v>
      </c>
      <c r="C46" s="3" t="s">
        <v>7208</v>
      </c>
      <c r="D46" s="5">
        <v>48725</v>
      </c>
      <c r="E46" s="7">
        <v>1758</v>
      </c>
      <c r="F46" t="s">
        <v>8220</v>
      </c>
      <c r="G46" t="s">
        <v>8223</v>
      </c>
      <c r="H46" t="s">
        <v>8245</v>
      </c>
      <c r="I46" s="11">
        <v>1454890620</v>
      </c>
      <c r="J46">
        <v>1450724449</v>
      </c>
      <c r="K46" t="b">
        <v>0</v>
      </c>
      <c r="L46">
        <v>27</v>
      </c>
      <c r="M46" t="b">
        <v>0</v>
      </c>
      <c r="N46" t="s">
        <v>8301</v>
      </c>
      <c r="O46" s="11">
        <v>4</v>
      </c>
      <c r="P46" s="11">
        <v>65.11</v>
      </c>
      <c r="Q46" s="13" t="s">
        <v>8315</v>
      </c>
      <c r="R46" t="s">
        <v>8355</v>
      </c>
      <c r="S46" s="16">
        <v>42359.792233796295</v>
      </c>
      <c r="T46" s="16">
        <v>42408.01180555555</v>
      </c>
    </row>
    <row r="47" spans="1:20" ht="262.3" x14ac:dyDescent="0.4">
      <c r="A47">
        <v>3099</v>
      </c>
      <c r="B47" s="9" t="s">
        <v>3099</v>
      </c>
      <c r="C47" s="3" t="s">
        <v>7209</v>
      </c>
      <c r="D47" s="5">
        <v>2000</v>
      </c>
      <c r="E47" s="7">
        <v>278</v>
      </c>
      <c r="F47" t="s">
        <v>8220</v>
      </c>
      <c r="G47" t="s">
        <v>8223</v>
      </c>
      <c r="H47" t="s">
        <v>8245</v>
      </c>
      <c r="I47" s="11">
        <v>1455251591</v>
      </c>
      <c r="J47">
        <v>1452659591</v>
      </c>
      <c r="K47" t="b">
        <v>0</v>
      </c>
      <c r="L47">
        <v>5</v>
      </c>
      <c r="M47" t="b">
        <v>0</v>
      </c>
      <c r="N47" t="s">
        <v>8301</v>
      </c>
      <c r="O47" s="11">
        <v>14</v>
      </c>
      <c r="P47" s="11">
        <v>55.6</v>
      </c>
      <c r="Q47" s="13" t="s">
        <v>8315</v>
      </c>
      <c r="R47" t="s">
        <v>8355</v>
      </c>
      <c r="S47" s="16">
        <v>42382.189710648148</v>
      </c>
      <c r="T47" s="16">
        <v>42412.189710648148</v>
      </c>
    </row>
    <row r="48" spans="1:20" ht="247.75" x14ac:dyDescent="0.4">
      <c r="A48">
        <v>3100</v>
      </c>
      <c r="B48" s="9" t="s">
        <v>3100</v>
      </c>
      <c r="C48" s="3" t="s">
        <v>7210</v>
      </c>
      <c r="D48" s="5">
        <v>12000</v>
      </c>
      <c r="E48" s="7">
        <v>1827</v>
      </c>
      <c r="F48" t="s">
        <v>8220</v>
      </c>
      <c r="G48" t="s">
        <v>8223</v>
      </c>
      <c r="H48" t="s">
        <v>8245</v>
      </c>
      <c r="I48" s="11">
        <v>1413816975</v>
      </c>
      <c r="J48">
        <v>1411224975</v>
      </c>
      <c r="K48" t="b">
        <v>0</v>
      </c>
      <c r="L48">
        <v>13</v>
      </c>
      <c r="M48" t="b">
        <v>0</v>
      </c>
      <c r="N48" t="s">
        <v>8301</v>
      </c>
      <c r="O48" s="11">
        <v>15</v>
      </c>
      <c r="P48" s="11">
        <v>140.54</v>
      </c>
      <c r="Q48" s="13" t="s">
        <v>8315</v>
      </c>
      <c r="R48" t="s">
        <v>8355</v>
      </c>
      <c r="S48" s="16">
        <v>41902.622395833336</v>
      </c>
      <c r="T48" s="16">
        <v>41932.622395833336</v>
      </c>
    </row>
    <row r="49" spans="1:20" ht="145.75" x14ac:dyDescent="0.4">
      <c r="A49">
        <v>3103</v>
      </c>
      <c r="B49" s="9" t="s">
        <v>3103</v>
      </c>
      <c r="C49" s="3" t="s">
        <v>7213</v>
      </c>
      <c r="D49" s="5">
        <v>4100</v>
      </c>
      <c r="E49" s="7">
        <v>11</v>
      </c>
      <c r="F49" t="s">
        <v>8220</v>
      </c>
      <c r="G49" t="s">
        <v>8223</v>
      </c>
      <c r="H49" t="s">
        <v>8245</v>
      </c>
      <c r="I49" s="11">
        <v>1434080706</v>
      </c>
      <c r="J49">
        <v>1428896706</v>
      </c>
      <c r="K49" t="b">
        <v>0</v>
      </c>
      <c r="L49">
        <v>2</v>
      </c>
      <c r="M49" t="b">
        <v>0</v>
      </c>
      <c r="N49" t="s">
        <v>8301</v>
      </c>
      <c r="O49" s="11">
        <v>0</v>
      </c>
      <c r="P49" s="11">
        <v>5.5</v>
      </c>
      <c r="Q49" s="13" t="s">
        <v>8315</v>
      </c>
      <c r="R49" t="s">
        <v>8355</v>
      </c>
      <c r="S49" s="16">
        <v>42107.156319444446</v>
      </c>
      <c r="T49" s="16">
        <v>42167.156319444446</v>
      </c>
    </row>
    <row r="50" spans="1:20" ht="218.6" x14ac:dyDescent="0.4">
      <c r="A50">
        <v>3105</v>
      </c>
      <c r="B50" s="9" t="s">
        <v>3105</v>
      </c>
      <c r="C50" s="3" t="s">
        <v>7215</v>
      </c>
      <c r="D50" s="5">
        <v>5845</v>
      </c>
      <c r="E50" s="7">
        <v>2476</v>
      </c>
      <c r="F50" t="s">
        <v>8220</v>
      </c>
      <c r="G50" t="s">
        <v>8223</v>
      </c>
      <c r="H50" t="s">
        <v>8245</v>
      </c>
      <c r="I50" s="11">
        <v>1413694800</v>
      </c>
      <c r="J50">
        <v>1408986916</v>
      </c>
      <c r="K50" t="b">
        <v>0</v>
      </c>
      <c r="L50">
        <v>31</v>
      </c>
      <c r="M50" t="b">
        <v>0</v>
      </c>
      <c r="N50" t="s">
        <v>8301</v>
      </c>
      <c r="O50" s="11">
        <v>42</v>
      </c>
      <c r="P50" s="11">
        <v>79.87</v>
      </c>
      <c r="Q50" s="13" t="s">
        <v>8315</v>
      </c>
      <c r="R50" t="s">
        <v>8355</v>
      </c>
      <c r="S50" s="16">
        <v>41876.718935185185</v>
      </c>
      <c r="T50" s="16">
        <v>41931.208333333336</v>
      </c>
    </row>
    <row r="51" spans="1:20" ht="247.75" x14ac:dyDescent="0.4">
      <c r="A51">
        <v>3107</v>
      </c>
      <c r="B51" s="9" t="s">
        <v>3107</v>
      </c>
      <c r="C51" s="3" t="s">
        <v>7217</v>
      </c>
      <c r="D51" s="5">
        <v>40000</v>
      </c>
      <c r="E51" s="7">
        <v>7905</v>
      </c>
      <c r="F51" t="s">
        <v>8220</v>
      </c>
      <c r="G51" t="s">
        <v>8223</v>
      </c>
      <c r="H51" t="s">
        <v>8245</v>
      </c>
      <c r="I51" s="11">
        <v>1431372751</v>
      </c>
      <c r="J51">
        <v>1430767951</v>
      </c>
      <c r="K51" t="b">
        <v>0</v>
      </c>
      <c r="L51">
        <v>29</v>
      </c>
      <c r="M51" t="b">
        <v>0</v>
      </c>
      <c r="N51" t="s">
        <v>8301</v>
      </c>
      <c r="O51" s="11">
        <v>20</v>
      </c>
      <c r="P51" s="11">
        <v>272.58999999999997</v>
      </c>
      <c r="Q51" s="13" t="s">
        <v>8315</v>
      </c>
      <c r="R51" t="s">
        <v>8355</v>
      </c>
      <c r="S51" s="16">
        <v>42128.814247685179</v>
      </c>
      <c r="T51" s="16">
        <v>42135.814247685179</v>
      </c>
    </row>
    <row r="52" spans="1:20" ht="87.45" x14ac:dyDescent="0.4">
      <c r="A52">
        <v>3108</v>
      </c>
      <c r="B52" s="9" t="s">
        <v>3108</v>
      </c>
      <c r="C52" s="3" t="s">
        <v>7218</v>
      </c>
      <c r="D52" s="5">
        <v>50000</v>
      </c>
      <c r="E52" s="7">
        <v>26</v>
      </c>
      <c r="F52" t="s">
        <v>8220</v>
      </c>
      <c r="G52" t="s">
        <v>8223</v>
      </c>
      <c r="H52" t="s">
        <v>8245</v>
      </c>
      <c r="I52" s="11">
        <v>1430234394</v>
      </c>
      <c r="J52">
        <v>1425053994</v>
      </c>
      <c r="K52" t="b">
        <v>0</v>
      </c>
      <c r="L52">
        <v>2</v>
      </c>
      <c r="M52" t="b">
        <v>0</v>
      </c>
      <c r="N52" t="s">
        <v>8301</v>
      </c>
      <c r="O52" s="11">
        <v>0</v>
      </c>
      <c r="P52" s="11">
        <v>13</v>
      </c>
      <c r="Q52" s="13" t="s">
        <v>8315</v>
      </c>
      <c r="R52" t="s">
        <v>8355</v>
      </c>
      <c r="S52" s="16">
        <v>42062.680486111116</v>
      </c>
      <c r="T52" s="16">
        <v>42122.638819444444</v>
      </c>
    </row>
    <row r="53" spans="1:20" ht="276.89999999999998" x14ac:dyDescent="0.4">
      <c r="A53">
        <v>3109</v>
      </c>
      <c r="B53" s="9" t="s">
        <v>3109</v>
      </c>
      <c r="C53" s="3" t="s">
        <v>7219</v>
      </c>
      <c r="D53" s="5">
        <v>26500</v>
      </c>
      <c r="E53" s="7">
        <v>6633</v>
      </c>
      <c r="F53" t="s">
        <v>8220</v>
      </c>
      <c r="G53" t="s">
        <v>8223</v>
      </c>
      <c r="H53" t="s">
        <v>8245</v>
      </c>
      <c r="I53" s="11">
        <v>1409194810</v>
      </c>
      <c r="J53">
        <v>1406170810</v>
      </c>
      <c r="K53" t="b">
        <v>0</v>
      </c>
      <c r="L53">
        <v>114</v>
      </c>
      <c r="M53" t="b">
        <v>0</v>
      </c>
      <c r="N53" t="s">
        <v>8301</v>
      </c>
      <c r="O53" s="11">
        <v>25</v>
      </c>
      <c r="P53" s="11">
        <v>58.18</v>
      </c>
      <c r="Q53" s="13" t="s">
        <v>8315</v>
      </c>
      <c r="R53" t="s">
        <v>8355</v>
      </c>
      <c r="S53" s="16">
        <v>41844.125115740739</v>
      </c>
      <c r="T53" s="16">
        <v>41879.125115740739</v>
      </c>
    </row>
    <row r="54" spans="1:20" ht="189.45" x14ac:dyDescent="0.4">
      <c r="A54">
        <v>3110</v>
      </c>
      <c r="B54" s="9" t="s">
        <v>3110</v>
      </c>
      <c r="C54" s="3" t="s">
        <v>7220</v>
      </c>
      <c r="D54" s="5">
        <v>25000</v>
      </c>
      <c r="E54" s="7">
        <v>10</v>
      </c>
      <c r="F54" t="s">
        <v>8220</v>
      </c>
      <c r="G54" t="s">
        <v>8223</v>
      </c>
      <c r="H54" t="s">
        <v>8245</v>
      </c>
      <c r="I54" s="11">
        <v>1487465119</v>
      </c>
      <c r="J54">
        <v>1484009119</v>
      </c>
      <c r="K54" t="b">
        <v>0</v>
      </c>
      <c r="L54">
        <v>1</v>
      </c>
      <c r="M54" t="b">
        <v>0</v>
      </c>
      <c r="N54" t="s">
        <v>8301</v>
      </c>
      <c r="O54" s="11">
        <v>0</v>
      </c>
      <c r="P54" s="11">
        <v>10</v>
      </c>
      <c r="Q54" s="13" t="s">
        <v>8315</v>
      </c>
      <c r="R54" t="s">
        <v>8355</v>
      </c>
      <c r="S54" s="16">
        <v>42745.031469907408</v>
      </c>
      <c r="T54" s="16">
        <v>42785.031469907408</v>
      </c>
    </row>
    <row r="55" spans="1:20" ht="189.45" x14ac:dyDescent="0.4">
      <c r="A55">
        <v>3111</v>
      </c>
      <c r="B55" s="9" t="s">
        <v>3111</v>
      </c>
      <c r="C55" s="3" t="s">
        <v>7221</v>
      </c>
      <c r="D55" s="5">
        <v>20000</v>
      </c>
      <c r="E55" s="7">
        <v>5328</v>
      </c>
      <c r="F55" t="s">
        <v>8220</v>
      </c>
      <c r="G55" t="s">
        <v>8223</v>
      </c>
      <c r="H55" t="s">
        <v>8245</v>
      </c>
      <c r="I55" s="11">
        <v>1412432220</v>
      </c>
      <c r="J55">
        <v>1409753820</v>
      </c>
      <c r="K55" t="b">
        <v>0</v>
      </c>
      <c r="L55">
        <v>76</v>
      </c>
      <c r="M55" t="b">
        <v>0</v>
      </c>
      <c r="N55" t="s">
        <v>8301</v>
      </c>
      <c r="O55" s="11">
        <v>27</v>
      </c>
      <c r="P55" s="11">
        <v>70.11</v>
      </c>
      <c r="Q55" s="13" t="s">
        <v>8315</v>
      </c>
      <c r="R55" t="s">
        <v>8355</v>
      </c>
      <c r="S55" s="16">
        <v>41885.595138888886</v>
      </c>
      <c r="T55" s="16">
        <v>41916.595138888886</v>
      </c>
    </row>
    <row r="56" spans="1:20" ht="233.15" x14ac:dyDescent="0.4">
      <c r="A56">
        <v>3112</v>
      </c>
      <c r="B56" s="9" t="s">
        <v>3112</v>
      </c>
      <c r="C56" s="3" t="s">
        <v>7222</v>
      </c>
      <c r="D56" s="5">
        <v>11000</v>
      </c>
      <c r="E56" s="7">
        <v>521</v>
      </c>
      <c r="F56" t="s">
        <v>8220</v>
      </c>
      <c r="G56" t="s">
        <v>8223</v>
      </c>
      <c r="H56" t="s">
        <v>8245</v>
      </c>
      <c r="I56" s="11">
        <v>1477968934</v>
      </c>
      <c r="J56">
        <v>1472784934</v>
      </c>
      <c r="K56" t="b">
        <v>0</v>
      </c>
      <c r="L56">
        <v>9</v>
      </c>
      <c r="M56" t="b">
        <v>0</v>
      </c>
      <c r="N56" t="s">
        <v>8301</v>
      </c>
      <c r="O56" s="11">
        <v>5</v>
      </c>
      <c r="P56" s="11">
        <v>57.89</v>
      </c>
      <c r="Q56" s="13" t="s">
        <v>8315</v>
      </c>
      <c r="R56" t="s">
        <v>8355</v>
      </c>
      <c r="S56" s="16">
        <v>42615.121921296297</v>
      </c>
      <c r="T56" s="16">
        <v>42675.121921296297</v>
      </c>
    </row>
    <row r="57" spans="1:20" ht="218.6" x14ac:dyDescent="0.4">
      <c r="A57">
        <v>3113</v>
      </c>
      <c r="B57" s="9" t="s">
        <v>3113</v>
      </c>
      <c r="C57" s="3" t="s">
        <v>7223</v>
      </c>
      <c r="D57" s="5">
        <v>109225</v>
      </c>
      <c r="E57" s="7">
        <v>4635</v>
      </c>
      <c r="F57" t="s">
        <v>8220</v>
      </c>
      <c r="G57" t="s">
        <v>8223</v>
      </c>
      <c r="H57" t="s">
        <v>8245</v>
      </c>
      <c r="I57" s="11">
        <v>1429291982</v>
      </c>
      <c r="J57">
        <v>1426699982</v>
      </c>
      <c r="K57" t="b">
        <v>0</v>
      </c>
      <c r="L57">
        <v>37</v>
      </c>
      <c r="M57" t="b">
        <v>0</v>
      </c>
      <c r="N57" t="s">
        <v>8301</v>
      </c>
      <c r="O57" s="11">
        <v>4</v>
      </c>
      <c r="P57" s="11">
        <v>125.27</v>
      </c>
      <c r="Q57" s="13" t="s">
        <v>8315</v>
      </c>
      <c r="R57" t="s">
        <v>8355</v>
      </c>
      <c r="S57" s="16">
        <v>42081.731273148151</v>
      </c>
      <c r="T57" s="16">
        <v>42111.731273148151</v>
      </c>
    </row>
    <row r="58" spans="1:20" ht="262.3" x14ac:dyDescent="0.4">
      <c r="A58">
        <v>3114</v>
      </c>
      <c r="B58" s="9" t="s">
        <v>3114</v>
      </c>
      <c r="C58" s="3" t="s">
        <v>7224</v>
      </c>
      <c r="D58" s="5">
        <v>75000</v>
      </c>
      <c r="E58" s="7">
        <v>0</v>
      </c>
      <c r="F58" t="s">
        <v>8220</v>
      </c>
      <c r="G58" t="s">
        <v>8223</v>
      </c>
      <c r="H58" t="s">
        <v>8245</v>
      </c>
      <c r="I58" s="11">
        <v>1411312250</v>
      </c>
      <c r="J58">
        <v>1406128250</v>
      </c>
      <c r="K58" t="b">
        <v>0</v>
      </c>
      <c r="L58">
        <v>0</v>
      </c>
      <c r="M58" t="b">
        <v>0</v>
      </c>
      <c r="N58" t="s">
        <v>8301</v>
      </c>
      <c r="O58" s="11">
        <v>0</v>
      </c>
      <c r="P58" s="11">
        <v>0</v>
      </c>
      <c r="Q58" s="13" t="s">
        <v>8315</v>
      </c>
      <c r="R58" t="s">
        <v>8355</v>
      </c>
      <c r="S58" s="16">
        <v>41843.632523148146</v>
      </c>
      <c r="T58" s="16">
        <v>41903.632523148146</v>
      </c>
    </row>
    <row r="59" spans="1:20" ht="204" x14ac:dyDescent="0.4">
      <c r="A59">
        <v>3116</v>
      </c>
      <c r="B59" s="9" t="s">
        <v>3116</v>
      </c>
      <c r="C59" s="3" t="s">
        <v>7226</v>
      </c>
      <c r="D59" s="5">
        <v>750</v>
      </c>
      <c r="E59" s="7">
        <v>430</v>
      </c>
      <c r="F59" t="s">
        <v>8220</v>
      </c>
      <c r="G59" t="s">
        <v>8223</v>
      </c>
      <c r="H59" t="s">
        <v>8245</v>
      </c>
      <c r="I59" s="11">
        <v>1427890925</v>
      </c>
      <c r="J59">
        <v>1426681325</v>
      </c>
      <c r="K59" t="b">
        <v>0</v>
      </c>
      <c r="L59">
        <v>10</v>
      </c>
      <c r="M59" t="b">
        <v>0</v>
      </c>
      <c r="N59" t="s">
        <v>8301</v>
      </c>
      <c r="O59" s="11">
        <v>57</v>
      </c>
      <c r="P59" s="11">
        <v>43</v>
      </c>
      <c r="Q59" s="13" t="s">
        <v>8315</v>
      </c>
      <c r="R59" t="s">
        <v>8355</v>
      </c>
      <c r="S59" s="16">
        <v>42081.515335648146</v>
      </c>
      <c r="T59" s="16">
        <v>42095.515335648146</v>
      </c>
    </row>
    <row r="60" spans="1:20" ht="262.3" x14ac:dyDescent="0.4">
      <c r="A60">
        <v>3119</v>
      </c>
      <c r="B60" s="9" t="s">
        <v>3119</v>
      </c>
      <c r="C60" s="3" t="s">
        <v>7229</v>
      </c>
      <c r="D60" s="5">
        <v>10000</v>
      </c>
      <c r="E60" s="7">
        <v>5</v>
      </c>
      <c r="F60" t="s">
        <v>8220</v>
      </c>
      <c r="G60" t="s">
        <v>8223</v>
      </c>
      <c r="H60" t="s">
        <v>8245</v>
      </c>
      <c r="I60" s="11">
        <v>1427414732</v>
      </c>
      <c r="J60">
        <v>1424826332</v>
      </c>
      <c r="K60" t="b">
        <v>0</v>
      </c>
      <c r="L60">
        <v>1</v>
      </c>
      <c r="M60" t="b">
        <v>0</v>
      </c>
      <c r="N60" t="s">
        <v>8301</v>
      </c>
      <c r="O60" s="11">
        <v>0</v>
      </c>
      <c r="P60" s="11">
        <v>5</v>
      </c>
      <c r="Q60" s="13" t="s">
        <v>8315</v>
      </c>
      <c r="R60" t="s">
        <v>8355</v>
      </c>
      <c r="S60" s="16">
        <v>42060.04550925926</v>
      </c>
      <c r="T60" s="16">
        <v>42090.003842592589</v>
      </c>
    </row>
  </sheetData>
  <conditionalFormatting sqref="F1:F60">
    <cfRule type="cellIs" dxfId="31" priority="2" operator="equal">
      <formula>"canceled"</formula>
    </cfRule>
    <cfRule type="cellIs" dxfId="30" priority="3" operator="equal">
      <formula>"failed"</formula>
    </cfRule>
    <cfRule type="cellIs" dxfId="29" priority="4" operator="equal">
      <formula>"successful"</formula>
    </cfRule>
    <cfRule type="cellIs" dxfId="28" priority="5" operator="equal">
      <formula>"live"</formula>
    </cfRule>
  </conditionalFormatting>
  <conditionalFormatting sqref="O1:P1 O2:O60 R1:T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857D8-554A-4E79-BF8E-0864F1806EEA}">
  <dimension ref="A1:C6"/>
  <sheetViews>
    <sheetView workbookViewId="0">
      <selection activeCell="C7" sqref="C7"/>
    </sheetView>
  </sheetViews>
  <sheetFormatPr defaultRowHeight="14.6" x14ac:dyDescent="0.4"/>
  <cols>
    <col min="1" max="1" width="14.15234375" bestFit="1" customWidth="1"/>
    <col min="2" max="2" width="10.07421875" style="18" bestFit="1" customWidth="1"/>
    <col min="3" max="3" width="11.07421875" style="18" bestFit="1" customWidth="1"/>
  </cols>
  <sheetData>
    <row r="1" spans="1:3" x14ac:dyDescent="0.4">
      <c r="B1" s="18" t="s">
        <v>8388</v>
      </c>
      <c r="C1" s="18" t="s">
        <v>8389</v>
      </c>
    </row>
    <row r="2" spans="1:3" x14ac:dyDescent="0.4">
      <c r="A2" t="s">
        <v>8390</v>
      </c>
      <c r="B2" s="18">
        <f>AVERAGE('Successful US Spaces'!D:D)</f>
        <v>18396.529411764706</v>
      </c>
      <c r="C2" s="18">
        <f>AVERAGE('Failed US Spaces'!D:D)</f>
        <v>264984.57627118647</v>
      </c>
    </row>
    <row r="3" spans="1:3" x14ac:dyDescent="0.4">
      <c r="A3" t="s">
        <v>8391</v>
      </c>
      <c r="B3" s="18">
        <f>MEDIAN('Successful US Spaces'!D:D)</f>
        <v>8500</v>
      </c>
      <c r="C3" s="18">
        <f>MEDIAN('Failed US Spaces'!D:D)</f>
        <v>25000</v>
      </c>
    </row>
    <row r="5" spans="1:3" x14ac:dyDescent="0.4">
      <c r="A5" t="s">
        <v>8392</v>
      </c>
      <c r="B5" s="18">
        <f>AVERAGE('Successful US Spaces'!E:E)</f>
        <v>22944.292205882353</v>
      </c>
      <c r="C5" s="18">
        <f>AVERAGE('Failed US Spaces'!E:E)</f>
        <v>1626.3591525423728</v>
      </c>
    </row>
    <row r="6" spans="1:3" x14ac:dyDescent="0.4">
      <c r="A6" t="s">
        <v>8393</v>
      </c>
      <c r="B6" s="18">
        <f>MEDIAN('Successful US Spaces'!E:E)</f>
        <v>11347</v>
      </c>
      <c r="C6" s="18">
        <f>MEDIAN('Failed US Spaces'!E:E)</f>
        <v>278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4C058-109C-439C-BC11-479EECD22C5A}">
  <dimension ref="A1:T49"/>
  <sheetViews>
    <sheetView zoomScale="40" zoomScaleNormal="40" workbookViewId="0">
      <selection activeCell="V3" sqref="V3"/>
    </sheetView>
  </sheetViews>
  <sheetFormatPr defaultRowHeight="14.6" x14ac:dyDescent="0.4"/>
  <cols>
    <col min="4" max="4" width="12.765625" bestFit="1" customWidth="1"/>
    <col min="5" max="5" width="12.3828125" bestFit="1" customWidth="1"/>
  </cols>
  <sheetData>
    <row r="1" spans="1:20" x14ac:dyDescent="0.4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0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2" t="s">
        <v>8358</v>
      </c>
      <c r="R1" s="10" t="s">
        <v>8359</v>
      </c>
      <c r="S1" s="10" t="s">
        <v>8365</v>
      </c>
      <c r="T1" s="10" t="s">
        <v>8366</v>
      </c>
    </row>
    <row r="2" spans="1:20" ht="233.15" x14ac:dyDescent="0.4">
      <c r="A2">
        <v>641</v>
      </c>
      <c r="B2" s="9" t="s">
        <v>642</v>
      </c>
      <c r="C2" s="3" t="s">
        <v>4751</v>
      </c>
      <c r="D2" s="5">
        <v>40000</v>
      </c>
      <c r="E2" s="7">
        <v>47665</v>
      </c>
      <c r="F2" t="s">
        <v>8218</v>
      </c>
      <c r="G2" t="s">
        <v>8223</v>
      </c>
      <c r="H2" t="s">
        <v>8245</v>
      </c>
      <c r="I2" s="11">
        <v>1439473248</v>
      </c>
      <c r="J2">
        <v>1436881248</v>
      </c>
      <c r="K2" t="b">
        <v>0</v>
      </c>
      <c r="L2">
        <v>315</v>
      </c>
      <c r="M2" t="b">
        <v>1</v>
      </c>
      <c r="N2" t="s">
        <v>8271</v>
      </c>
      <c r="O2" s="11">
        <v>119</v>
      </c>
      <c r="P2" s="11">
        <v>151.32</v>
      </c>
      <c r="Q2" s="13" t="s">
        <v>8317</v>
      </c>
      <c r="R2" t="s">
        <v>8319</v>
      </c>
      <c r="S2" s="16">
        <v>42199.57</v>
      </c>
      <c r="T2" s="16">
        <v>42229.57</v>
      </c>
    </row>
    <row r="3" spans="1:20" ht="204" x14ac:dyDescent="0.4">
      <c r="A3">
        <v>643</v>
      </c>
      <c r="B3" s="9" t="s">
        <v>644</v>
      </c>
      <c r="C3" s="3" t="s">
        <v>4753</v>
      </c>
      <c r="D3" s="5">
        <v>25000</v>
      </c>
      <c r="E3" s="7">
        <v>26452</v>
      </c>
      <c r="F3" t="s">
        <v>8218</v>
      </c>
      <c r="G3" t="s">
        <v>8223</v>
      </c>
      <c r="H3" t="s">
        <v>8245</v>
      </c>
      <c r="I3" s="11">
        <v>1433085875</v>
      </c>
      <c r="J3">
        <v>1428333875</v>
      </c>
      <c r="K3" t="b">
        <v>0</v>
      </c>
      <c r="L3">
        <v>152</v>
      </c>
      <c r="M3" t="b">
        <v>1</v>
      </c>
      <c r="N3" t="s">
        <v>8271</v>
      </c>
      <c r="O3" s="11">
        <v>106</v>
      </c>
      <c r="P3" s="11">
        <v>174.03</v>
      </c>
      <c r="Q3" s="13" t="s">
        <v>8317</v>
      </c>
      <c r="R3" t="s">
        <v>8319</v>
      </c>
      <c r="S3" s="16">
        <v>42100.642071759255</v>
      </c>
      <c r="T3" s="16">
        <v>42155.642071759255</v>
      </c>
    </row>
    <row r="4" spans="1:20" ht="247.75" x14ac:dyDescent="0.4">
      <c r="A4">
        <v>644</v>
      </c>
      <c r="B4" s="9" t="s">
        <v>645</v>
      </c>
      <c r="C4" s="3" t="s">
        <v>4754</v>
      </c>
      <c r="D4" s="5">
        <v>25000</v>
      </c>
      <c r="E4" s="7">
        <v>75029.48</v>
      </c>
      <c r="F4" t="s">
        <v>8218</v>
      </c>
      <c r="G4" t="s">
        <v>8223</v>
      </c>
      <c r="H4" t="s">
        <v>8245</v>
      </c>
      <c r="I4" s="11">
        <v>1414544400</v>
      </c>
      <c r="J4">
        <v>1410883139</v>
      </c>
      <c r="K4" t="b">
        <v>0</v>
      </c>
      <c r="L4">
        <v>1021</v>
      </c>
      <c r="M4" t="b">
        <v>1</v>
      </c>
      <c r="N4" t="s">
        <v>8271</v>
      </c>
      <c r="O4" s="11">
        <v>300</v>
      </c>
      <c r="P4" s="11">
        <v>73.489999999999995</v>
      </c>
      <c r="Q4" s="13" t="s">
        <v>8317</v>
      </c>
      <c r="R4" t="s">
        <v>8319</v>
      </c>
      <c r="S4" s="16">
        <v>41898.665960648148</v>
      </c>
      <c r="T4" s="16">
        <v>41941.041666666664</v>
      </c>
    </row>
    <row r="5" spans="1:20" ht="145.75" x14ac:dyDescent="0.4">
      <c r="A5">
        <v>645</v>
      </c>
      <c r="B5" s="9" t="s">
        <v>646</v>
      </c>
      <c r="C5" s="3" t="s">
        <v>4755</v>
      </c>
      <c r="D5" s="5">
        <v>2000</v>
      </c>
      <c r="E5" s="7">
        <v>5574</v>
      </c>
      <c r="F5" t="s">
        <v>8218</v>
      </c>
      <c r="G5" t="s">
        <v>8223</v>
      </c>
      <c r="H5" t="s">
        <v>8245</v>
      </c>
      <c r="I5" s="11">
        <v>1470962274</v>
      </c>
      <c r="J5">
        <v>1468370274</v>
      </c>
      <c r="K5" t="b">
        <v>0</v>
      </c>
      <c r="L5">
        <v>237</v>
      </c>
      <c r="M5" t="b">
        <v>1</v>
      </c>
      <c r="N5" t="s">
        <v>8271</v>
      </c>
      <c r="O5" s="11">
        <v>279</v>
      </c>
      <c r="P5" s="11">
        <v>23.52</v>
      </c>
      <c r="Q5" s="13" t="s">
        <v>8317</v>
      </c>
      <c r="R5" t="s">
        <v>8319</v>
      </c>
      <c r="S5" s="16">
        <v>42564.026319444441</v>
      </c>
      <c r="T5" s="16">
        <v>42594.026319444441</v>
      </c>
    </row>
    <row r="6" spans="1:20" ht="262.3" x14ac:dyDescent="0.4">
      <c r="A6">
        <v>646</v>
      </c>
      <c r="B6" s="9" t="s">
        <v>647</v>
      </c>
      <c r="C6" s="3" t="s">
        <v>4756</v>
      </c>
      <c r="D6" s="5">
        <v>800</v>
      </c>
      <c r="E6" s="7">
        <v>1055.01</v>
      </c>
      <c r="F6" t="s">
        <v>8218</v>
      </c>
      <c r="G6" t="s">
        <v>8223</v>
      </c>
      <c r="H6" t="s">
        <v>8245</v>
      </c>
      <c r="I6" s="11">
        <v>1407788867</v>
      </c>
      <c r="J6">
        <v>1405196867</v>
      </c>
      <c r="K6" t="b">
        <v>0</v>
      </c>
      <c r="L6">
        <v>27</v>
      </c>
      <c r="M6" t="b">
        <v>1</v>
      </c>
      <c r="N6" t="s">
        <v>8271</v>
      </c>
      <c r="O6" s="11">
        <v>132</v>
      </c>
      <c r="P6" s="11">
        <v>39.07</v>
      </c>
      <c r="Q6" s="13" t="s">
        <v>8317</v>
      </c>
      <c r="R6" t="s">
        <v>8319</v>
      </c>
      <c r="S6" s="16">
        <v>41832.852627314816</v>
      </c>
      <c r="T6" s="16">
        <v>41862.852627314816</v>
      </c>
    </row>
    <row r="7" spans="1:20" ht="116.6" x14ac:dyDescent="0.4">
      <c r="A7">
        <v>648</v>
      </c>
      <c r="B7" s="9" t="s">
        <v>649</v>
      </c>
      <c r="C7" s="3" t="s">
        <v>4758</v>
      </c>
      <c r="D7" s="5">
        <v>35000</v>
      </c>
      <c r="E7" s="7">
        <v>44388</v>
      </c>
      <c r="F7" t="s">
        <v>8218</v>
      </c>
      <c r="G7" t="s">
        <v>8223</v>
      </c>
      <c r="H7" t="s">
        <v>8245</v>
      </c>
      <c r="I7" s="11">
        <v>1413304708</v>
      </c>
      <c r="J7">
        <v>1410280708</v>
      </c>
      <c r="K7" t="b">
        <v>0</v>
      </c>
      <c r="L7">
        <v>27</v>
      </c>
      <c r="M7" t="b">
        <v>1</v>
      </c>
      <c r="N7" t="s">
        <v>8271</v>
      </c>
      <c r="O7" s="11">
        <v>127</v>
      </c>
      <c r="P7" s="11">
        <v>1644</v>
      </c>
      <c r="Q7" s="13" t="s">
        <v>8317</v>
      </c>
      <c r="R7" t="s">
        <v>8319</v>
      </c>
      <c r="S7" s="16">
        <v>41891.693379629629</v>
      </c>
      <c r="T7" s="16">
        <v>41926.693379629629</v>
      </c>
    </row>
    <row r="8" spans="1:20" ht="247.75" x14ac:dyDescent="0.4">
      <c r="A8">
        <v>649</v>
      </c>
      <c r="B8" s="9" t="s">
        <v>650</v>
      </c>
      <c r="C8" s="3" t="s">
        <v>4759</v>
      </c>
      <c r="D8" s="5">
        <v>2500</v>
      </c>
      <c r="E8" s="7">
        <v>3499</v>
      </c>
      <c r="F8" t="s">
        <v>8218</v>
      </c>
      <c r="G8" t="s">
        <v>8223</v>
      </c>
      <c r="H8" t="s">
        <v>8245</v>
      </c>
      <c r="I8" s="11">
        <v>1410904413</v>
      </c>
      <c r="J8">
        <v>1409090013</v>
      </c>
      <c r="K8" t="b">
        <v>0</v>
      </c>
      <c r="L8">
        <v>82</v>
      </c>
      <c r="M8" t="b">
        <v>1</v>
      </c>
      <c r="N8" t="s">
        <v>8271</v>
      </c>
      <c r="O8" s="11">
        <v>140</v>
      </c>
      <c r="P8" s="11">
        <v>42.67</v>
      </c>
      <c r="Q8" s="13" t="s">
        <v>8317</v>
      </c>
      <c r="R8" t="s">
        <v>8319</v>
      </c>
      <c r="S8" s="16">
        <v>41877.912187499998</v>
      </c>
      <c r="T8" s="16">
        <v>41898.912187499998</v>
      </c>
    </row>
    <row r="9" spans="1:20" ht="247.75" x14ac:dyDescent="0.4">
      <c r="A9">
        <v>650</v>
      </c>
      <c r="B9" s="9" t="s">
        <v>651</v>
      </c>
      <c r="C9" s="3" t="s">
        <v>4760</v>
      </c>
      <c r="D9" s="5">
        <v>1500</v>
      </c>
      <c r="E9" s="7">
        <v>1686</v>
      </c>
      <c r="F9" t="s">
        <v>8218</v>
      </c>
      <c r="G9" t="s">
        <v>8223</v>
      </c>
      <c r="H9" t="s">
        <v>8245</v>
      </c>
      <c r="I9" s="11">
        <v>1418953984</v>
      </c>
      <c r="J9">
        <v>1413766384</v>
      </c>
      <c r="K9" t="b">
        <v>0</v>
      </c>
      <c r="L9">
        <v>48</v>
      </c>
      <c r="M9" t="b">
        <v>1</v>
      </c>
      <c r="N9" t="s">
        <v>8271</v>
      </c>
      <c r="O9" s="11">
        <v>112</v>
      </c>
      <c r="P9" s="11">
        <v>35.130000000000003</v>
      </c>
      <c r="Q9" s="13" t="s">
        <v>8317</v>
      </c>
      <c r="R9" t="s">
        <v>8319</v>
      </c>
      <c r="S9" s="16">
        <v>41932.036851851852</v>
      </c>
      <c r="T9" s="16">
        <v>41992.078518518523</v>
      </c>
    </row>
    <row r="10" spans="1:20" ht="233.15" x14ac:dyDescent="0.4">
      <c r="A10">
        <v>651</v>
      </c>
      <c r="B10" s="9" t="s">
        <v>652</v>
      </c>
      <c r="C10" s="3" t="s">
        <v>4761</v>
      </c>
      <c r="D10" s="5">
        <v>25000</v>
      </c>
      <c r="E10" s="7">
        <v>25132</v>
      </c>
      <c r="F10" t="s">
        <v>8218</v>
      </c>
      <c r="G10" t="s">
        <v>8223</v>
      </c>
      <c r="H10" t="s">
        <v>8245</v>
      </c>
      <c r="I10" s="11">
        <v>1418430311</v>
      </c>
      <c r="J10">
        <v>1415838311</v>
      </c>
      <c r="K10" t="b">
        <v>0</v>
      </c>
      <c r="L10">
        <v>105</v>
      </c>
      <c r="M10" t="b">
        <v>1</v>
      </c>
      <c r="N10" t="s">
        <v>8271</v>
      </c>
      <c r="O10" s="11">
        <v>101</v>
      </c>
      <c r="P10" s="11">
        <v>239.35</v>
      </c>
      <c r="Q10" s="13" t="s">
        <v>8317</v>
      </c>
      <c r="R10" t="s">
        <v>8319</v>
      </c>
      <c r="S10" s="16">
        <v>41956.017488425925</v>
      </c>
      <c r="T10" s="16">
        <v>41986.017488425925</v>
      </c>
    </row>
    <row r="11" spans="1:20" ht="276.89999999999998" x14ac:dyDescent="0.4">
      <c r="A11">
        <v>652</v>
      </c>
      <c r="B11" s="9" t="s">
        <v>653</v>
      </c>
      <c r="C11" s="3" t="s">
        <v>4762</v>
      </c>
      <c r="D11" s="5">
        <v>3000</v>
      </c>
      <c r="E11" s="7">
        <v>3014</v>
      </c>
      <c r="F11" t="s">
        <v>8218</v>
      </c>
      <c r="G11" t="s">
        <v>8223</v>
      </c>
      <c r="H11" t="s">
        <v>8245</v>
      </c>
      <c r="I11" s="11">
        <v>1480613650</v>
      </c>
      <c r="J11">
        <v>1478018050</v>
      </c>
      <c r="K11" t="b">
        <v>0</v>
      </c>
      <c r="L11">
        <v>28</v>
      </c>
      <c r="M11" t="b">
        <v>1</v>
      </c>
      <c r="N11" t="s">
        <v>8271</v>
      </c>
      <c r="O11" s="11">
        <v>100</v>
      </c>
      <c r="P11" s="11">
        <v>107.64</v>
      </c>
      <c r="Q11" s="13" t="s">
        <v>8317</v>
      </c>
      <c r="R11" t="s">
        <v>8319</v>
      </c>
      <c r="S11" s="16">
        <v>42675.690393518518</v>
      </c>
      <c r="T11" s="16">
        <v>42705.732060185182</v>
      </c>
    </row>
    <row r="12" spans="1:20" ht="218.6" x14ac:dyDescent="0.4">
      <c r="A12">
        <v>653</v>
      </c>
      <c r="B12" s="9" t="s">
        <v>654</v>
      </c>
      <c r="C12" s="3" t="s">
        <v>4763</v>
      </c>
      <c r="D12" s="5">
        <v>75000</v>
      </c>
      <c r="E12" s="7">
        <v>106084.5</v>
      </c>
      <c r="F12" t="s">
        <v>8218</v>
      </c>
      <c r="G12" t="s">
        <v>8223</v>
      </c>
      <c r="H12" t="s">
        <v>8245</v>
      </c>
      <c r="I12" s="11">
        <v>1440082240</v>
      </c>
      <c r="J12">
        <v>1436885440</v>
      </c>
      <c r="K12" t="b">
        <v>0</v>
      </c>
      <c r="L12">
        <v>1107</v>
      </c>
      <c r="M12" t="b">
        <v>1</v>
      </c>
      <c r="N12" t="s">
        <v>8271</v>
      </c>
      <c r="O12" s="11">
        <v>141</v>
      </c>
      <c r="P12" s="11">
        <v>95.83</v>
      </c>
      <c r="Q12" s="13" t="s">
        <v>8317</v>
      </c>
      <c r="R12" t="s">
        <v>8319</v>
      </c>
      <c r="S12" s="16">
        <v>42199.618518518517</v>
      </c>
      <c r="T12" s="16">
        <v>42236.618518518517</v>
      </c>
    </row>
    <row r="13" spans="1:20" ht="247.75" x14ac:dyDescent="0.4">
      <c r="A13">
        <v>654</v>
      </c>
      <c r="B13" s="9" t="s">
        <v>655</v>
      </c>
      <c r="C13" s="3" t="s">
        <v>4764</v>
      </c>
      <c r="D13" s="5">
        <v>12000</v>
      </c>
      <c r="E13" s="7">
        <v>32075</v>
      </c>
      <c r="F13" t="s">
        <v>8218</v>
      </c>
      <c r="G13" t="s">
        <v>8223</v>
      </c>
      <c r="H13" t="s">
        <v>8245</v>
      </c>
      <c r="I13" s="11">
        <v>1436396313</v>
      </c>
      <c r="J13">
        <v>1433804313</v>
      </c>
      <c r="K13" t="b">
        <v>0</v>
      </c>
      <c r="L13">
        <v>1013</v>
      </c>
      <c r="M13" t="b">
        <v>1</v>
      </c>
      <c r="N13" t="s">
        <v>8271</v>
      </c>
      <c r="O13" s="11">
        <v>267</v>
      </c>
      <c r="P13" s="11">
        <v>31.66</v>
      </c>
      <c r="Q13" s="13" t="s">
        <v>8317</v>
      </c>
      <c r="R13" t="s">
        <v>8319</v>
      </c>
      <c r="S13" s="16">
        <v>42163.957326388889</v>
      </c>
      <c r="T13" s="16">
        <v>42193.957326388889</v>
      </c>
    </row>
    <row r="14" spans="1:20" ht="218.6" x14ac:dyDescent="0.4">
      <c r="A14">
        <v>655</v>
      </c>
      <c r="B14" s="9" t="s">
        <v>656</v>
      </c>
      <c r="C14" s="3" t="s">
        <v>4765</v>
      </c>
      <c r="D14" s="5">
        <v>8000</v>
      </c>
      <c r="E14" s="7">
        <v>11751</v>
      </c>
      <c r="F14" t="s">
        <v>8218</v>
      </c>
      <c r="G14" t="s">
        <v>8223</v>
      </c>
      <c r="H14" t="s">
        <v>8245</v>
      </c>
      <c r="I14" s="11">
        <v>1426197512</v>
      </c>
      <c r="J14">
        <v>1423609112</v>
      </c>
      <c r="K14" t="b">
        <v>0</v>
      </c>
      <c r="L14">
        <v>274</v>
      </c>
      <c r="M14" t="b">
        <v>1</v>
      </c>
      <c r="N14" t="s">
        <v>8271</v>
      </c>
      <c r="O14" s="11">
        <v>147</v>
      </c>
      <c r="P14" s="11">
        <v>42.89</v>
      </c>
      <c r="Q14" s="13" t="s">
        <v>8317</v>
      </c>
      <c r="R14" t="s">
        <v>8319</v>
      </c>
      <c r="S14" s="16">
        <v>42045.957314814819</v>
      </c>
      <c r="T14" s="16">
        <v>42075.915648148148</v>
      </c>
    </row>
    <row r="15" spans="1:20" ht="233.15" x14ac:dyDescent="0.4">
      <c r="A15">
        <v>656</v>
      </c>
      <c r="B15" s="9" t="s">
        <v>657</v>
      </c>
      <c r="C15" s="3" t="s">
        <v>4766</v>
      </c>
      <c r="D15" s="5">
        <v>5000</v>
      </c>
      <c r="E15" s="7">
        <v>10678</v>
      </c>
      <c r="F15" t="s">
        <v>8218</v>
      </c>
      <c r="G15" t="s">
        <v>8223</v>
      </c>
      <c r="H15" t="s">
        <v>8245</v>
      </c>
      <c r="I15" s="11">
        <v>1460917119</v>
      </c>
      <c r="J15">
        <v>1455736719</v>
      </c>
      <c r="K15" t="b">
        <v>0</v>
      </c>
      <c r="L15">
        <v>87</v>
      </c>
      <c r="M15" t="b">
        <v>1</v>
      </c>
      <c r="N15" t="s">
        <v>8271</v>
      </c>
      <c r="O15" s="11">
        <v>214</v>
      </c>
      <c r="P15" s="11">
        <v>122.74</v>
      </c>
      <c r="Q15" s="13" t="s">
        <v>8317</v>
      </c>
      <c r="R15" t="s">
        <v>8319</v>
      </c>
      <c r="S15" s="16">
        <v>42417.804618055554</v>
      </c>
      <c r="T15" s="16">
        <v>42477.762951388882</v>
      </c>
    </row>
    <row r="16" spans="1:20" ht="276.89999999999998" x14ac:dyDescent="0.4">
      <c r="A16">
        <v>657</v>
      </c>
      <c r="B16" s="9" t="s">
        <v>658</v>
      </c>
      <c r="C16" s="3" t="s">
        <v>4767</v>
      </c>
      <c r="D16" s="5">
        <v>15000</v>
      </c>
      <c r="E16" s="7">
        <v>18855</v>
      </c>
      <c r="F16" t="s">
        <v>8218</v>
      </c>
      <c r="G16" t="s">
        <v>8223</v>
      </c>
      <c r="H16" t="s">
        <v>8245</v>
      </c>
      <c r="I16" s="11">
        <v>1450901872</v>
      </c>
      <c r="J16">
        <v>1448309872</v>
      </c>
      <c r="K16" t="b">
        <v>0</v>
      </c>
      <c r="L16">
        <v>99</v>
      </c>
      <c r="M16" t="b">
        <v>1</v>
      </c>
      <c r="N16" t="s">
        <v>8271</v>
      </c>
      <c r="O16" s="11">
        <v>126</v>
      </c>
      <c r="P16" s="11">
        <v>190.45</v>
      </c>
      <c r="Q16" s="13" t="s">
        <v>8317</v>
      </c>
      <c r="R16" t="s">
        <v>8319</v>
      </c>
      <c r="S16" s="16">
        <v>42331.84574074074</v>
      </c>
      <c r="T16" s="16">
        <v>42361.84574074074</v>
      </c>
    </row>
    <row r="17" spans="1:20" ht="262.3" x14ac:dyDescent="0.4">
      <c r="A17">
        <v>658</v>
      </c>
      <c r="B17" s="9" t="s">
        <v>659</v>
      </c>
      <c r="C17" s="3" t="s">
        <v>4768</v>
      </c>
      <c r="D17" s="5">
        <v>28888</v>
      </c>
      <c r="E17" s="7">
        <v>30177</v>
      </c>
      <c r="F17" t="s">
        <v>8218</v>
      </c>
      <c r="G17" t="s">
        <v>8223</v>
      </c>
      <c r="H17" t="s">
        <v>8245</v>
      </c>
      <c r="I17" s="11">
        <v>1437933600</v>
      </c>
      <c r="J17">
        <v>1435117889</v>
      </c>
      <c r="K17" t="b">
        <v>0</v>
      </c>
      <c r="L17">
        <v>276</v>
      </c>
      <c r="M17" t="b">
        <v>1</v>
      </c>
      <c r="N17" t="s">
        <v>8271</v>
      </c>
      <c r="O17" s="11">
        <v>104</v>
      </c>
      <c r="P17" s="11">
        <v>109.34</v>
      </c>
      <c r="Q17" s="13" t="s">
        <v>8317</v>
      </c>
      <c r="R17" t="s">
        <v>8319</v>
      </c>
      <c r="S17" s="16">
        <v>42179.160752314812</v>
      </c>
      <c r="T17" s="16">
        <v>42211.75</v>
      </c>
    </row>
    <row r="18" spans="1:20" ht="72.900000000000006" x14ac:dyDescent="0.4">
      <c r="A18">
        <v>659</v>
      </c>
      <c r="B18" s="9" t="s">
        <v>660</v>
      </c>
      <c r="C18" s="3" t="s">
        <v>4769</v>
      </c>
      <c r="D18" s="5">
        <v>3000</v>
      </c>
      <c r="E18" s="7">
        <v>3017</v>
      </c>
      <c r="F18" t="s">
        <v>8218</v>
      </c>
      <c r="G18" t="s">
        <v>8223</v>
      </c>
      <c r="H18" t="s">
        <v>8245</v>
      </c>
      <c r="I18" s="11">
        <v>1440339295</v>
      </c>
      <c r="J18">
        <v>1437747295</v>
      </c>
      <c r="K18" t="b">
        <v>0</v>
      </c>
      <c r="L18">
        <v>21</v>
      </c>
      <c r="M18" t="b">
        <v>1</v>
      </c>
      <c r="N18" t="s">
        <v>8271</v>
      </c>
      <c r="O18" s="11">
        <v>101</v>
      </c>
      <c r="P18" s="11">
        <v>143.66999999999999</v>
      </c>
      <c r="Q18" s="13" t="s">
        <v>8317</v>
      </c>
      <c r="R18" t="s">
        <v>8319</v>
      </c>
      <c r="S18" s="16">
        <v>42209.593692129631</v>
      </c>
      <c r="T18" s="16">
        <v>42239.593692129631</v>
      </c>
    </row>
    <row r="19" spans="1:20" ht="189.45" x14ac:dyDescent="0.4">
      <c r="A19">
        <v>84</v>
      </c>
      <c r="B19" s="9" t="s">
        <v>86</v>
      </c>
      <c r="C19" s="3" t="s">
        <v>4195</v>
      </c>
      <c r="D19" s="5">
        <v>500</v>
      </c>
      <c r="E19" s="7">
        <v>500</v>
      </c>
      <c r="F19" t="s">
        <v>8218</v>
      </c>
      <c r="G19" t="s">
        <v>8223</v>
      </c>
      <c r="H19" t="s">
        <v>8245</v>
      </c>
      <c r="I19" s="11">
        <v>1305483086</v>
      </c>
      <c r="J19">
        <v>1302891086</v>
      </c>
      <c r="K19" t="b">
        <v>0</v>
      </c>
      <c r="L19">
        <v>7</v>
      </c>
      <c r="M19" t="b">
        <v>1</v>
      </c>
      <c r="N19" t="s">
        <v>8264</v>
      </c>
      <c r="O19" s="11">
        <v>100</v>
      </c>
      <c r="P19" s="11">
        <v>71.430000000000007</v>
      </c>
      <c r="Q19" s="13" t="s">
        <v>8308</v>
      </c>
      <c r="R19" t="s">
        <v>8310</v>
      </c>
      <c r="S19" s="16">
        <v>40648.757939814815</v>
      </c>
      <c r="T19" s="16">
        <v>40678.757939814815</v>
      </c>
    </row>
    <row r="20" spans="1:20" ht="247.75" x14ac:dyDescent="0.4">
      <c r="A20">
        <v>85</v>
      </c>
      <c r="B20" s="9" t="s">
        <v>87</v>
      </c>
      <c r="C20" s="3" t="s">
        <v>4196</v>
      </c>
      <c r="D20" s="5">
        <v>1200</v>
      </c>
      <c r="E20" s="7">
        <v>1506</v>
      </c>
      <c r="F20" t="s">
        <v>8218</v>
      </c>
      <c r="G20" t="s">
        <v>8223</v>
      </c>
      <c r="H20" t="s">
        <v>8245</v>
      </c>
      <c r="I20" s="11">
        <v>1316746837</v>
      </c>
      <c r="J20">
        <v>1314154837</v>
      </c>
      <c r="K20" t="b">
        <v>0</v>
      </c>
      <c r="L20">
        <v>21</v>
      </c>
      <c r="M20" t="b">
        <v>1</v>
      </c>
      <c r="N20" t="s">
        <v>8264</v>
      </c>
      <c r="O20" s="11">
        <v>126</v>
      </c>
      <c r="P20" s="11">
        <v>71.709999999999994</v>
      </c>
      <c r="Q20" s="13" t="s">
        <v>8308</v>
      </c>
      <c r="R20" t="s">
        <v>8310</v>
      </c>
      <c r="S20" s="16">
        <v>40779.125428240739</v>
      </c>
      <c r="T20" s="16">
        <v>40809.125428240739</v>
      </c>
    </row>
    <row r="21" spans="1:20" ht="204" x14ac:dyDescent="0.4">
      <c r="A21">
        <v>87</v>
      </c>
      <c r="B21" s="9" t="s">
        <v>89</v>
      </c>
      <c r="C21" s="3" t="s">
        <v>4198</v>
      </c>
      <c r="D21" s="5">
        <v>2500</v>
      </c>
      <c r="E21" s="7">
        <v>2615</v>
      </c>
      <c r="F21" t="s">
        <v>8218</v>
      </c>
      <c r="G21" t="s">
        <v>8223</v>
      </c>
      <c r="H21" t="s">
        <v>8245</v>
      </c>
      <c r="I21" s="11">
        <v>1275529260</v>
      </c>
      <c r="J21">
        <v>1274705803</v>
      </c>
      <c r="K21" t="b">
        <v>0</v>
      </c>
      <c r="L21">
        <v>25</v>
      </c>
      <c r="M21" t="b">
        <v>1</v>
      </c>
      <c r="N21" t="s">
        <v>8264</v>
      </c>
      <c r="O21" s="11">
        <v>105</v>
      </c>
      <c r="P21" s="11">
        <v>104.6</v>
      </c>
      <c r="Q21" s="13" t="s">
        <v>8308</v>
      </c>
      <c r="R21" t="s">
        <v>8310</v>
      </c>
      <c r="S21" s="16">
        <v>40322.53938657407</v>
      </c>
      <c r="T21" s="16">
        <v>40332.070138888892</v>
      </c>
    </row>
    <row r="22" spans="1:20" ht="247.75" x14ac:dyDescent="0.4">
      <c r="A22">
        <v>88</v>
      </c>
      <c r="B22" s="9" t="s">
        <v>90</v>
      </c>
      <c r="C22" s="3" t="s">
        <v>4199</v>
      </c>
      <c r="D22" s="5">
        <v>3500</v>
      </c>
      <c r="E22" s="7">
        <v>3600</v>
      </c>
      <c r="F22" t="s">
        <v>8218</v>
      </c>
      <c r="G22" t="s">
        <v>8223</v>
      </c>
      <c r="H22" t="s">
        <v>8245</v>
      </c>
      <c r="I22" s="11">
        <v>1403452131</v>
      </c>
      <c r="J22">
        <v>1401205731</v>
      </c>
      <c r="K22" t="b">
        <v>0</v>
      </c>
      <c r="L22">
        <v>60</v>
      </c>
      <c r="M22" t="b">
        <v>1</v>
      </c>
      <c r="N22" t="s">
        <v>8264</v>
      </c>
      <c r="O22" s="11">
        <v>103</v>
      </c>
      <c r="P22" s="11">
        <v>60</v>
      </c>
      <c r="Q22" s="13" t="s">
        <v>8308</v>
      </c>
      <c r="R22" t="s">
        <v>8310</v>
      </c>
      <c r="S22" s="16">
        <v>41786.65892361111</v>
      </c>
      <c r="T22" s="16">
        <v>41812.65892361111</v>
      </c>
    </row>
    <row r="23" spans="1:20" ht="233.15" x14ac:dyDescent="0.4">
      <c r="A23">
        <v>89</v>
      </c>
      <c r="B23" s="9" t="s">
        <v>91</v>
      </c>
      <c r="C23" s="3" t="s">
        <v>4200</v>
      </c>
      <c r="D23" s="5">
        <v>6000</v>
      </c>
      <c r="E23" s="7">
        <v>6904</v>
      </c>
      <c r="F23" t="s">
        <v>8218</v>
      </c>
      <c r="G23" t="s">
        <v>8223</v>
      </c>
      <c r="H23" t="s">
        <v>8245</v>
      </c>
      <c r="I23" s="11">
        <v>1370196192</v>
      </c>
      <c r="J23">
        <v>1368036192</v>
      </c>
      <c r="K23" t="b">
        <v>0</v>
      </c>
      <c r="L23">
        <v>56</v>
      </c>
      <c r="M23" t="b">
        <v>1</v>
      </c>
      <c r="N23" t="s">
        <v>8264</v>
      </c>
      <c r="O23" s="11">
        <v>115</v>
      </c>
      <c r="P23" s="11">
        <v>123.29</v>
      </c>
      <c r="Q23" s="13" t="s">
        <v>8308</v>
      </c>
      <c r="R23" t="s">
        <v>8310</v>
      </c>
      <c r="S23" s="16">
        <v>41402.752222222225</v>
      </c>
      <c r="T23" s="16">
        <v>41427.752222222225</v>
      </c>
    </row>
    <row r="24" spans="1:20" ht="131.15" x14ac:dyDescent="0.4">
      <c r="A24">
        <v>90</v>
      </c>
      <c r="B24" s="9" t="s">
        <v>92</v>
      </c>
      <c r="C24" s="3" t="s">
        <v>4201</v>
      </c>
      <c r="D24" s="5">
        <v>500</v>
      </c>
      <c r="E24" s="7">
        <v>502</v>
      </c>
      <c r="F24" t="s">
        <v>8218</v>
      </c>
      <c r="G24" t="s">
        <v>8223</v>
      </c>
      <c r="H24" t="s">
        <v>8245</v>
      </c>
      <c r="I24" s="11">
        <v>1310454499</v>
      </c>
      <c r="J24">
        <v>1307862499</v>
      </c>
      <c r="K24" t="b">
        <v>0</v>
      </c>
      <c r="L24">
        <v>16</v>
      </c>
      <c r="M24" t="b">
        <v>1</v>
      </c>
      <c r="N24" t="s">
        <v>8264</v>
      </c>
      <c r="O24" s="11">
        <v>100</v>
      </c>
      <c r="P24" s="11">
        <v>31.38</v>
      </c>
      <c r="Q24" s="13" t="s">
        <v>8308</v>
      </c>
      <c r="R24" t="s">
        <v>8310</v>
      </c>
      <c r="S24" s="16">
        <v>40706.297442129631</v>
      </c>
      <c r="T24" s="16">
        <v>40736.297442129631</v>
      </c>
    </row>
    <row r="25" spans="1:20" ht="247.75" x14ac:dyDescent="0.4">
      <c r="A25">
        <v>91</v>
      </c>
      <c r="B25" s="9" t="s">
        <v>93</v>
      </c>
      <c r="C25" s="3" t="s">
        <v>4202</v>
      </c>
      <c r="D25" s="5">
        <v>3000</v>
      </c>
      <c r="E25" s="7">
        <v>3600</v>
      </c>
      <c r="F25" t="s">
        <v>8218</v>
      </c>
      <c r="G25" t="s">
        <v>8223</v>
      </c>
      <c r="H25" t="s">
        <v>8245</v>
      </c>
      <c r="I25" s="11">
        <v>1305625164</v>
      </c>
      <c r="J25">
        <v>1300354764</v>
      </c>
      <c r="K25" t="b">
        <v>0</v>
      </c>
      <c r="L25">
        <v>46</v>
      </c>
      <c r="M25" t="b">
        <v>1</v>
      </c>
      <c r="N25" t="s">
        <v>8264</v>
      </c>
      <c r="O25" s="11">
        <v>120</v>
      </c>
      <c r="P25" s="11">
        <v>78.260000000000005</v>
      </c>
      <c r="Q25" s="13" t="s">
        <v>8308</v>
      </c>
      <c r="R25" t="s">
        <v>8310</v>
      </c>
      <c r="S25" s="16">
        <v>40619.402361111112</v>
      </c>
      <c r="T25" s="16">
        <v>40680.402361111112</v>
      </c>
    </row>
    <row r="26" spans="1:20" ht="262.3" x14ac:dyDescent="0.4">
      <c r="A26">
        <v>93</v>
      </c>
      <c r="B26" s="9" t="s">
        <v>95</v>
      </c>
      <c r="C26" s="3" t="s">
        <v>4204</v>
      </c>
      <c r="D26" s="5">
        <v>1000</v>
      </c>
      <c r="E26" s="7">
        <v>1106</v>
      </c>
      <c r="F26" t="s">
        <v>8218</v>
      </c>
      <c r="G26" t="s">
        <v>8223</v>
      </c>
      <c r="H26" t="s">
        <v>8245</v>
      </c>
      <c r="I26" s="11">
        <v>1341349200</v>
      </c>
      <c r="J26">
        <v>1338928537</v>
      </c>
      <c r="K26" t="b">
        <v>0</v>
      </c>
      <c r="L26">
        <v>15</v>
      </c>
      <c r="M26" t="b">
        <v>1</v>
      </c>
      <c r="N26" t="s">
        <v>8264</v>
      </c>
      <c r="O26" s="11">
        <v>111</v>
      </c>
      <c r="P26" s="11">
        <v>73.73</v>
      </c>
      <c r="Q26" s="13" t="s">
        <v>8308</v>
      </c>
      <c r="R26" t="s">
        <v>8310</v>
      </c>
      <c r="S26" s="16">
        <v>41065.858067129629</v>
      </c>
      <c r="T26" s="16">
        <v>41093.875</v>
      </c>
    </row>
    <row r="27" spans="1:20" ht="247.75" x14ac:dyDescent="0.4">
      <c r="A27">
        <v>95</v>
      </c>
      <c r="B27" s="9" t="s">
        <v>97</v>
      </c>
      <c r="C27" s="3" t="s">
        <v>4206</v>
      </c>
      <c r="D27" s="5">
        <v>350</v>
      </c>
      <c r="E27" s="7">
        <v>460</v>
      </c>
      <c r="F27" t="s">
        <v>8218</v>
      </c>
      <c r="G27" t="s">
        <v>8223</v>
      </c>
      <c r="H27" t="s">
        <v>8245</v>
      </c>
      <c r="I27" s="11">
        <v>1330214841</v>
      </c>
      <c r="J27">
        <v>1327622841</v>
      </c>
      <c r="K27" t="b">
        <v>0</v>
      </c>
      <c r="L27">
        <v>21</v>
      </c>
      <c r="M27" t="b">
        <v>1</v>
      </c>
      <c r="N27" t="s">
        <v>8264</v>
      </c>
      <c r="O27" s="11">
        <v>131</v>
      </c>
      <c r="P27" s="11">
        <v>21.9</v>
      </c>
      <c r="Q27" s="13" t="s">
        <v>8308</v>
      </c>
      <c r="R27" t="s">
        <v>8310</v>
      </c>
      <c r="S27" s="16">
        <v>40935.005104166667</v>
      </c>
      <c r="T27" s="16">
        <v>40965.005104166667</v>
      </c>
    </row>
    <row r="28" spans="1:20" ht="262.3" x14ac:dyDescent="0.4">
      <c r="A28">
        <v>96</v>
      </c>
      <c r="B28" s="9" t="s">
        <v>98</v>
      </c>
      <c r="C28" s="3" t="s">
        <v>4207</v>
      </c>
      <c r="D28" s="5">
        <v>1500</v>
      </c>
      <c r="E28" s="7">
        <v>1720</v>
      </c>
      <c r="F28" t="s">
        <v>8218</v>
      </c>
      <c r="G28" t="s">
        <v>8223</v>
      </c>
      <c r="H28" t="s">
        <v>8245</v>
      </c>
      <c r="I28" s="11">
        <v>1280631600</v>
      </c>
      <c r="J28">
        <v>1274889241</v>
      </c>
      <c r="K28" t="b">
        <v>0</v>
      </c>
      <c r="L28">
        <v>34</v>
      </c>
      <c r="M28" t="b">
        <v>1</v>
      </c>
      <c r="N28" t="s">
        <v>8264</v>
      </c>
      <c r="O28" s="11">
        <v>115</v>
      </c>
      <c r="P28" s="11">
        <v>50.59</v>
      </c>
      <c r="Q28" s="13" t="s">
        <v>8308</v>
      </c>
      <c r="R28" t="s">
        <v>8310</v>
      </c>
      <c r="S28" s="16">
        <v>40324.662511574075</v>
      </c>
      <c r="T28" s="16">
        <v>40391.125</v>
      </c>
    </row>
    <row r="29" spans="1:20" ht="233.15" x14ac:dyDescent="0.4">
      <c r="A29">
        <v>97</v>
      </c>
      <c r="B29" s="9" t="s">
        <v>99</v>
      </c>
      <c r="C29" s="3" t="s">
        <v>4208</v>
      </c>
      <c r="D29" s="5">
        <v>400</v>
      </c>
      <c r="E29" s="7">
        <v>425</v>
      </c>
      <c r="F29" t="s">
        <v>8218</v>
      </c>
      <c r="G29" t="s">
        <v>8223</v>
      </c>
      <c r="H29" t="s">
        <v>8245</v>
      </c>
      <c r="I29" s="11">
        <v>1310440482</v>
      </c>
      <c r="J29">
        <v>1307848482</v>
      </c>
      <c r="K29" t="b">
        <v>0</v>
      </c>
      <c r="L29">
        <v>8</v>
      </c>
      <c r="M29" t="b">
        <v>1</v>
      </c>
      <c r="N29" t="s">
        <v>8264</v>
      </c>
      <c r="O29" s="11">
        <v>106</v>
      </c>
      <c r="P29" s="11">
        <v>53.13</v>
      </c>
      <c r="Q29" s="13" t="s">
        <v>8308</v>
      </c>
      <c r="R29" t="s">
        <v>8310</v>
      </c>
      <c r="S29" s="16">
        <v>40706.135208333333</v>
      </c>
      <c r="T29" s="16">
        <v>40736.135208333333</v>
      </c>
    </row>
    <row r="30" spans="1:20" ht="233.15" x14ac:dyDescent="0.4">
      <c r="A30">
        <v>98</v>
      </c>
      <c r="B30" s="9" t="s">
        <v>100</v>
      </c>
      <c r="C30" s="3" t="s">
        <v>4209</v>
      </c>
      <c r="D30" s="5">
        <v>3200</v>
      </c>
      <c r="E30" s="7">
        <v>3400</v>
      </c>
      <c r="F30" t="s">
        <v>8218</v>
      </c>
      <c r="G30" t="s">
        <v>8223</v>
      </c>
      <c r="H30" t="s">
        <v>8245</v>
      </c>
      <c r="I30" s="11">
        <v>1354923000</v>
      </c>
      <c r="J30">
        <v>1351796674</v>
      </c>
      <c r="K30" t="b">
        <v>0</v>
      </c>
      <c r="L30">
        <v>60</v>
      </c>
      <c r="M30" t="b">
        <v>1</v>
      </c>
      <c r="N30" t="s">
        <v>8264</v>
      </c>
      <c r="O30" s="11">
        <v>106</v>
      </c>
      <c r="P30" s="11">
        <v>56.67</v>
      </c>
      <c r="Q30" s="13" t="s">
        <v>8308</v>
      </c>
      <c r="R30" t="s">
        <v>8310</v>
      </c>
      <c r="S30" s="16">
        <v>41214.79483796296</v>
      </c>
      <c r="T30" s="16">
        <v>41250.979166666664</v>
      </c>
    </row>
    <row r="31" spans="1:20" ht="174.9" x14ac:dyDescent="0.4">
      <c r="A31">
        <v>99</v>
      </c>
      <c r="B31" s="9" t="s">
        <v>101</v>
      </c>
      <c r="C31" s="3" t="s">
        <v>4210</v>
      </c>
      <c r="D31" s="5">
        <v>1500</v>
      </c>
      <c r="E31" s="7">
        <v>1590.29</v>
      </c>
      <c r="F31" t="s">
        <v>8218</v>
      </c>
      <c r="G31" t="s">
        <v>8223</v>
      </c>
      <c r="H31" t="s">
        <v>8245</v>
      </c>
      <c r="I31" s="11">
        <v>1390426799</v>
      </c>
      <c r="J31">
        <v>1387834799</v>
      </c>
      <c r="K31" t="b">
        <v>0</v>
      </c>
      <c r="L31">
        <v>39</v>
      </c>
      <c r="M31" t="b">
        <v>1</v>
      </c>
      <c r="N31" t="s">
        <v>8264</v>
      </c>
      <c r="O31" s="11">
        <v>106</v>
      </c>
      <c r="P31" s="11">
        <v>40.78</v>
      </c>
      <c r="Q31" s="13" t="s">
        <v>8308</v>
      </c>
      <c r="R31" t="s">
        <v>8310</v>
      </c>
      <c r="S31" s="16">
        <v>41631.902766203704</v>
      </c>
      <c r="T31" s="16">
        <v>41661.902766203704</v>
      </c>
    </row>
    <row r="32" spans="1:20" ht="247.75" x14ac:dyDescent="0.4">
      <c r="A32">
        <v>100</v>
      </c>
      <c r="B32" s="9" t="s">
        <v>102</v>
      </c>
      <c r="C32" s="3" t="s">
        <v>4211</v>
      </c>
      <c r="D32" s="5">
        <v>5000</v>
      </c>
      <c r="E32" s="7">
        <v>5000</v>
      </c>
      <c r="F32" t="s">
        <v>8218</v>
      </c>
      <c r="G32" t="s">
        <v>8223</v>
      </c>
      <c r="H32" t="s">
        <v>8245</v>
      </c>
      <c r="I32" s="11">
        <v>1352055886</v>
      </c>
      <c r="J32">
        <v>1350324286</v>
      </c>
      <c r="K32" t="b">
        <v>0</v>
      </c>
      <c r="L32">
        <v>26</v>
      </c>
      <c r="M32" t="b">
        <v>1</v>
      </c>
      <c r="N32" t="s">
        <v>8264</v>
      </c>
      <c r="O32" s="11">
        <v>100</v>
      </c>
      <c r="P32" s="11">
        <v>192.31</v>
      </c>
      <c r="Q32" s="13" t="s">
        <v>8308</v>
      </c>
      <c r="R32" t="s">
        <v>8310</v>
      </c>
      <c r="S32" s="16">
        <v>41197.753310185188</v>
      </c>
      <c r="T32" s="16">
        <v>41217.794976851852</v>
      </c>
    </row>
    <row r="33" spans="1:20" ht="276.89999999999998" x14ac:dyDescent="0.4">
      <c r="A33">
        <v>101</v>
      </c>
      <c r="B33" s="9" t="s">
        <v>103</v>
      </c>
      <c r="C33" s="3" t="s">
        <v>4212</v>
      </c>
      <c r="D33" s="5">
        <v>3500</v>
      </c>
      <c r="E33" s="7">
        <v>3500</v>
      </c>
      <c r="F33" t="s">
        <v>8218</v>
      </c>
      <c r="G33" t="s">
        <v>8223</v>
      </c>
      <c r="H33" t="s">
        <v>8245</v>
      </c>
      <c r="I33" s="11">
        <v>1359052710</v>
      </c>
      <c r="J33">
        <v>1356979110</v>
      </c>
      <c r="K33" t="b">
        <v>0</v>
      </c>
      <c r="L33">
        <v>35</v>
      </c>
      <c r="M33" t="b">
        <v>1</v>
      </c>
      <c r="N33" t="s">
        <v>8264</v>
      </c>
      <c r="O33" s="11">
        <v>100</v>
      </c>
      <c r="P33" s="11">
        <v>100</v>
      </c>
      <c r="Q33" s="13" t="s">
        <v>8308</v>
      </c>
      <c r="R33" t="s">
        <v>8310</v>
      </c>
      <c r="S33" s="16">
        <v>41274.776736111111</v>
      </c>
      <c r="T33" s="16">
        <v>41298.776736111111</v>
      </c>
    </row>
    <row r="34" spans="1:20" ht="233.15" x14ac:dyDescent="0.4">
      <c r="A34">
        <v>102</v>
      </c>
      <c r="B34" s="9" t="s">
        <v>104</v>
      </c>
      <c r="C34" s="3" t="s">
        <v>4213</v>
      </c>
      <c r="D34" s="5">
        <v>6000</v>
      </c>
      <c r="E34" s="7">
        <v>7665</v>
      </c>
      <c r="F34" t="s">
        <v>8218</v>
      </c>
      <c r="G34" t="s">
        <v>8223</v>
      </c>
      <c r="H34" t="s">
        <v>8245</v>
      </c>
      <c r="I34" s="11">
        <v>1293073733</v>
      </c>
      <c r="J34">
        <v>1290481733</v>
      </c>
      <c r="K34" t="b">
        <v>0</v>
      </c>
      <c r="L34">
        <v>65</v>
      </c>
      <c r="M34" t="b">
        <v>1</v>
      </c>
      <c r="N34" t="s">
        <v>8264</v>
      </c>
      <c r="O34" s="11">
        <v>128</v>
      </c>
      <c r="P34" s="11">
        <v>117.92</v>
      </c>
      <c r="Q34" s="13" t="s">
        <v>8308</v>
      </c>
      <c r="R34" t="s">
        <v>8310</v>
      </c>
      <c r="S34" s="16">
        <v>40505.131168981483</v>
      </c>
      <c r="T34" s="16">
        <v>40535.131168981483</v>
      </c>
    </row>
    <row r="35" spans="1:20" ht="131.15" x14ac:dyDescent="0.4">
      <c r="A35">
        <v>104</v>
      </c>
      <c r="B35" s="9" t="s">
        <v>106</v>
      </c>
      <c r="C35" s="3" t="s">
        <v>4215</v>
      </c>
      <c r="D35" s="5">
        <v>500</v>
      </c>
      <c r="E35" s="7">
        <v>600</v>
      </c>
      <c r="F35" t="s">
        <v>8218</v>
      </c>
      <c r="G35" t="s">
        <v>8223</v>
      </c>
      <c r="H35" t="s">
        <v>8245</v>
      </c>
      <c r="I35" s="11">
        <v>1301792400</v>
      </c>
      <c r="J35">
        <v>1299775266</v>
      </c>
      <c r="K35" t="b">
        <v>0</v>
      </c>
      <c r="L35">
        <v>10</v>
      </c>
      <c r="M35" t="b">
        <v>1</v>
      </c>
      <c r="N35" t="s">
        <v>8264</v>
      </c>
      <c r="O35" s="11">
        <v>120</v>
      </c>
      <c r="P35" s="11">
        <v>60</v>
      </c>
      <c r="Q35" s="13" t="s">
        <v>8308</v>
      </c>
      <c r="R35" t="s">
        <v>8310</v>
      </c>
      <c r="S35" s="16">
        <v>40612.695208333331</v>
      </c>
      <c r="T35" s="16">
        <v>40636.041666666664</v>
      </c>
    </row>
    <row r="36" spans="1:20" ht="204" x14ac:dyDescent="0.4">
      <c r="A36">
        <v>105</v>
      </c>
      <c r="B36" s="9" t="s">
        <v>107</v>
      </c>
      <c r="C36" s="3" t="s">
        <v>4216</v>
      </c>
      <c r="D36" s="5">
        <v>2200</v>
      </c>
      <c r="E36" s="7">
        <v>2363</v>
      </c>
      <c r="F36" t="s">
        <v>8218</v>
      </c>
      <c r="G36" t="s">
        <v>8223</v>
      </c>
      <c r="H36" t="s">
        <v>8245</v>
      </c>
      <c r="I36" s="11">
        <v>1463184000</v>
      </c>
      <c r="J36">
        <v>1461605020</v>
      </c>
      <c r="K36" t="b">
        <v>0</v>
      </c>
      <c r="L36">
        <v>60</v>
      </c>
      <c r="M36" t="b">
        <v>1</v>
      </c>
      <c r="N36" t="s">
        <v>8264</v>
      </c>
      <c r="O36" s="11">
        <v>107</v>
      </c>
      <c r="P36" s="11">
        <v>39.380000000000003</v>
      </c>
      <c r="Q36" s="13" t="s">
        <v>8308</v>
      </c>
      <c r="R36" t="s">
        <v>8310</v>
      </c>
      <c r="S36" s="16">
        <v>42485.724768518514</v>
      </c>
      <c r="T36" s="16">
        <v>42504</v>
      </c>
    </row>
    <row r="37" spans="1:20" ht="72.900000000000006" x14ac:dyDescent="0.4">
      <c r="A37">
        <v>106</v>
      </c>
      <c r="B37" s="9" t="s">
        <v>108</v>
      </c>
      <c r="C37" s="3" t="s">
        <v>4217</v>
      </c>
      <c r="D37" s="5">
        <v>5000</v>
      </c>
      <c r="E37" s="7">
        <v>5025</v>
      </c>
      <c r="F37" t="s">
        <v>8218</v>
      </c>
      <c r="G37" t="s">
        <v>8223</v>
      </c>
      <c r="H37" t="s">
        <v>8245</v>
      </c>
      <c r="I37" s="11">
        <v>1333391901</v>
      </c>
      <c r="J37">
        <v>1332182301</v>
      </c>
      <c r="K37" t="b">
        <v>0</v>
      </c>
      <c r="L37">
        <v>27</v>
      </c>
      <c r="M37" t="b">
        <v>1</v>
      </c>
      <c r="N37" t="s">
        <v>8264</v>
      </c>
      <c r="O37" s="11">
        <v>101</v>
      </c>
      <c r="P37" s="11">
        <v>186.11</v>
      </c>
      <c r="Q37" s="13" t="s">
        <v>8308</v>
      </c>
      <c r="R37" t="s">
        <v>8310</v>
      </c>
      <c r="S37" s="16">
        <v>40987.776631944449</v>
      </c>
      <c r="T37" s="16">
        <v>41001.776631944449</v>
      </c>
    </row>
    <row r="38" spans="1:20" ht="262.3" x14ac:dyDescent="0.4">
      <c r="A38">
        <v>107</v>
      </c>
      <c r="B38" s="9" t="s">
        <v>109</v>
      </c>
      <c r="C38" s="3" t="s">
        <v>4218</v>
      </c>
      <c r="D38" s="5">
        <v>7500</v>
      </c>
      <c r="E38" s="7">
        <v>7685</v>
      </c>
      <c r="F38" t="s">
        <v>8218</v>
      </c>
      <c r="G38" t="s">
        <v>8223</v>
      </c>
      <c r="H38" t="s">
        <v>8245</v>
      </c>
      <c r="I38" s="11">
        <v>1303688087</v>
      </c>
      <c r="J38">
        <v>1301787287</v>
      </c>
      <c r="K38" t="b">
        <v>0</v>
      </c>
      <c r="L38">
        <v>69</v>
      </c>
      <c r="M38" t="b">
        <v>1</v>
      </c>
      <c r="N38" t="s">
        <v>8264</v>
      </c>
      <c r="O38" s="11">
        <v>102</v>
      </c>
      <c r="P38" s="11">
        <v>111.38</v>
      </c>
      <c r="Q38" s="13" t="s">
        <v>8308</v>
      </c>
      <c r="R38" t="s">
        <v>8310</v>
      </c>
      <c r="S38" s="16">
        <v>40635.982488425929</v>
      </c>
      <c r="T38" s="16">
        <v>40657.982488425929</v>
      </c>
    </row>
    <row r="39" spans="1:20" ht="189.45" x14ac:dyDescent="0.4">
      <c r="A39">
        <v>108</v>
      </c>
      <c r="B39" s="9" t="s">
        <v>110</v>
      </c>
      <c r="C39" s="3" t="s">
        <v>4219</v>
      </c>
      <c r="D39" s="5">
        <v>1500</v>
      </c>
      <c r="E39" s="7">
        <v>3700</v>
      </c>
      <c r="F39" t="s">
        <v>8218</v>
      </c>
      <c r="G39" t="s">
        <v>8223</v>
      </c>
      <c r="H39" t="s">
        <v>8245</v>
      </c>
      <c r="I39" s="11">
        <v>1370011370</v>
      </c>
      <c r="J39">
        <v>1364827370</v>
      </c>
      <c r="K39" t="b">
        <v>0</v>
      </c>
      <c r="L39">
        <v>47</v>
      </c>
      <c r="M39" t="b">
        <v>1</v>
      </c>
      <c r="N39" t="s">
        <v>8264</v>
      </c>
      <c r="O39" s="11">
        <v>247</v>
      </c>
      <c r="P39" s="11">
        <v>78.72</v>
      </c>
      <c r="Q39" s="13" t="s">
        <v>8308</v>
      </c>
      <c r="R39" t="s">
        <v>8310</v>
      </c>
      <c r="S39" s="16">
        <v>41365.613078703704</v>
      </c>
      <c r="T39" s="16">
        <v>41425.613078703704</v>
      </c>
    </row>
    <row r="40" spans="1:20" ht="218.6" x14ac:dyDescent="0.4">
      <c r="A40">
        <v>109</v>
      </c>
      <c r="B40" s="9" t="s">
        <v>111</v>
      </c>
      <c r="C40" s="3" t="s">
        <v>4220</v>
      </c>
      <c r="D40" s="5">
        <v>1000</v>
      </c>
      <c r="E40" s="7">
        <v>2195</v>
      </c>
      <c r="F40" t="s">
        <v>8218</v>
      </c>
      <c r="G40" t="s">
        <v>8223</v>
      </c>
      <c r="H40" t="s">
        <v>8245</v>
      </c>
      <c r="I40" s="11">
        <v>1298680630</v>
      </c>
      <c r="J40">
        <v>1296088630</v>
      </c>
      <c r="K40" t="b">
        <v>0</v>
      </c>
      <c r="L40">
        <v>47</v>
      </c>
      <c r="M40" t="b">
        <v>1</v>
      </c>
      <c r="N40" t="s">
        <v>8264</v>
      </c>
      <c r="O40" s="11">
        <v>220</v>
      </c>
      <c r="P40" s="11">
        <v>46.7</v>
      </c>
      <c r="Q40" s="13" t="s">
        <v>8308</v>
      </c>
      <c r="R40" t="s">
        <v>8310</v>
      </c>
      <c r="S40" s="16">
        <v>40570.025810185187</v>
      </c>
      <c r="T40" s="16">
        <v>40600.025810185187</v>
      </c>
    </row>
    <row r="41" spans="1:20" ht="218.6" x14ac:dyDescent="0.4">
      <c r="A41">
        <v>110</v>
      </c>
      <c r="B41" s="9" t="s">
        <v>112</v>
      </c>
      <c r="C41" s="3" t="s">
        <v>4221</v>
      </c>
      <c r="D41" s="5">
        <v>1300</v>
      </c>
      <c r="E41" s="7">
        <v>1700</v>
      </c>
      <c r="F41" t="s">
        <v>8218</v>
      </c>
      <c r="G41" t="s">
        <v>8223</v>
      </c>
      <c r="H41" t="s">
        <v>8245</v>
      </c>
      <c r="I41" s="11">
        <v>1384408740</v>
      </c>
      <c r="J41">
        <v>1381445253</v>
      </c>
      <c r="K41" t="b">
        <v>0</v>
      </c>
      <c r="L41">
        <v>26</v>
      </c>
      <c r="M41" t="b">
        <v>1</v>
      </c>
      <c r="N41" t="s">
        <v>8264</v>
      </c>
      <c r="O41" s="11">
        <v>131</v>
      </c>
      <c r="P41" s="11">
        <v>65.38</v>
      </c>
      <c r="Q41" s="13" t="s">
        <v>8308</v>
      </c>
      <c r="R41" t="s">
        <v>8310</v>
      </c>
      <c r="S41" s="16">
        <v>41557.949687500004</v>
      </c>
      <c r="T41" s="16">
        <v>41592.249305555553</v>
      </c>
    </row>
    <row r="42" spans="1:20" ht="262.3" x14ac:dyDescent="0.4">
      <c r="A42">
        <v>112</v>
      </c>
      <c r="B42" s="9" t="s">
        <v>114</v>
      </c>
      <c r="C42" s="3" t="s">
        <v>4223</v>
      </c>
      <c r="D42" s="5">
        <v>5000</v>
      </c>
      <c r="E42" s="7">
        <v>5200</v>
      </c>
      <c r="F42" t="s">
        <v>8218</v>
      </c>
      <c r="G42" t="s">
        <v>8223</v>
      </c>
      <c r="H42" t="s">
        <v>8245</v>
      </c>
      <c r="I42" s="11">
        <v>1397354400</v>
      </c>
      <c r="J42">
        <v>1395277318</v>
      </c>
      <c r="K42" t="b">
        <v>0</v>
      </c>
      <c r="L42">
        <v>81</v>
      </c>
      <c r="M42" t="b">
        <v>1</v>
      </c>
      <c r="N42" t="s">
        <v>8264</v>
      </c>
      <c r="O42" s="11">
        <v>104</v>
      </c>
      <c r="P42" s="11">
        <v>64.2</v>
      </c>
      <c r="Q42" s="13" t="s">
        <v>8308</v>
      </c>
      <c r="R42" t="s">
        <v>8310</v>
      </c>
      <c r="S42" s="16">
        <v>41718.043032407404</v>
      </c>
      <c r="T42" s="16">
        <v>41742.083333333336</v>
      </c>
    </row>
    <row r="43" spans="1:20" ht="131.15" x14ac:dyDescent="0.4">
      <c r="A43">
        <v>113</v>
      </c>
      <c r="B43" s="9" t="s">
        <v>115</v>
      </c>
      <c r="C43" s="3" t="s">
        <v>4224</v>
      </c>
      <c r="D43" s="5">
        <v>5000</v>
      </c>
      <c r="E43" s="7">
        <v>7050</v>
      </c>
      <c r="F43" t="s">
        <v>8218</v>
      </c>
      <c r="G43" t="s">
        <v>8223</v>
      </c>
      <c r="H43" t="s">
        <v>8245</v>
      </c>
      <c r="I43" s="11">
        <v>1312642800</v>
      </c>
      <c r="J43">
        <v>1311963128</v>
      </c>
      <c r="K43" t="b">
        <v>0</v>
      </c>
      <c r="L43">
        <v>78</v>
      </c>
      <c r="M43" t="b">
        <v>1</v>
      </c>
      <c r="N43" t="s">
        <v>8264</v>
      </c>
      <c r="O43" s="11">
        <v>141</v>
      </c>
      <c r="P43" s="11">
        <v>90.38</v>
      </c>
      <c r="Q43" s="13" t="s">
        <v>8308</v>
      </c>
      <c r="R43" t="s">
        <v>8310</v>
      </c>
      <c r="S43" s="16">
        <v>40753.758425925924</v>
      </c>
      <c r="T43" s="16">
        <v>40761.625</v>
      </c>
    </row>
    <row r="44" spans="1:20" ht="247.75" x14ac:dyDescent="0.4">
      <c r="A44">
        <v>114</v>
      </c>
      <c r="B44" s="9" t="s">
        <v>116</v>
      </c>
      <c r="C44" s="3" t="s">
        <v>4225</v>
      </c>
      <c r="D44" s="5">
        <v>3000</v>
      </c>
      <c r="E44" s="7">
        <v>3100</v>
      </c>
      <c r="F44" t="s">
        <v>8218</v>
      </c>
      <c r="G44" t="s">
        <v>8223</v>
      </c>
      <c r="H44" t="s">
        <v>8245</v>
      </c>
      <c r="I44" s="11">
        <v>1326436488</v>
      </c>
      <c r="J44">
        <v>1321252488</v>
      </c>
      <c r="K44" t="b">
        <v>0</v>
      </c>
      <c r="L44">
        <v>35</v>
      </c>
      <c r="M44" t="b">
        <v>1</v>
      </c>
      <c r="N44" t="s">
        <v>8264</v>
      </c>
      <c r="O44" s="11">
        <v>103</v>
      </c>
      <c r="P44" s="11">
        <v>88.57</v>
      </c>
      <c r="Q44" s="13" t="s">
        <v>8308</v>
      </c>
      <c r="R44" t="s">
        <v>8310</v>
      </c>
      <c r="S44" s="16">
        <v>40861.27416666667</v>
      </c>
      <c r="T44" s="16">
        <v>40921.27416666667</v>
      </c>
    </row>
    <row r="45" spans="1:20" ht="87.45" x14ac:dyDescent="0.4">
      <c r="A45">
        <v>115</v>
      </c>
      <c r="B45" s="9" t="s">
        <v>117</v>
      </c>
      <c r="C45" s="3" t="s">
        <v>4226</v>
      </c>
      <c r="D45" s="5">
        <v>450</v>
      </c>
      <c r="E45" s="7">
        <v>632</v>
      </c>
      <c r="F45" t="s">
        <v>8218</v>
      </c>
      <c r="G45" t="s">
        <v>8223</v>
      </c>
      <c r="H45" t="s">
        <v>8245</v>
      </c>
      <c r="I45" s="11">
        <v>1328377444</v>
      </c>
      <c r="J45">
        <v>1326217444</v>
      </c>
      <c r="K45" t="b">
        <v>0</v>
      </c>
      <c r="L45">
        <v>22</v>
      </c>
      <c r="M45" t="b">
        <v>1</v>
      </c>
      <c r="N45" t="s">
        <v>8264</v>
      </c>
      <c r="O45" s="11">
        <v>140</v>
      </c>
      <c r="P45" s="11">
        <v>28.73</v>
      </c>
      <c r="Q45" s="13" t="s">
        <v>8308</v>
      </c>
      <c r="R45" t="s">
        <v>8310</v>
      </c>
      <c r="S45" s="16">
        <v>40918.738935185182</v>
      </c>
      <c r="T45" s="16">
        <v>40943.738935185182</v>
      </c>
    </row>
    <row r="46" spans="1:20" ht="233.15" x14ac:dyDescent="0.4">
      <c r="A46">
        <v>116</v>
      </c>
      <c r="B46" s="9" t="s">
        <v>118</v>
      </c>
      <c r="C46" s="3" t="s">
        <v>4227</v>
      </c>
      <c r="D46" s="5">
        <v>3500</v>
      </c>
      <c r="E46" s="7">
        <v>3978</v>
      </c>
      <c r="F46" t="s">
        <v>8218</v>
      </c>
      <c r="G46" t="s">
        <v>8223</v>
      </c>
      <c r="H46" t="s">
        <v>8245</v>
      </c>
      <c r="I46" s="11">
        <v>1302260155</v>
      </c>
      <c r="J46">
        <v>1298289355</v>
      </c>
      <c r="K46" t="b">
        <v>0</v>
      </c>
      <c r="L46">
        <v>57</v>
      </c>
      <c r="M46" t="b">
        <v>1</v>
      </c>
      <c r="N46" t="s">
        <v>8264</v>
      </c>
      <c r="O46" s="11">
        <v>114</v>
      </c>
      <c r="P46" s="11">
        <v>69.790000000000006</v>
      </c>
      <c r="Q46" s="13" t="s">
        <v>8308</v>
      </c>
      <c r="R46" t="s">
        <v>8310</v>
      </c>
      <c r="S46" s="16">
        <v>40595.497164351851</v>
      </c>
      <c r="T46" s="16">
        <v>40641.455497685187</v>
      </c>
    </row>
    <row r="47" spans="1:20" ht="276.89999999999998" x14ac:dyDescent="0.4">
      <c r="A47">
        <v>117</v>
      </c>
      <c r="B47" s="9" t="s">
        <v>119</v>
      </c>
      <c r="C47" s="3" t="s">
        <v>4228</v>
      </c>
      <c r="D47" s="5">
        <v>4500</v>
      </c>
      <c r="E47" s="7">
        <v>4522.22</v>
      </c>
      <c r="F47" t="s">
        <v>8218</v>
      </c>
      <c r="G47" t="s">
        <v>8223</v>
      </c>
      <c r="H47" t="s">
        <v>8245</v>
      </c>
      <c r="I47" s="11">
        <v>1276110000</v>
      </c>
      <c r="J47">
        <v>1268337744</v>
      </c>
      <c r="K47" t="b">
        <v>0</v>
      </c>
      <c r="L47">
        <v>27</v>
      </c>
      <c r="M47" t="b">
        <v>1</v>
      </c>
      <c r="N47" t="s">
        <v>8264</v>
      </c>
      <c r="O47" s="11">
        <v>100</v>
      </c>
      <c r="P47" s="11">
        <v>167.49</v>
      </c>
      <c r="Q47" s="13" t="s">
        <v>8308</v>
      </c>
      <c r="R47" t="s">
        <v>8310</v>
      </c>
      <c r="S47" s="16">
        <v>40248.834999999999</v>
      </c>
      <c r="T47" s="16">
        <v>40338.791666666664</v>
      </c>
    </row>
    <row r="48" spans="1:20" ht="145.75" x14ac:dyDescent="0.4">
      <c r="A48">
        <v>118</v>
      </c>
      <c r="B48" s="9" t="s">
        <v>120</v>
      </c>
      <c r="C48" s="3" t="s">
        <v>4229</v>
      </c>
      <c r="D48" s="5">
        <v>5000</v>
      </c>
      <c r="E48" s="7">
        <v>5651.58</v>
      </c>
      <c r="F48" t="s">
        <v>8218</v>
      </c>
      <c r="G48" t="s">
        <v>8223</v>
      </c>
      <c r="H48" t="s">
        <v>8245</v>
      </c>
      <c r="I48" s="11">
        <v>1311902236</v>
      </c>
      <c r="J48">
        <v>1309310236</v>
      </c>
      <c r="K48" t="b">
        <v>0</v>
      </c>
      <c r="L48">
        <v>39</v>
      </c>
      <c r="M48" t="b">
        <v>1</v>
      </c>
      <c r="N48" t="s">
        <v>8264</v>
      </c>
      <c r="O48" s="11">
        <v>113</v>
      </c>
      <c r="P48" s="11">
        <v>144.91</v>
      </c>
      <c r="Q48" s="13" t="s">
        <v>8308</v>
      </c>
      <c r="R48" t="s">
        <v>8310</v>
      </c>
      <c r="S48" s="16">
        <v>40723.053657407407</v>
      </c>
      <c r="T48" s="16">
        <v>40753.053657407407</v>
      </c>
    </row>
    <row r="49" spans="1:20" ht="247.75" x14ac:dyDescent="0.4">
      <c r="A49">
        <v>119</v>
      </c>
      <c r="B49" s="9" t="s">
        <v>121</v>
      </c>
      <c r="C49" s="3" t="s">
        <v>4230</v>
      </c>
      <c r="D49" s="5">
        <v>3250</v>
      </c>
      <c r="E49" s="7">
        <v>3398.1</v>
      </c>
      <c r="F49" t="s">
        <v>8218</v>
      </c>
      <c r="G49" t="s">
        <v>8223</v>
      </c>
      <c r="H49" t="s">
        <v>8245</v>
      </c>
      <c r="I49" s="11">
        <v>1313276400</v>
      </c>
      <c r="J49">
        <v>1310693986</v>
      </c>
      <c r="K49" t="b">
        <v>0</v>
      </c>
      <c r="L49">
        <v>37</v>
      </c>
      <c r="M49" t="b">
        <v>1</v>
      </c>
      <c r="N49" t="s">
        <v>8264</v>
      </c>
      <c r="O49" s="11">
        <v>105</v>
      </c>
      <c r="P49" s="11">
        <v>91.84</v>
      </c>
      <c r="Q49" s="13" t="s">
        <v>8308</v>
      </c>
      <c r="R49" t="s">
        <v>8310</v>
      </c>
      <c r="S49" s="16">
        <v>40739.069282407407</v>
      </c>
      <c r="T49" s="16">
        <v>40768.958333333336</v>
      </c>
    </row>
  </sheetData>
  <conditionalFormatting sqref="F19:F49">
    <cfRule type="cellIs" dxfId="27" priority="7" operator="equal">
      <formula>"canceled"</formula>
    </cfRule>
    <cfRule type="cellIs" dxfId="26" priority="8" operator="equal">
      <formula>"failed"</formula>
    </cfRule>
    <cfRule type="cellIs" dxfId="25" priority="9" operator="equal">
      <formula>"successful"</formula>
    </cfRule>
    <cfRule type="cellIs" dxfId="24" priority="10" operator="equal">
      <formula>"live"</formula>
    </cfRule>
  </conditionalFormatting>
  <conditionalFormatting sqref="O19:O49">
    <cfRule type="colorScale" priority="6">
      <colorScale>
        <cfvo type="min"/>
        <cfvo type="percentile" val="90"/>
        <color rgb="FFFF0000"/>
        <color theme="4" tint="0.39997558519241921"/>
      </colorScale>
    </cfRule>
  </conditionalFormatting>
  <conditionalFormatting sqref="F1:F18">
    <cfRule type="cellIs" dxfId="23" priority="2" operator="equal">
      <formula>"canceled"</formula>
    </cfRule>
    <cfRule type="cellIs" dxfId="22" priority="3" operator="equal">
      <formula>"failed"</formula>
    </cfRule>
    <cfRule type="cellIs" dxfId="21" priority="4" operator="equal">
      <formula>"successful"</formula>
    </cfRule>
    <cfRule type="cellIs" dxfId="20" priority="5" operator="equal">
      <formula>"live"</formula>
    </cfRule>
  </conditionalFormatting>
  <conditionalFormatting sqref="O1:P1 O2:O18 R1:T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2285-4ACC-44EB-960C-025B24DE5670}">
  <dimension ref="A1:T81"/>
  <sheetViews>
    <sheetView topLeftCell="A53" zoomScale="40" zoomScaleNormal="40" workbookViewId="0">
      <selection sqref="A1:T81"/>
    </sheetView>
  </sheetViews>
  <sheetFormatPr defaultRowHeight="14.6" x14ac:dyDescent="0.4"/>
  <cols>
    <col min="4" max="4" width="13.921875" bestFit="1" customWidth="1"/>
    <col min="5" max="5" width="11.61328125" bestFit="1" customWidth="1"/>
  </cols>
  <sheetData>
    <row r="1" spans="1:20" ht="262.3" x14ac:dyDescent="0.4">
      <c r="A1">
        <v>660</v>
      </c>
      <c r="B1" s="9" t="s">
        <v>661</v>
      </c>
      <c r="C1" s="3" t="s">
        <v>4770</v>
      </c>
      <c r="D1" s="5">
        <v>50000</v>
      </c>
      <c r="E1" s="7">
        <v>1529</v>
      </c>
      <c r="F1" t="s">
        <v>8220</v>
      </c>
      <c r="G1" t="s">
        <v>8223</v>
      </c>
      <c r="H1" t="s">
        <v>8245</v>
      </c>
      <c r="I1" s="11">
        <v>1415558879</v>
      </c>
      <c r="J1">
        <v>1412963279</v>
      </c>
      <c r="K1" t="b">
        <v>0</v>
      </c>
      <c r="L1">
        <v>18</v>
      </c>
      <c r="M1" t="b">
        <v>0</v>
      </c>
      <c r="N1" t="s">
        <v>8271</v>
      </c>
      <c r="O1" s="11">
        <v>3</v>
      </c>
      <c r="P1" s="11">
        <v>84.94</v>
      </c>
      <c r="Q1" s="13" t="s">
        <v>8317</v>
      </c>
      <c r="R1" t="s">
        <v>8319</v>
      </c>
      <c r="S1" s="16">
        <v>41922.741655092592</v>
      </c>
      <c r="T1" s="16">
        <v>41952.783321759263</v>
      </c>
    </row>
    <row r="2" spans="1:20" ht="233.15" x14ac:dyDescent="0.4">
      <c r="A2">
        <v>661</v>
      </c>
      <c r="B2" s="9" t="s">
        <v>662</v>
      </c>
      <c r="C2" s="3" t="s">
        <v>4771</v>
      </c>
      <c r="D2" s="5">
        <v>10000</v>
      </c>
      <c r="E2" s="7">
        <v>95</v>
      </c>
      <c r="F2" t="s">
        <v>8220</v>
      </c>
      <c r="G2" t="s">
        <v>8223</v>
      </c>
      <c r="H2" t="s">
        <v>8245</v>
      </c>
      <c r="I2" s="11">
        <v>1477236559</v>
      </c>
      <c r="J2">
        <v>1474644559</v>
      </c>
      <c r="K2" t="b">
        <v>0</v>
      </c>
      <c r="L2">
        <v>9</v>
      </c>
      <c r="M2" t="b">
        <v>0</v>
      </c>
      <c r="N2" t="s">
        <v>8271</v>
      </c>
      <c r="O2" s="11">
        <v>1</v>
      </c>
      <c r="P2" s="11">
        <v>10.56</v>
      </c>
      <c r="Q2" s="13" t="s">
        <v>8317</v>
      </c>
      <c r="R2" t="s">
        <v>8319</v>
      </c>
      <c r="S2" s="16">
        <v>42636.645358796297</v>
      </c>
      <c r="T2" s="16">
        <v>42666.645358796297</v>
      </c>
    </row>
    <row r="3" spans="1:20" ht="174.9" x14ac:dyDescent="0.4">
      <c r="A3">
        <v>662</v>
      </c>
      <c r="B3" s="9" t="s">
        <v>663</v>
      </c>
      <c r="C3" s="3" t="s">
        <v>4772</v>
      </c>
      <c r="D3" s="5">
        <v>39000</v>
      </c>
      <c r="E3" s="7">
        <v>156</v>
      </c>
      <c r="F3" t="s">
        <v>8220</v>
      </c>
      <c r="G3" t="s">
        <v>8223</v>
      </c>
      <c r="H3" t="s">
        <v>8245</v>
      </c>
      <c r="I3" s="11">
        <v>1421404247</v>
      </c>
      <c r="J3">
        <v>1418812247</v>
      </c>
      <c r="K3" t="b">
        <v>0</v>
      </c>
      <c r="L3">
        <v>4</v>
      </c>
      <c r="M3" t="b">
        <v>0</v>
      </c>
      <c r="N3" t="s">
        <v>8271</v>
      </c>
      <c r="O3" s="11">
        <v>0</v>
      </c>
      <c r="P3" s="11">
        <v>39</v>
      </c>
      <c r="Q3" s="13" t="s">
        <v>8317</v>
      </c>
      <c r="R3" t="s">
        <v>8319</v>
      </c>
      <c r="S3" s="16">
        <v>41990.438043981485</v>
      </c>
      <c r="T3" s="16">
        <v>42020.438043981485</v>
      </c>
    </row>
    <row r="4" spans="1:20" ht="233.15" x14ac:dyDescent="0.4">
      <c r="A4">
        <v>664</v>
      </c>
      <c r="B4" s="9" t="s">
        <v>665</v>
      </c>
      <c r="C4" s="3" t="s">
        <v>4774</v>
      </c>
      <c r="D4" s="5">
        <v>12000</v>
      </c>
      <c r="E4" s="7">
        <v>904</v>
      </c>
      <c r="F4" t="s">
        <v>8220</v>
      </c>
      <c r="G4" t="s">
        <v>8223</v>
      </c>
      <c r="H4" t="s">
        <v>8245</v>
      </c>
      <c r="I4" s="11">
        <v>1428940775</v>
      </c>
      <c r="J4">
        <v>1426348775</v>
      </c>
      <c r="K4" t="b">
        <v>0</v>
      </c>
      <c r="L4">
        <v>29</v>
      </c>
      <c r="M4" t="b">
        <v>0</v>
      </c>
      <c r="N4" t="s">
        <v>8271</v>
      </c>
      <c r="O4" s="11">
        <v>8</v>
      </c>
      <c r="P4" s="11">
        <v>31.17</v>
      </c>
      <c r="Q4" s="13" t="s">
        <v>8317</v>
      </c>
      <c r="R4" t="s">
        <v>8319</v>
      </c>
      <c r="S4" s="16">
        <v>42077.666377314818</v>
      </c>
      <c r="T4" s="16">
        <v>42107.666377314818</v>
      </c>
    </row>
    <row r="5" spans="1:20" ht="262.3" x14ac:dyDescent="0.4">
      <c r="A5">
        <v>665</v>
      </c>
      <c r="B5" s="9" t="s">
        <v>666</v>
      </c>
      <c r="C5" s="3" t="s">
        <v>4775</v>
      </c>
      <c r="D5" s="5">
        <v>10000</v>
      </c>
      <c r="E5" s="7">
        <v>1864</v>
      </c>
      <c r="F5" t="s">
        <v>8220</v>
      </c>
      <c r="G5" t="s">
        <v>8223</v>
      </c>
      <c r="H5" t="s">
        <v>8245</v>
      </c>
      <c r="I5" s="11">
        <v>1484327061</v>
      </c>
      <c r="J5">
        <v>1479143061</v>
      </c>
      <c r="K5" t="b">
        <v>0</v>
      </c>
      <c r="L5">
        <v>12</v>
      </c>
      <c r="M5" t="b">
        <v>0</v>
      </c>
      <c r="N5" t="s">
        <v>8271</v>
      </c>
      <c r="O5" s="11">
        <v>19</v>
      </c>
      <c r="P5" s="11">
        <v>155.33000000000001</v>
      </c>
      <c r="Q5" s="13" t="s">
        <v>8317</v>
      </c>
      <c r="R5" t="s">
        <v>8319</v>
      </c>
      <c r="S5" s="16">
        <v>42688.711354166662</v>
      </c>
      <c r="T5" s="16">
        <v>42748.711354166662</v>
      </c>
    </row>
    <row r="6" spans="1:20" ht="233.15" x14ac:dyDescent="0.4">
      <c r="A6">
        <v>666</v>
      </c>
      <c r="B6" s="9" t="s">
        <v>667</v>
      </c>
      <c r="C6" s="3" t="s">
        <v>4776</v>
      </c>
      <c r="D6" s="5">
        <v>200000</v>
      </c>
      <c r="E6" s="7">
        <v>8</v>
      </c>
      <c r="F6" t="s">
        <v>8220</v>
      </c>
      <c r="G6" t="s">
        <v>8223</v>
      </c>
      <c r="H6" t="s">
        <v>8245</v>
      </c>
      <c r="I6" s="11">
        <v>1408305498</v>
      </c>
      <c r="J6">
        <v>1405713498</v>
      </c>
      <c r="K6" t="b">
        <v>0</v>
      </c>
      <c r="L6">
        <v>4</v>
      </c>
      <c r="M6" t="b">
        <v>0</v>
      </c>
      <c r="N6" t="s">
        <v>8271</v>
      </c>
      <c r="O6" s="11">
        <v>0</v>
      </c>
      <c r="P6" s="11">
        <v>2</v>
      </c>
      <c r="Q6" s="13" t="s">
        <v>8317</v>
      </c>
      <c r="R6" t="s">
        <v>8319</v>
      </c>
      <c r="S6" s="16">
        <v>41838.832152777781</v>
      </c>
      <c r="T6" s="16">
        <v>41868.832152777781</v>
      </c>
    </row>
    <row r="7" spans="1:20" ht="218.6" x14ac:dyDescent="0.4">
      <c r="A7">
        <v>668</v>
      </c>
      <c r="B7" s="9" t="s">
        <v>669</v>
      </c>
      <c r="C7" s="3" t="s">
        <v>4778</v>
      </c>
      <c r="D7" s="5">
        <v>15000</v>
      </c>
      <c r="E7" s="7">
        <v>684</v>
      </c>
      <c r="F7" t="s">
        <v>8220</v>
      </c>
      <c r="G7" t="s">
        <v>8223</v>
      </c>
      <c r="H7" t="s">
        <v>8245</v>
      </c>
      <c r="I7" s="11">
        <v>1431374222</v>
      </c>
      <c r="J7">
        <v>1427486222</v>
      </c>
      <c r="K7" t="b">
        <v>0</v>
      </c>
      <c r="L7">
        <v>25</v>
      </c>
      <c r="M7" t="b">
        <v>0</v>
      </c>
      <c r="N7" t="s">
        <v>8271</v>
      </c>
      <c r="O7" s="11">
        <v>5</v>
      </c>
      <c r="P7" s="11">
        <v>27.36</v>
      </c>
      <c r="Q7" s="13" t="s">
        <v>8317</v>
      </c>
      <c r="R7" t="s">
        <v>8319</v>
      </c>
      <c r="S7" s="16">
        <v>42090.831273148149</v>
      </c>
      <c r="T7" s="16">
        <v>42135.831273148149</v>
      </c>
    </row>
    <row r="8" spans="1:20" ht="233.15" x14ac:dyDescent="0.4">
      <c r="A8">
        <v>671</v>
      </c>
      <c r="B8" s="9" t="s">
        <v>672</v>
      </c>
      <c r="C8" s="3" t="s">
        <v>4781</v>
      </c>
      <c r="D8" s="5">
        <v>30000</v>
      </c>
      <c r="E8" s="7">
        <v>11828</v>
      </c>
      <c r="F8" t="s">
        <v>8220</v>
      </c>
      <c r="G8" t="s">
        <v>8223</v>
      </c>
      <c r="H8" t="s">
        <v>8245</v>
      </c>
      <c r="I8" s="11">
        <v>1421208000</v>
      </c>
      <c r="J8">
        <v>1418315852</v>
      </c>
      <c r="K8" t="b">
        <v>0</v>
      </c>
      <c r="L8">
        <v>15</v>
      </c>
      <c r="M8" t="b">
        <v>0</v>
      </c>
      <c r="N8" t="s">
        <v>8271</v>
      </c>
      <c r="O8" s="11">
        <v>39</v>
      </c>
      <c r="P8" s="11">
        <v>788.53</v>
      </c>
      <c r="Q8" s="13" t="s">
        <v>8317</v>
      </c>
      <c r="R8" t="s">
        <v>8319</v>
      </c>
      <c r="S8" s="16">
        <v>41984.692731481482</v>
      </c>
      <c r="T8" s="16">
        <v>42018.166666666672</v>
      </c>
    </row>
    <row r="9" spans="1:20" ht="247.75" x14ac:dyDescent="0.4">
      <c r="A9">
        <v>672</v>
      </c>
      <c r="B9" s="9" t="s">
        <v>673</v>
      </c>
      <c r="C9" s="3" t="s">
        <v>4782</v>
      </c>
      <c r="D9" s="5">
        <v>50000</v>
      </c>
      <c r="E9" s="7">
        <v>10814</v>
      </c>
      <c r="F9" t="s">
        <v>8220</v>
      </c>
      <c r="G9" t="s">
        <v>8223</v>
      </c>
      <c r="H9" t="s">
        <v>8245</v>
      </c>
      <c r="I9" s="11">
        <v>1420088340</v>
      </c>
      <c r="J9">
        <v>1417410964</v>
      </c>
      <c r="K9" t="b">
        <v>0</v>
      </c>
      <c r="L9">
        <v>215</v>
      </c>
      <c r="M9" t="b">
        <v>0</v>
      </c>
      <c r="N9" t="s">
        <v>8271</v>
      </c>
      <c r="O9" s="11">
        <v>22</v>
      </c>
      <c r="P9" s="11">
        <v>50.3</v>
      </c>
      <c r="Q9" s="13" t="s">
        <v>8317</v>
      </c>
      <c r="R9" t="s">
        <v>8319</v>
      </c>
      <c r="S9" s="16">
        <v>41974.219490740739</v>
      </c>
      <c r="T9" s="16">
        <v>42005.207638888889</v>
      </c>
    </row>
    <row r="10" spans="1:20" ht="247.75" x14ac:dyDescent="0.4">
      <c r="A10">
        <v>673</v>
      </c>
      <c r="B10" s="9" t="s">
        <v>674</v>
      </c>
      <c r="C10" s="3" t="s">
        <v>4783</v>
      </c>
      <c r="D10" s="5">
        <v>100000</v>
      </c>
      <c r="E10" s="7">
        <v>205</v>
      </c>
      <c r="F10" t="s">
        <v>8220</v>
      </c>
      <c r="G10" t="s">
        <v>8223</v>
      </c>
      <c r="H10" t="s">
        <v>8245</v>
      </c>
      <c r="I10" s="11">
        <v>1409602217</v>
      </c>
      <c r="J10">
        <v>1405714217</v>
      </c>
      <c r="K10" t="b">
        <v>0</v>
      </c>
      <c r="L10">
        <v>3</v>
      </c>
      <c r="M10" t="b">
        <v>0</v>
      </c>
      <c r="N10" t="s">
        <v>8271</v>
      </c>
      <c r="O10" s="11">
        <v>0</v>
      </c>
      <c r="P10" s="11">
        <v>68.33</v>
      </c>
      <c r="Q10" s="13" t="s">
        <v>8317</v>
      </c>
      <c r="R10" t="s">
        <v>8319</v>
      </c>
      <c r="S10" s="16">
        <v>41838.840474537035</v>
      </c>
      <c r="T10" s="16">
        <v>41883.840474537035</v>
      </c>
    </row>
    <row r="11" spans="1:20" ht="131.15" x14ac:dyDescent="0.4">
      <c r="A11">
        <v>674</v>
      </c>
      <c r="B11" s="9" t="s">
        <v>675</v>
      </c>
      <c r="C11" s="3" t="s">
        <v>4784</v>
      </c>
      <c r="D11" s="5">
        <v>50000</v>
      </c>
      <c r="E11" s="7">
        <v>15</v>
      </c>
      <c r="F11" t="s">
        <v>8220</v>
      </c>
      <c r="G11" t="s">
        <v>8223</v>
      </c>
      <c r="H11" t="s">
        <v>8245</v>
      </c>
      <c r="I11" s="11">
        <v>1407811627</v>
      </c>
      <c r="J11">
        <v>1402627627</v>
      </c>
      <c r="K11" t="b">
        <v>0</v>
      </c>
      <c r="L11">
        <v>2</v>
      </c>
      <c r="M11" t="b">
        <v>0</v>
      </c>
      <c r="N11" t="s">
        <v>8271</v>
      </c>
      <c r="O11" s="11">
        <v>0</v>
      </c>
      <c r="P11" s="11">
        <v>7.5</v>
      </c>
      <c r="Q11" s="13" t="s">
        <v>8317</v>
      </c>
      <c r="R11" t="s">
        <v>8319</v>
      </c>
      <c r="S11" s="16">
        <v>41803.116053240738</v>
      </c>
      <c r="T11" s="16">
        <v>41863.116053240738</v>
      </c>
    </row>
    <row r="12" spans="1:20" ht="247.75" x14ac:dyDescent="0.4">
      <c r="A12">
        <v>675</v>
      </c>
      <c r="B12" s="9" t="s">
        <v>676</v>
      </c>
      <c r="C12" s="3" t="s">
        <v>4785</v>
      </c>
      <c r="D12" s="5">
        <v>6000</v>
      </c>
      <c r="E12" s="7">
        <v>891</v>
      </c>
      <c r="F12" t="s">
        <v>8220</v>
      </c>
      <c r="G12" t="s">
        <v>8223</v>
      </c>
      <c r="H12" t="s">
        <v>8245</v>
      </c>
      <c r="I12" s="11">
        <v>1420095540</v>
      </c>
      <c r="J12">
        <v>1417558804</v>
      </c>
      <c r="K12" t="b">
        <v>0</v>
      </c>
      <c r="L12">
        <v>26</v>
      </c>
      <c r="M12" t="b">
        <v>0</v>
      </c>
      <c r="N12" t="s">
        <v>8271</v>
      </c>
      <c r="O12" s="11">
        <v>15</v>
      </c>
      <c r="P12" s="11">
        <v>34.270000000000003</v>
      </c>
      <c r="Q12" s="13" t="s">
        <v>8317</v>
      </c>
      <c r="R12" t="s">
        <v>8319</v>
      </c>
      <c r="S12" s="16">
        <v>41975.930601851855</v>
      </c>
      <c r="T12" s="16">
        <v>42005.290972222225</v>
      </c>
    </row>
    <row r="13" spans="1:20" ht="233.15" x14ac:dyDescent="0.4">
      <c r="A13">
        <v>678</v>
      </c>
      <c r="B13" s="9" t="s">
        <v>679</v>
      </c>
      <c r="C13" s="3" t="s">
        <v>4788</v>
      </c>
      <c r="D13" s="5">
        <v>29000</v>
      </c>
      <c r="E13" s="7">
        <v>1108</v>
      </c>
      <c r="F13" t="s">
        <v>8220</v>
      </c>
      <c r="G13" t="s">
        <v>8223</v>
      </c>
      <c r="H13" t="s">
        <v>8245</v>
      </c>
      <c r="I13" s="11">
        <v>1463821338</v>
      </c>
      <c r="J13">
        <v>1461229338</v>
      </c>
      <c r="K13" t="b">
        <v>0</v>
      </c>
      <c r="L13">
        <v>17</v>
      </c>
      <c r="M13" t="b">
        <v>0</v>
      </c>
      <c r="N13" t="s">
        <v>8271</v>
      </c>
      <c r="O13" s="11">
        <v>4</v>
      </c>
      <c r="P13" s="11">
        <v>65.180000000000007</v>
      </c>
      <c r="Q13" s="13" t="s">
        <v>8317</v>
      </c>
      <c r="R13" t="s">
        <v>8319</v>
      </c>
      <c r="S13" s="16">
        <v>42481.376597222217</v>
      </c>
      <c r="T13" s="16">
        <v>42511.376597222217</v>
      </c>
    </row>
    <row r="14" spans="1:20" ht="247.75" x14ac:dyDescent="0.4">
      <c r="A14">
        <v>679</v>
      </c>
      <c r="B14" s="9" t="s">
        <v>680</v>
      </c>
      <c r="C14" s="3" t="s">
        <v>4789</v>
      </c>
      <c r="D14" s="5">
        <v>57000</v>
      </c>
      <c r="E14" s="7">
        <v>8827</v>
      </c>
      <c r="F14" t="s">
        <v>8220</v>
      </c>
      <c r="G14" t="s">
        <v>8223</v>
      </c>
      <c r="H14" t="s">
        <v>8245</v>
      </c>
      <c r="I14" s="11">
        <v>1472920909</v>
      </c>
      <c r="J14">
        <v>1467736909</v>
      </c>
      <c r="K14" t="b">
        <v>0</v>
      </c>
      <c r="L14">
        <v>94</v>
      </c>
      <c r="M14" t="b">
        <v>0</v>
      </c>
      <c r="N14" t="s">
        <v>8271</v>
      </c>
      <c r="O14" s="11">
        <v>15</v>
      </c>
      <c r="P14" s="11">
        <v>93.9</v>
      </c>
      <c r="Q14" s="13" t="s">
        <v>8317</v>
      </c>
      <c r="R14" t="s">
        <v>8319</v>
      </c>
      <c r="S14" s="16">
        <v>42556.695706018523</v>
      </c>
      <c r="T14" s="16">
        <v>42616.695706018523</v>
      </c>
    </row>
    <row r="15" spans="1:20" ht="262.3" x14ac:dyDescent="0.4">
      <c r="A15">
        <v>680</v>
      </c>
      <c r="B15" s="9" t="s">
        <v>681</v>
      </c>
      <c r="C15" s="3" t="s">
        <v>4790</v>
      </c>
      <c r="D15" s="5">
        <v>75000</v>
      </c>
      <c r="E15" s="7">
        <v>19434</v>
      </c>
      <c r="F15" t="s">
        <v>8220</v>
      </c>
      <c r="G15" t="s">
        <v>8223</v>
      </c>
      <c r="H15" t="s">
        <v>8245</v>
      </c>
      <c r="I15" s="11">
        <v>1410955331</v>
      </c>
      <c r="J15">
        <v>1407931331</v>
      </c>
      <c r="K15" t="b">
        <v>0</v>
      </c>
      <c r="L15">
        <v>129</v>
      </c>
      <c r="M15" t="b">
        <v>0</v>
      </c>
      <c r="N15" t="s">
        <v>8271</v>
      </c>
      <c r="O15" s="11">
        <v>26</v>
      </c>
      <c r="P15" s="11">
        <v>150.65</v>
      </c>
      <c r="Q15" s="13" t="s">
        <v>8317</v>
      </c>
      <c r="R15" t="s">
        <v>8319</v>
      </c>
      <c r="S15" s="16">
        <v>41864.501516203702</v>
      </c>
      <c r="T15" s="16">
        <v>41899.501516203702</v>
      </c>
    </row>
    <row r="16" spans="1:20" ht="262.3" x14ac:dyDescent="0.4">
      <c r="A16">
        <v>681</v>
      </c>
      <c r="B16" s="9" t="s">
        <v>682</v>
      </c>
      <c r="C16" s="3" t="s">
        <v>4791</v>
      </c>
      <c r="D16" s="5">
        <v>2500</v>
      </c>
      <c r="E16" s="7">
        <v>1</v>
      </c>
      <c r="F16" t="s">
        <v>8220</v>
      </c>
      <c r="G16" t="s">
        <v>8223</v>
      </c>
      <c r="H16" t="s">
        <v>8245</v>
      </c>
      <c r="I16" s="11">
        <v>1477509604</v>
      </c>
      <c r="J16">
        <v>1474917604</v>
      </c>
      <c r="K16" t="b">
        <v>0</v>
      </c>
      <c r="L16">
        <v>1</v>
      </c>
      <c r="M16" t="b">
        <v>0</v>
      </c>
      <c r="N16" t="s">
        <v>8271</v>
      </c>
      <c r="O16" s="11">
        <v>0</v>
      </c>
      <c r="P16" s="11">
        <v>1</v>
      </c>
      <c r="Q16" s="13" t="s">
        <v>8317</v>
      </c>
      <c r="R16" t="s">
        <v>8319</v>
      </c>
      <c r="S16" s="16">
        <v>42639.805601851855</v>
      </c>
      <c r="T16" s="16">
        <v>42669.805601851855</v>
      </c>
    </row>
    <row r="17" spans="1:20" ht="218.6" x14ac:dyDescent="0.4">
      <c r="A17">
        <v>682</v>
      </c>
      <c r="B17" s="9" t="s">
        <v>683</v>
      </c>
      <c r="C17" s="3" t="s">
        <v>4792</v>
      </c>
      <c r="D17" s="5">
        <v>50000</v>
      </c>
      <c r="E17" s="7">
        <v>53</v>
      </c>
      <c r="F17" t="s">
        <v>8220</v>
      </c>
      <c r="G17" t="s">
        <v>8223</v>
      </c>
      <c r="H17" t="s">
        <v>8245</v>
      </c>
      <c r="I17" s="11">
        <v>1489512122</v>
      </c>
      <c r="J17">
        <v>1486923722</v>
      </c>
      <c r="K17" t="b">
        <v>0</v>
      </c>
      <c r="L17">
        <v>4</v>
      </c>
      <c r="M17" t="b">
        <v>0</v>
      </c>
      <c r="N17" t="s">
        <v>8271</v>
      </c>
      <c r="O17" s="11">
        <v>0</v>
      </c>
      <c r="P17" s="11">
        <v>13.25</v>
      </c>
      <c r="Q17" s="13" t="s">
        <v>8317</v>
      </c>
      <c r="R17" t="s">
        <v>8319</v>
      </c>
      <c r="S17" s="16">
        <v>42778.765300925923</v>
      </c>
      <c r="T17" s="16">
        <v>42808.723634259266</v>
      </c>
    </row>
    <row r="18" spans="1:20" ht="247.75" x14ac:dyDescent="0.4">
      <c r="A18">
        <v>683</v>
      </c>
      <c r="B18" s="9" t="s">
        <v>684</v>
      </c>
      <c r="C18" s="3" t="s">
        <v>4793</v>
      </c>
      <c r="D18" s="5">
        <v>35000</v>
      </c>
      <c r="E18" s="7">
        <v>298</v>
      </c>
      <c r="F18" t="s">
        <v>8220</v>
      </c>
      <c r="G18" t="s">
        <v>8223</v>
      </c>
      <c r="H18" t="s">
        <v>8245</v>
      </c>
      <c r="I18" s="11">
        <v>1477949764</v>
      </c>
      <c r="J18">
        <v>1474493764</v>
      </c>
      <c r="K18" t="b">
        <v>0</v>
      </c>
      <c r="L18">
        <v>3</v>
      </c>
      <c r="M18" t="b">
        <v>0</v>
      </c>
      <c r="N18" t="s">
        <v>8271</v>
      </c>
      <c r="O18" s="11">
        <v>1</v>
      </c>
      <c r="P18" s="11">
        <v>99.33</v>
      </c>
      <c r="Q18" s="13" t="s">
        <v>8317</v>
      </c>
      <c r="R18" t="s">
        <v>8319</v>
      </c>
      <c r="S18" s="16">
        <v>42634.900046296301</v>
      </c>
      <c r="T18" s="16">
        <v>42674.900046296301</v>
      </c>
    </row>
    <row r="19" spans="1:20" ht="102" x14ac:dyDescent="0.4">
      <c r="A19">
        <v>684</v>
      </c>
      <c r="B19" s="9" t="s">
        <v>685</v>
      </c>
      <c r="C19" s="3" t="s">
        <v>4794</v>
      </c>
      <c r="D19" s="5">
        <v>320000</v>
      </c>
      <c r="E19" s="7">
        <v>23948</v>
      </c>
      <c r="F19" t="s">
        <v>8220</v>
      </c>
      <c r="G19" t="s">
        <v>8223</v>
      </c>
      <c r="H19" t="s">
        <v>8245</v>
      </c>
      <c r="I19" s="11">
        <v>1406257200</v>
      </c>
      <c r="J19">
        <v>1403176891</v>
      </c>
      <c r="K19" t="b">
        <v>0</v>
      </c>
      <c r="L19">
        <v>135</v>
      </c>
      <c r="M19" t="b">
        <v>0</v>
      </c>
      <c r="N19" t="s">
        <v>8271</v>
      </c>
      <c r="O19" s="11">
        <v>7</v>
      </c>
      <c r="P19" s="11">
        <v>177.39</v>
      </c>
      <c r="Q19" s="13" t="s">
        <v>8317</v>
      </c>
      <c r="R19" t="s">
        <v>8319</v>
      </c>
      <c r="S19" s="16">
        <v>41809.473275462966</v>
      </c>
      <c r="T19" s="16">
        <v>41845.125</v>
      </c>
    </row>
    <row r="20" spans="1:20" ht="262.3" x14ac:dyDescent="0.4">
      <c r="A20">
        <v>685</v>
      </c>
      <c r="B20" s="9" t="s">
        <v>686</v>
      </c>
      <c r="C20" s="3" t="s">
        <v>4795</v>
      </c>
      <c r="D20" s="5">
        <v>2000</v>
      </c>
      <c r="E20" s="7">
        <v>553</v>
      </c>
      <c r="F20" t="s">
        <v>8220</v>
      </c>
      <c r="G20" t="s">
        <v>8223</v>
      </c>
      <c r="H20" t="s">
        <v>8245</v>
      </c>
      <c r="I20" s="11">
        <v>1421095672</v>
      </c>
      <c r="J20">
        <v>1417207672</v>
      </c>
      <c r="K20" t="b">
        <v>0</v>
      </c>
      <c r="L20">
        <v>10</v>
      </c>
      <c r="M20" t="b">
        <v>0</v>
      </c>
      <c r="N20" t="s">
        <v>8271</v>
      </c>
      <c r="O20" s="11">
        <v>28</v>
      </c>
      <c r="P20" s="11">
        <v>55.3</v>
      </c>
      <c r="Q20" s="13" t="s">
        <v>8317</v>
      </c>
      <c r="R20" t="s">
        <v>8319</v>
      </c>
      <c r="S20" s="16">
        <v>41971.866574074069</v>
      </c>
      <c r="T20" s="16">
        <v>42016.866574074069</v>
      </c>
    </row>
    <row r="21" spans="1:20" ht="262.3" x14ac:dyDescent="0.4">
      <c r="A21">
        <v>688</v>
      </c>
      <c r="B21" s="9" t="s">
        <v>689</v>
      </c>
      <c r="C21" s="3" t="s">
        <v>4798</v>
      </c>
      <c r="D21" s="5">
        <v>20000</v>
      </c>
      <c r="E21" s="7">
        <v>14598</v>
      </c>
      <c r="F21" t="s">
        <v>8220</v>
      </c>
      <c r="G21" t="s">
        <v>8223</v>
      </c>
      <c r="H21" t="s">
        <v>8245</v>
      </c>
      <c r="I21" s="11">
        <v>1444876253</v>
      </c>
      <c r="J21">
        <v>1442284253</v>
      </c>
      <c r="K21" t="b">
        <v>0</v>
      </c>
      <c r="L21">
        <v>36</v>
      </c>
      <c r="M21" t="b">
        <v>0</v>
      </c>
      <c r="N21" t="s">
        <v>8271</v>
      </c>
      <c r="O21" s="11">
        <v>73</v>
      </c>
      <c r="P21" s="11">
        <v>405.5</v>
      </c>
      <c r="Q21" s="13" t="s">
        <v>8317</v>
      </c>
      <c r="R21" t="s">
        <v>8319</v>
      </c>
      <c r="S21" s="16">
        <v>42262.104780092588</v>
      </c>
      <c r="T21" s="16">
        <v>42292.104780092588</v>
      </c>
    </row>
    <row r="22" spans="1:20" ht="247.75" x14ac:dyDescent="0.4">
      <c r="A22">
        <v>689</v>
      </c>
      <c r="B22" s="9" t="s">
        <v>690</v>
      </c>
      <c r="C22" s="3" t="s">
        <v>4799</v>
      </c>
      <c r="D22" s="5">
        <v>200000</v>
      </c>
      <c r="E22" s="7">
        <v>115297.5</v>
      </c>
      <c r="F22" t="s">
        <v>8220</v>
      </c>
      <c r="G22" t="s">
        <v>8223</v>
      </c>
      <c r="H22" t="s">
        <v>8245</v>
      </c>
      <c r="I22" s="11">
        <v>1481173140</v>
      </c>
      <c r="J22">
        <v>1478016097</v>
      </c>
      <c r="K22" t="b">
        <v>0</v>
      </c>
      <c r="L22">
        <v>336</v>
      </c>
      <c r="M22" t="b">
        <v>0</v>
      </c>
      <c r="N22" t="s">
        <v>8271</v>
      </c>
      <c r="O22" s="11">
        <v>58</v>
      </c>
      <c r="P22" s="11">
        <v>343.15</v>
      </c>
      <c r="Q22" s="13" t="s">
        <v>8317</v>
      </c>
      <c r="R22" t="s">
        <v>8319</v>
      </c>
      <c r="S22" s="16">
        <v>42675.66778935185</v>
      </c>
      <c r="T22" s="16">
        <v>42712.207638888889</v>
      </c>
    </row>
    <row r="23" spans="1:20" ht="174.9" x14ac:dyDescent="0.4">
      <c r="A23">
        <v>690</v>
      </c>
      <c r="B23" s="9" t="s">
        <v>691</v>
      </c>
      <c r="C23" s="3" t="s">
        <v>4800</v>
      </c>
      <c r="D23" s="5">
        <v>20000</v>
      </c>
      <c r="E23" s="7">
        <v>2468</v>
      </c>
      <c r="F23" t="s">
        <v>8220</v>
      </c>
      <c r="G23" t="s">
        <v>8223</v>
      </c>
      <c r="H23" t="s">
        <v>8245</v>
      </c>
      <c r="I23" s="11">
        <v>1473400800</v>
      </c>
      <c r="J23">
        <v>1469718841</v>
      </c>
      <c r="K23" t="b">
        <v>0</v>
      </c>
      <c r="L23">
        <v>34</v>
      </c>
      <c r="M23" t="b">
        <v>0</v>
      </c>
      <c r="N23" t="s">
        <v>8271</v>
      </c>
      <c r="O23" s="11">
        <v>12</v>
      </c>
      <c r="P23" s="11">
        <v>72.59</v>
      </c>
      <c r="Q23" s="13" t="s">
        <v>8317</v>
      </c>
      <c r="R23" t="s">
        <v>8319</v>
      </c>
      <c r="S23" s="16">
        <v>42579.634733796294</v>
      </c>
      <c r="T23" s="16">
        <v>42622.25</v>
      </c>
    </row>
    <row r="24" spans="1:20" ht="233.15" x14ac:dyDescent="0.4">
      <c r="A24">
        <v>691</v>
      </c>
      <c r="B24" s="9" t="s">
        <v>692</v>
      </c>
      <c r="C24" s="3" t="s">
        <v>4801</v>
      </c>
      <c r="D24" s="5">
        <v>50000</v>
      </c>
      <c r="E24" s="7">
        <v>260</v>
      </c>
      <c r="F24" t="s">
        <v>8220</v>
      </c>
      <c r="G24" t="s">
        <v>8223</v>
      </c>
      <c r="H24" t="s">
        <v>8245</v>
      </c>
      <c r="I24" s="11">
        <v>1435711246</v>
      </c>
      <c r="J24">
        <v>1433292046</v>
      </c>
      <c r="K24" t="b">
        <v>0</v>
      </c>
      <c r="L24">
        <v>10</v>
      </c>
      <c r="M24" t="b">
        <v>0</v>
      </c>
      <c r="N24" t="s">
        <v>8271</v>
      </c>
      <c r="O24" s="11">
        <v>1</v>
      </c>
      <c r="P24" s="11">
        <v>26</v>
      </c>
      <c r="Q24" s="13" t="s">
        <v>8317</v>
      </c>
      <c r="R24" t="s">
        <v>8319</v>
      </c>
      <c r="S24" s="16">
        <v>42158.028310185182</v>
      </c>
      <c r="T24" s="16">
        <v>42186.028310185182</v>
      </c>
    </row>
    <row r="25" spans="1:20" ht="189.45" x14ac:dyDescent="0.4">
      <c r="A25">
        <v>693</v>
      </c>
      <c r="B25" s="9" t="s">
        <v>694</v>
      </c>
      <c r="C25" s="3" t="s">
        <v>4803</v>
      </c>
      <c r="D25" s="5">
        <v>100000</v>
      </c>
      <c r="E25" s="7">
        <v>35338</v>
      </c>
      <c r="F25" t="s">
        <v>8220</v>
      </c>
      <c r="G25" t="s">
        <v>8223</v>
      </c>
      <c r="H25" t="s">
        <v>8245</v>
      </c>
      <c r="I25" s="11">
        <v>1430421827</v>
      </c>
      <c r="J25">
        <v>1427829827</v>
      </c>
      <c r="K25" t="b">
        <v>0</v>
      </c>
      <c r="L25">
        <v>296</v>
      </c>
      <c r="M25" t="b">
        <v>0</v>
      </c>
      <c r="N25" t="s">
        <v>8271</v>
      </c>
      <c r="O25" s="11">
        <v>35</v>
      </c>
      <c r="P25" s="11">
        <v>119.39</v>
      </c>
      <c r="Q25" s="13" t="s">
        <v>8317</v>
      </c>
      <c r="R25" t="s">
        <v>8319</v>
      </c>
      <c r="S25" s="16">
        <v>42094.808182870373</v>
      </c>
      <c r="T25" s="16">
        <v>42124.808182870373</v>
      </c>
    </row>
    <row r="26" spans="1:20" ht="262.3" x14ac:dyDescent="0.4">
      <c r="A26">
        <v>694</v>
      </c>
      <c r="B26" s="9" t="s">
        <v>695</v>
      </c>
      <c r="C26" s="3" t="s">
        <v>4804</v>
      </c>
      <c r="D26" s="5">
        <v>150000</v>
      </c>
      <c r="E26" s="7">
        <v>590</v>
      </c>
      <c r="F26" t="s">
        <v>8220</v>
      </c>
      <c r="G26" t="s">
        <v>8223</v>
      </c>
      <c r="H26" t="s">
        <v>8245</v>
      </c>
      <c r="I26" s="11">
        <v>1485964559</v>
      </c>
      <c r="J26">
        <v>1483372559</v>
      </c>
      <c r="K26" t="b">
        <v>0</v>
      </c>
      <c r="L26">
        <v>7</v>
      </c>
      <c r="M26" t="b">
        <v>0</v>
      </c>
      <c r="N26" t="s">
        <v>8271</v>
      </c>
      <c r="O26" s="11">
        <v>0</v>
      </c>
      <c r="P26" s="11">
        <v>84.29</v>
      </c>
      <c r="Q26" s="13" t="s">
        <v>8317</v>
      </c>
      <c r="R26" t="s">
        <v>8319</v>
      </c>
      <c r="S26" s="16">
        <v>42737.663877314815</v>
      </c>
      <c r="T26" s="16">
        <v>42767.663877314815</v>
      </c>
    </row>
    <row r="27" spans="1:20" ht="247.75" x14ac:dyDescent="0.4">
      <c r="A27">
        <v>695</v>
      </c>
      <c r="B27" s="9" t="s">
        <v>696</v>
      </c>
      <c r="C27" s="3" t="s">
        <v>4805</v>
      </c>
      <c r="D27" s="5">
        <v>60000</v>
      </c>
      <c r="E27" s="7">
        <v>636</v>
      </c>
      <c r="F27" t="s">
        <v>8220</v>
      </c>
      <c r="G27" t="s">
        <v>8223</v>
      </c>
      <c r="H27" t="s">
        <v>8245</v>
      </c>
      <c r="I27" s="11">
        <v>1414758620</v>
      </c>
      <c r="J27">
        <v>1412166620</v>
      </c>
      <c r="K27" t="b">
        <v>0</v>
      </c>
      <c r="L27">
        <v>7</v>
      </c>
      <c r="M27" t="b">
        <v>0</v>
      </c>
      <c r="N27" t="s">
        <v>8271</v>
      </c>
      <c r="O27" s="11">
        <v>1</v>
      </c>
      <c r="P27" s="11">
        <v>90.86</v>
      </c>
      <c r="Q27" s="13" t="s">
        <v>8317</v>
      </c>
      <c r="R27" t="s">
        <v>8319</v>
      </c>
      <c r="S27" s="16">
        <v>41913.521064814813</v>
      </c>
      <c r="T27" s="16">
        <v>41943.521064814813</v>
      </c>
    </row>
    <row r="28" spans="1:20" ht="247.75" x14ac:dyDescent="0.4">
      <c r="A28">
        <v>698</v>
      </c>
      <c r="B28" s="9" t="s">
        <v>699</v>
      </c>
      <c r="C28" s="3" t="s">
        <v>4808</v>
      </c>
      <c r="D28" s="5">
        <v>100000</v>
      </c>
      <c r="E28" s="7">
        <v>15390</v>
      </c>
      <c r="F28" t="s">
        <v>8220</v>
      </c>
      <c r="G28" t="s">
        <v>8223</v>
      </c>
      <c r="H28" t="s">
        <v>8245</v>
      </c>
      <c r="I28" s="11">
        <v>1411005600</v>
      </c>
      <c r="J28">
        <v>1408141245</v>
      </c>
      <c r="K28" t="b">
        <v>0</v>
      </c>
      <c r="L28">
        <v>29</v>
      </c>
      <c r="M28" t="b">
        <v>0</v>
      </c>
      <c r="N28" t="s">
        <v>8271</v>
      </c>
      <c r="O28" s="11">
        <v>15</v>
      </c>
      <c r="P28" s="11">
        <v>530.69000000000005</v>
      </c>
      <c r="Q28" s="13" t="s">
        <v>8317</v>
      </c>
      <c r="R28" t="s">
        <v>8319</v>
      </c>
      <c r="S28" s="16">
        <v>41866.931076388886</v>
      </c>
      <c r="T28" s="16">
        <v>41900.083333333336</v>
      </c>
    </row>
    <row r="29" spans="1:20" ht="247.75" x14ac:dyDescent="0.4">
      <c r="A29">
        <v>699</v>
      </c>
      <c r="B29" s="9" t="s">
        <v>700</v>
      </c>
      <c r="C29" s="3" t="s">
        <v>4809</v>
      </c>
      <c r="D29" s="5">
        <v>130000</v>
      </c>
      <c r="E29" s="7">
        <v>107148.74</v>
      </c>
      <c r="F29" t="s">
        <v>8220</v>
      </c>
      <c r="G29" t="s">
        <v>8223</v>
      </c>
      <c r="H29" t="s">
        <v>8245</v>
      </c>
      <c r="I29" s="11">
        <v>1385136000</v>
      </c>
      <c r="J29">
        <v>1381923548</v>
      </c>
      <c r="K29" t="b">
        <v>0</v>
      </c>
      <c r="L29">
        <v>890</v>
      </c>
      <c r="M29" t="b">
        <v>0</v>
      </c>
      <c r="N29" t="s">
        <v>8271</v>
      </c>
      <c r="O29" s="11">
        <v>82</v>
      </c>
      <c r="P29" s="11">
        <v>120.39</v>
      </c>
      <c r="Q29" s="13" t="s">
        <v>8317</v>
      </c>
      <c r="R29" t="s">
        <v>8319</v>
      </c>
      <c r="S29" s="16">
        <v>41563.485509259262</v>
      </c>
      <c r="T29" s="16">
        <v>41600.666666666664</v>
      </c>
    </row>
    <row r="30" spans="1:20" ht="262.3" x14ac:dyDescent="0.4">
      <c r="A30">
        <v>702</v>
      </c>
      <c r="B30" s="9" t="s">
        <v>703</v>
      </c>
      <c r="C30" s="3" t="s">
        <v>4812</v>
      </c>
      <c r="D30" s="5">
        <v>15000</v>
      </c>
      <c r="E30" s="7">
        <v>4622.01</v>
      </c>
      <c r="F30" t="s">
        <v>8220</v>
      </c>
      <c r="G30" t="s">
        <v>8223</v>
      </c>
      <c r="H30" t="s">
        <v>8245</v>
      </c>
      <c r="I30" s="11">
        <v>1480011987</v>
      </c>
      <c r="J30">
        <v>1477416387</v>
      </c>
      <c r="K30" t="b">
        <v>0</v>
      </c>
      <c r="L30">
        <v>37</v>
      </c>
      <c r="M30" t="b">
        <v>0</v>
      </c>
      <c r="N30" t="s">
        <v>8271</v>
      </c>
      <c r="O30" s="11">
        <v>31</v>
      </c>
      <c r="P30" s="11">
        <v>124.92</v>
      </c>
      <c r="Q30" s="13" t="s">
        <v>8317</v>
      </c>
      <c r="R30" t="s">
        <v>8319</v>
      </c>
      <c r="S30" s="16">
        <v>42668.726701388892</v>
      </c>
      <c r="T30" s="16">
        <v>42698.768368055549</v>
      </c>
    </row>
    <row r="31" spans="1:20" ht="218.6" x14ac:dyDescent="0.4">
      <c r="A31">
        <v>703</v>
      </c>
      <c r="B31" s="9" t="s">
        <v>704</v>
      </c>
      <c r="C31" s="3" t="s">
        <v>4813</v>
      </c>
      <c r="D31" s="5">
        <v>15000</v>
      </c>
      <c r="E31" s="7">
        <v>837</v>
      </c>
      <c r="F31" t="s">
        <v>8220</v>
      </c>
      <c r="G31" t="s">
        <v>8223</v>
      </c>
      <c r="H31" t="s">
        <v>8245</v>
      </c>
      <c r="I31" s="11">
        <v>1485905520</v>
      </c>
      <c r="J31">
        <v>1481150949</v>
      </c>
      <c r="K31" t="b">
        <v>0</v>
      </c>
      <c r="L31">
        <v>7</v>
      </c>
      <c r="M31" t="b">
        <v>0</v>
      </c>
      <c r="N31" t="s">
        <v>8271</v>
      </c>
      <c r="O31" s="11">
        <v>6</v>
      </c>
      <c r="P31" s="11">
        <v>119.57</v>
      </c>
      <c r="Q31" s="13" t="s">
        <v>8317</v>
      </c>
      <c r="R31" t="s">
        <v>8319</v>
      </c>
      <c r="S31" s="16">
        <v>42711.950798611113</v>
      </c>
      <c r="T31" s="16">
        <v>42766.98055555555</v>
      </c>
    </row>
    <row r="32" spans="1:20" ht="145.75" x14ac:dyDescent="0.4">
      <c r="A32">
        <v>709</v>
      </c>
      <c r="B32" s="9" t="s">
        <v>710</v>
      </c>
      <c r="C32" s="3" t="s">
        <v>4819</v>
      </c>
      <c r="D32" s="5">
        <v>15000</v>
      </c>
      <c r="E32" s="7">
        <v>61</v>
      </c>
      <c r="F32" t="s">
        <v>8220</v>
      </c>
      <c r="G32" t="s">
        <v>8223</v>
      </c>
      <c r="H32" t="s">
        <v>8245</v>
      </c>
      <c r="I32" s="11">
        <v>1417741159</v>
      </c>
      <c r="J32">
        <v>1415149159</v>
      </c>
      <c r="K32" t="b">
        <v>0</v>
      </c>
      <c r="L32">
        <v>2</v>
      </c>
      <c r="M32" t="b">
        <v>0</v>
      </c>
      <c r="N32" t="s">
        <v>8271</v>
      </c>
      <c r="O32" s="11">
        <v>0</v>
      </c>
      <c r="P32" s="11">
        <v>30.5</v>
      </c>
      <c r="Q32" s="13" t="s">
        <v>8317</v>
      </c>
      <c r="R32" t="s">
        <v>8319</v>
      </c>
      <c r="S32" s="16">
        <v>41948.041192129633</v>
      </c>
      <c r="T32" s="16">
        <v>41978.041192129633</v>
      </c>
    </row>
    <row r="33" spans="1:20" ht="233.15" x14ac:dyDescent="0.4">
      <c r="A33">
        <v>712</v>
      </c>
      <c r="B33" s="9" t="s">
        <v>713</v>
      </c>
      <c r="C33" s="3" t="s">
        <v>4822</v>
      </c>
      <c r="D33" s="5">
        <v>48500</v>
      </c>
      <c r="E33" s="7">
        <v>105</v>
      </c>
      <c r="F33" t="s">
        <v>8220</v>
      </c>
      <c r="G33" t="s">
        <v>8223</v>
      </c>
      <c r="H33" t="s">
        <v>8245</v>
      </c>
      <c r="I33" s="11">
        <v>1455466832</v>
      </c>
      <c r="J33">
        <v>1452874832</v>
      </c>
      <c r="K33" t="b">
        <v>0</v>
      </c>
      <c r="L33">
        <v>4</v>
      </c>
      <c r="M33" t="b">
        <v>0</v>
      </c>
      <c r="N33" t="s">
        <v>8271</v>
      </c>
      <c r="O33" s="11">
        <v>0</v>
      </c>
      <c r="P33" s="11">
        <v>26.25</v>
      </c>
      <c r="Q33" s="13" t="s">
        <v>8317</v>
      </c>
      <c r="R33" t="s">
        <v>8319</v>
      </c>
      <c r="S33" s="16">
        <v>42384.680925925932</v>
      </c>
      <c r="T33" s="16">
        <v>42414.680925925932</v>
      </c>
    </row>
    <row r="34" spans="1:20" ht="218.6" x14ac:dyDescent="0.4">
      <c r="A34">
        <v>714</v>
      </c>
      <c r="B34" s="9" t="s">
        <v>715</v>
      </c>
      <c r="C34" s="3" t="s">
        <v>4824</v>
      </c>
      <c r="D34" s="5">
        <v>15000</v>
      </c>
      <c r="E34" s="7">
        <v>2249</v>
      </c>
      <c r="F34" t="s">
        <v>8220</v>
      </c>
      <c r="G34" t="s">
        <v>8223</v>
      </c>
      <c r="H34" t="s">
        <v>8245</v>
      </c>
      <c r="I34" s="11">
        <v>1488308082</v>
      </c>
      <c r="J34">
        <v>1483124082</v>
      </c>
      <c r="K34" t="b">
        <v>0</v>
      </c>
      <c r="L34">
        <v>28</v>
      </c>
      <c r="M34" t="b">
        <v>0</v>
      </c>
      <c r="N34" t="s">
        <v>8271</v>
      </c>
      <c r="O34" s="11">
        <v>15</v>
      </c>
      <c r="P34" s="11">
        <v>80.319999999999993</v>
      </c>
      <c r="Q34" s="13" t="s">
        <v>8317</v>
      </c>
      <c r="R34" t="s">
        <v>8319</v>
      </c>
      <c r="S34" s="16">
        <v>42734.787986111114</v>
      </c>
      <c r="T34" s="16">
        <v>42794.787986111114</v>
      </c>
    </row>
    <row r="35" spans="1:20" ht="247.75" x14ac:dyDescent="0.4">
      <c r="A35">
        <v>715</v>
      </c>
      <c r="B35" s="9" t="s">
        <v>716</v>
      </c>
      <c r="C35" s="3" t="s">
        <v>4825</v>
      </c>
      <c r="D35" s="5">
        <v>27500</v>
      </c>
      <c r="E35" s="7">
        <v>1389</v>
      </c>
      <c r="F35" t="s">
        <v>8220</v>
      </c>
      <c r="G35" t="s">
        <v>8223</v>
      </c>
      <c r="H35" t="s">
        <v>8245</v>
      </c>
      <c r="I35" s="11">
        <v>1446693040</v>
      </c>
      <c r="J35">
        <v>1443233440</v>
      </c>
      <c r="K35" t="b">
        <v>0</v>
      </c>
      <c r="L35">
        <v>12</v>
      </c>
      <c r="M35" t="b">
        <v>0</v>
      </c>
      <c r="N35" t="s">
        <v>8271</v>
      </c>
      <c r="O35" s="11">
        <v>5</v>
      </c>
      <c r="P35" s="11">
        <v>115.75</v>
      </c>
      <c r="Q35" s="13" t="s">
        <v>8317</v>
      </c>
      <c r="R35" t="s">
        <v>8319</v>
      </c>
      <c r="S35" s="16">
        <v>42273.090740740736</v>
      </c>
      <c r="T35" s="16">
        <v>42313.132407407407</v>
      </c>
    </row>
    <row r="36" spans="1:20" ht="218.6" x14ac:dyDescent="0.4">
      <c r="A36">
        <v>716</v>
      </c>
      <c r="B36" s="9" t="s">
        <v>717</v>
      </c>
      <c r="C36" s="3" t="s">
        <v>4826</v>
      </c>
      <c r="D36" s="5">
        <v>7000</v>
      </c>
      <c r="E36" s="7">
        <v>715</v>
      </c>
      <c r="F36" t="s">
        <v>8220</v>
      </c>
      <c r="G36" t="s">
        <v>8223</v>
      </c>
      <c r="H36" t="s">
        <v>8245</v>
      </c>
      <c r="I36" s="11">
        <v>1417392000</v>
      </c>
      <c r="J36">
        <v>1414511307</v>
      </c>
      <c r="K36" t="b">
        <v>0</v>
      </c>
      <c r="L36">
        <v>16</v>
      </c>
      <c r="M36" t="b">
        <v>0</v>
      </c>
      <c r="N36" t="s">
        <v>8271</v>
      </c>
      <c r="O36" s="11">
        <v>10</v>
      </c>
      <c r="P36" s="11">
        <v>44.69</v>
      </c>
      <c r="Q36" s="13" t="s">
        <v>8317</v>
      </c>
      <c r="R36" t="s">
        <v>8319</v>
      </c>
      <c r="S36" s="16">
        <v>41940.658645833333</v>
      </c>
      <c r="T36" s="16">
        <v>41974</v>
      </c>
    </row>
    <row r="37" spans="1:20" ht="87.45" x14ac:dyDescent="0.4">
      <c r="A37">
        <v>717</v>
      </c>
      <c r="B37" s="9" t="s">
        <v>718</v>
      </c>
      <c r="C37" s="3" t="s">
        <v>4827</v>
      </c>
      <c r="D37" s="5">
        <v>100000</v>
      </c>
      <c r="E37" s="7">
        <v>305</v>
      </c>
      <c r="F37" t="s">
        <v>8220</v>
      </c>
      <c r="G37" t="s">
        <v>8223</v>
      </c>
      <c r="H37" t="s">
        <v>8245</v>
      </c>
      <c r="I37" s="11">
        <v>1409949002</v>
      </c>
      <c r="J37">
        <v>1407357002</v>
      </c>
      <c r="K37" t="b">
        <v>0</v>
      </c>
      <c r="L37">
        <v>4</v>
      </c>
      <c r="M37" t="b">
        <v>0</v>
      </c>
      <c r="N37" t="s">
        <v>8271</v>
      </c>
      <c r="O37" s="11">
        <v>0</v>
      </c>
      <c r="P37" s="11">
        <v>76.25</v>
      </c>
      <c r="Q37" s="13" t="s">
        <v>8317</v>
      </c>
      <c r="R37" t="s">
        <v>8319</v>
      </c>
      <c r="S37" s="16">
        <v>41857.854189814818</v>
      </c>
      <c r="T37" s="16">
        <v>41887.854189814818</v>
      </c>
    </row>
    <row r="38" spans="1:20" ht="247.75" x14ac:dyDescent="0.4">
      <c r="A38">
        <v>718</v>
      </c>
      <c r="B38" s="9" t="s">
        <v>719</v>
      </c>
      <c r="C38" s="3" t="s">
        <v>4828</v>
      </c>
      <c r="D38" s="5">
        <v>12000</v>
      </c>
      <c r="E38" s="7">
        <v>90</v>
      </c>
      <c r="F38" t="s">
        <v>8220</v>
      </c>
      <c r="G38" t="s">
        <v>8223</v>
      </c>
      <c r="H38" t="s">
        <v>8245</v>
      </c>
      <c r="I38" s="11">
        <v>1487397540</v>
      </c>
      <c r="J38">
        <v>1484684247</v>
      </c>
      <c r="K38" t="b">
        <v>0</v>
      </c>
      <c r="L38">
        <v>4</v>
      </c>
      <c r="M38" t="b">
        <v>0</v>
      </c>
      <c r="N38" t="s">
        <v>8271</v>
      </c>
      <c r="O38" s="11">
        <v>1</v>
      </c>
      <c r="P38" s="11">
        <v>22.5</v>
      </c>
      <c r="Q38" s="13" t="s">
        <v>8317</v>
      </c>
      <c r="R38" t="s">
        <v>8319</v>
      </c>
      <c r="S38" s="16">
        <v>42752.845451388886</v>
      </c>
      <c r="T38" s="16">
        <v>42784.249305555553</v>
      </c>
    </row>
    <row r="39" spans="1:20" ht="247.75" x14ac:dyDescent="0.4">
      <c r="A39">
        <v>719</v>
      </c>
      <c r="B39" s="9" t="s">
        <v>720</v>
      </c>
      <c r="C39" s="3" t="s">
        <v>4829</v>
      </c>
      <c r="D39" s="5">
        <v>15000</v>
      </c>
      <c r="E39" s="7">
        <v>194</v>
      </c>
      <c r="F39" t="s">
        <v>8220</v>
      </c>
      <c r="G39" t="s">
        <v>8223</v>
      </c>
      <c r="H39" t="s">
        <v>8245</v>
      </c>
      <c r="I39" s="11">
        <v>1456189076</v>
      </c>
      <c r="J39">
        <v>1454979476</v>
      </c>
      <c r="K39" t="b">
        <v>0</v>
      </c>
      <c r="L39">
        <v>10</v>
      </c>
      <c r="M39" t="b">
        <v>0</v>
      </c>
      <c r="N39" t="s">
        <v>8271</v>
      </c>
      <c r="O39" s="11">
        <v>1</v>
      </c>
      <c r="P39" s="11">
        <v>19.399999999999999</v>
      </c>
      <c r="Q39" s="13" t="s">
        <v>8317</v>
      </c>
      <c r="R39" t="s">
        <v>8319</v>
      </c>
      <c r="S39" s="16">
        <v>42409.040231481486</v>
      </c>
      <c r="T39" s="16">
        <v>42423.040231481486</v>
      </c>
    </row>
    <row r="40" spans="1:20" ht="218.6" x14ac:dyDescent="0.4">
      <c r="A40">
        <v>940</v>
      </c>
      <c r="B40" s="9" t="s">
        <v>941</v>
      </c>
      <c r="C40" s="3" t="s">
        <v>5050</v>
      </c>
      <c r="D40" s="5">
        <v>9000</v>
      </c>
      <c r="E40" s="7">
        <v>1544</v>
      </c>
      <c r="F40" t="s">
        <v>8220</v>
      </c>
      <c r="G40" t="s">
        <v>8223</v>
      </c>
      <c r="H40" t="s">
        <v>8245</v>
      </c>
      <c r="I40" s="11">
        <v>1439251926</v>
      </c>
      <c r="J40">
        <v>1435363926</v>
      </c>
      <c r="K40" t="b">
        <v>0</v>
      </c>
      <c r="L40">
        <v>14</v>
      </c>
      <c r="M40" t="b">
        <v>0</v>
      </c>
      <c r="N40" t="s">
        <v>8271</v>
      </c>
      <c r="O40" s="11">
        <v>17</v>
      </c>
      <c r="P40" s="11">
        <v>110.29</v>
      </c>
      <c r="Q40" s="13" t="s">
        <v>8317</v>
      </c>
      <c r="R40" t="s">
        <v>8319</v>
      </c>
      <c r="S40" s="16">
        <v>42182.008402777778</v>
      </c>
      <c r="T40" s="16">
        <v>42227.008402777778</v>
      </c>
    </row>
    <row r="41" spans="1:20" ht="233.15" x14ac:dyDescent="0.4">
      <c r="A41">
        <v>941</v>
      </c>
      <c r="B41" s="9" t="s">
        <v>942</v>
      </c>
      <c r="C41" s="3" t="s">
        <v>5051</v>
      </c>
      <c r="D41" s="5">
        <v>50000</v>
      </c>
      <c r="E41" s="7">
        <v>1161</v>
      </c>
      <c r="F41" t="s">
        <v>8220</v>
      </c>
      <c r="G41" t="s">
        <v>8223</v>
      </c>
      <c r="H41" t="s">
        <v>8245</v>
      </c>
      <c r="I41" s="11">
        <v>1486693145</v>
      </c>
      <c r="J41">
        <v>1484101145</v>
      </c>
      <c r="K41" t="b">
        <v>0</v>
      </c>
      <c r="L41">
        <v>31</v>
      </c>
      <c r="M41" t="b">
        <v>0</v>
      </c>
      <c r="N41" t="s">
        <v>8271</v>
      </c>
      <c r="O41" s="11">
        <v>2</v>
      </c>
      <c r="P41" s="11">
        <v>37.450000000000003</v>
      </c>
      <c r="Q41" s="13" t="s">
        <v>8317</v>
      </c>
      <c r="R41" t="s">
        <v>8319</v>
      </c>
      <c r="S41" s="16">
        <v>42746.096585648149</v>
      </c>
      <c r="T41" s="16">
        <v>42776.096585648149</v>
      </c>
    </row>
    <row r="42" spans="1:20" ht="247.75" x14ac:dyDescent="0.4">
      <c r="A42">
        <v>942</v>
      </c>
      <c r="B42" s="9" t="s">
        <v>943</v>
      </c>
      <c r="C42" s="3" t="s">
        <v>5052</v>
      </c>
      <c r="D42" s="5">
        <v>7500</v>
      </c>
      <c r="E42" s="7">
        <v>668</v>
      </c>
      <c r="F42" t="s">
        <v>8220</v>
      </c>
      <c r="G42" t="s">
        <v>8223</v>
      </c>
      <c r="H42" t="s">
        <v>8245</v>
      </c>
      <c r="I42" s="11">
        <v>1455826460</v>
      </c>
      <c r="J42">
        <v>1452716060</v>
      </c>
      <c r="K42" t="b">
        <v>0</v>
      </c>
      <c r="L42">
        <v>16</v>
      </c>
      <c r="M42" t="b">
        <v>0</v>
      </c>
      <c r="N42" t="s">
        <v>8271</v>
      </c>
      <c r="O42" s="11">
        <v>9</v>
      </c>
      <c r="P42" s="11">
        <v>41.75</v>
      </c>
      <c r="Q42" s="13" t="s">
        <v>8317</v>
      </c>
      <c r="R42" t="s">
        <v>8319</v>
      </c>
      <c r="S42" s="16">
        <v>42382.843287037031</v>
      </c>
      <c r="T42" s="16">
        <v>42418.843287037031</v>
      </c>
    </row>
    <row r="43" spans="1:20" ht="145.75" x14ac:dyDescent="0.4">
      <c r="A43">
        <v>943</v>
      </c>
      <c r="B43" s="9" t="s">
        <v>944</v>
      </c>
      <c r="C43" s="3" t="s">
        <v>5053</v>
      </c>
      <c r="D43" s="5">
        <v>3000</v>
      </c>
      <c r="E43" s="7">
        <v>289</v>
      </c>
      <c r="F43" t="s">
        <v>8220</v>
      </c>
      <c r="G43" t="s">
        <v>8223</v>
      </c>
      <c r="H43" t="s">
        <v>8245</v>
      </c>
      <c r="I43" s="11">
        <v>1480438905</v>
      </c>
      <c r="J43">
        <v>1477843305</v>
      </c>
      <c r="K43" t="b">
        <v>0</v>
      </c>
      <c r="L43">
        <v>12</v>
      </c>
      <c r="M43" t="b">
        <v>0</v>
      </c>
      <c r="N43" t="s">
        <v>8271</v>
      </c>
      <c r="O43" s="11">
        <v>10</v>
      </c>
      <c r="P43" s="11">
        <v>24.08</v>
      </c>
      <c r="Q43" s="13" t="s">
        <v>8317</v>
      </c>
      <c r="R43" t="s">
        <v>8319</v>
      </c>
      <c r="S43" s="16">
        <v>42673.66788194445</v>
      </c>
      <c r="T43" s="16">
        <v>42703.709548611107</v>
      </c>
    </row>
    <row r="44" spans="1:20" ht="218.6" x14ac:dyDescent="0.4">
      <c r="A44">
        <v>944</v>
      </c>
      <c r="B44" s="9" t="s">
        <v>945</v>
      </c>
      <c r="C44" s="3" t="s">
        <v>5054</v>
      </c>
      <c r="D44" s="5">
        <v>50000</v>
      </c>
      <c r="E44" s="7">
        <v>6663</v>
      </c>
      <c r="F44" t="s">
        <v>8220</v>
      </c>
      <c r="G44" t="s">
        <v>8223</v>
      </c>
      <c r="H44" t="s">
        <v>8245</v>
      </c>
      <c r="I44" s="11">
        <v>1460988000</v>
      </c>
      <c r="J44">
        <v>1458050450</v>
      </c>
      <c r="K44" t="b">
        <v>0</v>
      </c>
      <c r="L44">
        <v>96</v>
      </c>
      <c r="M44" t="b">
        <v>0</v>
      </c>
      <c r="N44" t="s">
        <v>8271</v>
      </c>
      <c r="O44" s="11">
        <v>13</v>
      </c>
      <c r="P44" s="11">
        <v>69.41</v>
      </c>
      <c r="Q44" s="13" t="s">
        <v>8317</v>
      </c>
      <c r="R44" t="s">
        <v>8319</v>
      </c>
      <c r="S44" s="16">
        <v>42444.583912037036</v>
      </c>
      <c r="T44" s="16">
        <v>42478.583333333328</v>
      </c>
    </row>
    <row r="45" spans="1:20" ht="174.9" x14ac:dyDescent="0.4">
      <c r="A45">
        <v>946</v>
      </c>
      <c r="B45" s="9" t="s">
        <v>947</v>
      </c>
      <c r="C45" s="3" t="s">
        <v>5056</v>
      </c>
      <c r="D45" s="5">
        <v>15000</v>
      </c>
      <c r="E45" s="7">
        <v>286</v>
      </c>
      <c r="F45" t="s">
        <v>8220</v>
      </c>
      <c r="G45" t="s">
        <v>8223</v>
      </c>
      <c r="H45" t="s">
        <v>8245</v>
      </c>
      <c r="I45" s="11">
        <v>1473444048</v>
      </c>
      <c r="J45">
        <v>1470852048</v>
      </c>
      <c r="K45" t="b">
        <v>0</v>
      </c>
      <c r="L45">
        <v>5</v>
      </c>
      <c r="M45" t="b">
        <v>0</v>
      </c>
      <c r="N45" t="s">
        <v>8271</v>
      </c>
      <c r="O45" s="11">
        <v>2</v>
      </c>
      <c r="P45" s="11">
        <v>57.2</v>
      </c>
      <c r="Q45" s="13" t="s">
        <v>8317</v>
      </c>
      <c r="R45" t="s">
        <v>8319</v>
      </c>
      <c r="S45" s="16">
        <v>42592.750555555554</v>
      </c>
      <c r="T45" s="16">
        <v>42622.750555555554</v>
      </c>
    </row>
    <row r="46" spans="1:20" ht="233.15" x14ac:dyDescent="0.4">
      <c r="A46">
        <v>947</v>
      </c>
      <c r="B46" s="9" t="s">
        <v>948</v>
      </c>
      <c r="C46" s="3" t="s">
        <v>5057</v>
      </c>
      <c r="D46" s="5">
        <v>850</v>
      </c>
      <c r="E46" s="7">
        <v>0</v>
      </c>
      <c r="F46" t="s">
        <v>8220</v>
      </c>
      <c r="G46" t="s">
        <v>8223</v>
      </c>
      <c r="H46" t="s">
        <v>8245</v>
      </c>
      <c r="I46" s="11">
        <v>1467312306</v>
      </c>
      <c r="J46">
        <v>1462128306</v>
      </c>
      <c r="K46" t="b">
        <v>0</v>
      </c>
      <c r="L46">
        <v>0</v>
      </c>
      <c r="M46" t="b">
        <v>0</v>
      </c>
      <c r="N46" t="s">
        <v>8271</v>
      </c>
      <c r="O46" s="11">
        <v>0</v>
      </c>
      <c r="P46" s="11">
        <v>0</v>
      </c>
      <c r="Q46" s="13" t="s">
        <v>8317</v>
      </c>
      <c r="R46" t="s">
        <v>8319</v>
      </c>
      <c r="S46" s="16">
        <v>42491.781319444446</v>
      </c>
      <c r="T46" s="16">
        <v>42551.781319444446</v>
      </c>
    </row>
    <row r="47" spans="1:20" ht="72.900000000000006" x14ac:dyDescent="0.4">
      <c r="A47">
        <v>951</v>
      </c>
      <c r="B47" s="9" t="s">
        <v>952</v>
      </c>
      <c r="C47" s="3" t="s">
        <v>5061</v>
      </c>
      <c r="D47" s="5">
        <v>50000</v>
      </c>
      <c r="E47" s="7">
        <v>19195</v>
      </c>
      <c r="F47" t="s">
        <v>8220</v>
      </c>
      <c r="G47" t="s">
        <v>8223</v>
      </c>
      <c r="H47" t="s">
        <v>8245</v>
      </c>
      <c r="I47" s="11">
        <v>1465054872</v>
      </c>
      <c r="J47">
        <v>1461166872</v>
      </c>
      <c r="K47" t="b">
        <v>0</v>
      </c>
      <c r="L47">
        <v>121</v>
      </c>
      <c r="M47" t="b">
        <v>0</v>
      </c>
      <c r="N47" t="s">
        <v>8271</v>
      </c>
      <c r="O47" s="11">
        <v>38</v>
      </c>
      <c r="P47" s="11">
        <v>158.63999999999999</v>
      </c>
      <c r="Q47" s="13" t="s">
        <v>8317</v>
      </c>
      <c r="R47" t="s">
        <v>8319</v>
      </c>
      <c r="S47" s="16">
        <v>42480.653611111105</v>
      </c>
      <c r="T47" s="16">
        <v>42525.653611111105</v>
      </c>
    </row>
    <row r="48" spans="1:20" ht="131.15" x14ac:dyDescent="0.4">
      <c r="A48">
        <v>952</v>
      </c>
      <c r="B48" s="9" t="s">
        <v>953</v>
      </c>
      <c r="C48" s="3" t="s">
        <v>5062</v>
      </c>
      <c r="D48" s="5">
        <v>49000</v>
      </c>
      <c r="E48" s="7">
        <v>19572</v>
      </c>
      <c r="F48" t="s">
        <v>8220</v>
      </c>
      <c r="G48" t="s">
        <v>8223</v>
      </c>
      <c r="H48" t="s">
        <v>8245</v>
      </c>
      <c r="I48" s="11">
        <v>1479483812</v>
      </c>
      <c r="J48">
        <v>1476888212</v>
      </c>
      <c r="K48" t="b">
        <v>0</v>
      </c>
      <c r="L48">
        <v>196</v>
      </c>
      <c r="M48" t="b">
        <v>0</v>
      </c>
      <c r="N48" t="s">
        <v>8271</v>
      </c>
      <c r="O48" s="11">
        <v>40</v>
      </c>
      <c r="P48" s="11">
        <v>99.86</v>
      </c>
      <c r="Q48" s="13" t="s">
        <v>8317</v>
      </c>
      <c r="R48" t="s">
        <v>8319</v>
      </c>
      <c r="S48" s="16">
        <v>42662.613564814819</v>
      </c>
      <c r="T48" s="16">
        <v>42692.655231481483</v>
      </c>
    </row>
    <row r="49" spans="1:20" ht="233.15" x14ac:dyDescent="0.4">
      <c r="A49">
        <v>953</v>
      </c>
      <c r="B49" s="9" t="s">
        <v>954</v>
      </c>
      <c r="C49" s="3" t="s">
        <v>5063</v>
      </c>
      <c r="D49" s="5">
        <v>15000</v>
      </c>
      <c r="E49" s="7">
        <v>126</v>
      </c>
      <c r="F49" t="s">
        <v>8220</v>
      </c>
      <c r="G49" t="s">
        <v>8223</v>
      </c>
      <c r="H49" t="s">
        <v>8245</v>
      </c>
      <c r="I49" s="11">
        <v>1422158199</v>
      </c>
      <c r="J49">
        <v>1419566199</v>
      </c>
      <c r="K49" t="b">
        <v>0</v>
      </c>
      <c r="L49">
        <v>5</v>
      </c>
      <c r="M49" t="b">
        <v>0</v>
      </c>
      <c r="N49" t="s">
        <v>8271</v>
      </c>
      <c r="O49" s="11">
        <v>1</v>
      </c>
      <c r="P49" s="11">
        <v>25.2</v>
      </c>
      <c r="Q49" s="13" t="s">
        <v>8317</v>
      </c>
      <c r="R49" t="s">
        <v>8319</v>
      </c>
      <c r="S49" s="16">
        <v>41999.164340277777</v>
      </c>
      <c r="T49" s="16">
        <v>42029.164340277777</v>
      </c>
    </row>
    <row r="50" spans="1:20" ht="218.6" x14ac:dyDescent="0.4">
      <c r="A50">
        <v>954</v>
      </c>
      <c r="B50" s="9" t="s">
        <v>955</v>
      </c>
      <c r="C50" s="3" t="s">
        <v>5064</v>
      </c>
      <c r="D50" s="5">
        <v>15000</v>
      </c>
      <c r="E50" s="7">
        <v>6511</v>
      </c>
      <c r="F50" t="s">
        <v>8220</v>
      </c>
      <c r="G50" t="s">
        <v>8223</v>
      </c>
      <c r="H50" t="s">
        <v>8245</v>
      </c>
      <c r="I50" s="11">
        <v>1440100839</v>
      </c>
      <c r="J50">
        <v>1436472039</v>
      </c>
      <c r="K50" t="b">
        <v>0</v>
      </c>
      <c r="L50">
        <v>73</v>
      </c>
      <c r="M50" t="b">
        <v>0</v>
      </c>
      <c r="N50" t="s">
        <v>8271</v>
      </c>
      <c r="O50" s="11">
        <v>43</v>
      </c>
      <c r="P50" s="11">
        <v>89.19</v>
      </c>
      <c r="Q50" s="13" t="s">
        <v>8317</v>
      </c>
      <c r="R50" t="s">
        <v>8319</v>
      </c>
      <c r="S50" s="16">
        <v>42194.833784722221</v>
      </c>
      <c r="T50" s="16">
        <v>42236.833784722221</v>
      </c>
    </row>
    <row r="51" spans="1:20" ht="218.6" x14ac:dyDescent="0.4">
      <c r="A51">
        <v>955</v>
      </c>
      <c r="B51" s="9" t="s">
        <v>956</v>
      </c>
      <c r="C51" s="3" t="s">
        <v>5065</v>
      </c>
      <c r="D51" s="5">
        <v>300000</v>
      </c>
      <c r="E51" s="7">
        <v>16984</v>
      </c>
      <c r="F51" t="s">
        <v>8220</v>
      </c>
      <c r="G51" t="s">
        <v>8223</v>
      </c>
      <c r="H51" t="s">
        <v>8245</v>
      </c>
      <c r="I51" s="11">
        <v>1473750300</v>
      </c>
      <c r="J51">
        <v>1470294300</v>
      </c>
      <c r="K51" t="b">
        <v>0</v>
      </c>
      <c r="L51">
        <v>93</v>
      </c>
      <c r="M51" t="b">
        <v>0</v>
      </c>
      <c r="N51" t="s">
        <v>8271</v>
      </c>
      <c r="O51" s="11">
        <v>6</v>
      </c>
      <c r="P51" s="11">
        <v>182.62</v>
      </c>
      <c r="Q51" s="13" t="s">
        <v>8317</v>
      </c>
      <c r="R51" t="s">
        <v>8319</v>
      </c>
      <c r="S51" s="16">
        <v>42586.295138888891</v>
      </c>
      <c r="T51" s="16">
        <v>42626.295138888891</v>
      </c>
    </row>
    <row r="52" spans="1:20" ht="262.3" x14ac:dyDescent="0.4">
      <c r="A52">
        <v>956</v>
      </c>
      <c r="B52" s="9" t="s">
        <v>957</v>
      </c>
      <c r="C52" s="3" t="s">
        <v>5066</v>
      </c>
      <c r="D52" s="5">
        <v>50000</v>
      </c>
      <c r="E52" s="7">
        <v>861</v>
      </c>
      <c r="F52" t="s">
        <v>8220</v>
      </c>
      <c r="G52" t="s">
        <v>8223</v>
      </c>
      <c r="H52" t="s">
        <v>8245</v>
      </c>
      <c r="I52" s="11">
        <v>1430081759</v>
      </c>
      <c r="J52">
        <v>1424901359</v>
      </c>
      <c r="K52" t="b">
        <v>0</v>
      </c>
      <c r="L52">
        <v>17</v>
      </c>
      <c r="M52" t="b">
        <v>0</v>
      </c>
      <c r="N52" t="s">
        <v>8271</v>
      </c>
      <c r="O52" s="11">
        <v>2</v>
      </c>
      <c r="P52" s="11">
        <v>50.65</v>
      </c>
      <c r="Q52" s="13" t="s">
        <v>8317</v>
      </c>
      <c r="R52" t="s">
        <v>8319</v>
      </c>
      <c r="S52" s="16">
        <v>42060.913877314815</v>
      </c>
      <c r="T52" s="16">
        <v>42120.872210648144</v>
      </c>
    </row>
    <row r="53" spans="1:20" ht="160.30000000000001" x14ac:dyDescent="0.4">
      <c r="A53">
        <v>957</v>
      </c>
      <c r="B53" s="9" t="s">
        <v>958</v>
      </c>
      <c r="C53" s="3" t="s">
        <v>5067</v>
      </c>
      <c r="D53" s="5">
        <v>12000</v>
      </c>
      <c r="E53" s="7">
        <v>233</v>
      </c>
      <c r="F53" t="s">
        <v>8220</v>
      </c>
      <c r="G53" t="s">
        <v>8223</v>
      </c>
      <c r="H53" t="s">
        <v>8245</v>
      </c>
      <c r="I53" s="11">
        <v>1479392133</v>
      </c>
      <c r="J53">
        <v>1476710133</v>
      </c>
      <c r="K53" t="b">
        <v>0</v>
      </c>
      <c r="L53">
        <v>7</v>
      </c>
      <c r="M53" t="b">
        <v>0</v>
      </c>
      <c r="N53" t="s">
        <v>8271</v>
      </c>
      <c r="O53" s="11">
        <v>2</v>
      </c>
      <c r="P53" s="11">
        <v>33.29</v>
      </c>
      <c r="Q53" s="13" t="s">
        <v>8317</v>
      </c>
      <c r="R53" t="s">
        <v>8319</v>
      </c>
      <c r="S53" s="16">
        <v>42660.552465277782</v>
      </c>
      <c r="T53" s="16">
        <v>42691.594131944439</v>
      </c>
    </row>
    <row r="54" spans="1:20" ht="262.3" x14ac:dyDescent="0.4">
      <c r="A54">
        <v>958</v>
      </c>
      <c r="B54" s="9" t="s">
        <v>959</v>
      </c>
      <c r="C54" s="3" t="s">
        <v>5068</v>
      </c>
      <c r="D54" s="5">
        <v>7777</v>
      </c>
      <c r="E54" s="7">
        <v>881</v>
      </c>
      <c r="F54" t="s">
        <v>8220</v>
      </c>
      <c r="G54" t="s">
        <v>8223</v>
      </c>
      <c r="H54" t="s">
        <v>8245</v>
      </c>
      <c r="I54" s="11">
        <v>1428641940</v>
      </c>
      <c r="J54">
        <v>1426792563</v>
      </c>
      <c r="K54" t="b">
        <v>0</v>
      </c>
      <c r="L54">
        <v>17</v>
      </c>
      <c r="M54" t="b">
        <v>0</v>
      </c>
      <c r="N54" t="s">
        <v>8271</v>
      </c>
      <c r="O54" s="11">
        <v>11</v>
      </c>
      <c r="P54" s="11">
        <v>51.82</v>
      </c>
      <c r="Q54" s="13" t="s">
        <v>8317</v>
      </c>
      <c r="R54" t="s">
        <v>8319</v>
      </c>
      <c r="S54" s="16">
        <v>42082.802812499998</v>
      </c>
      <c r="T54" s="16">
        <v>42104.207638888889</v>
      </c>
    </row>
    <row r="55" spans="1:20" ht="247.75" x14ac:dyDescent="0.4">
      <c r="A55">
        <v>959</v>
      </c>
      <c r="B55" s="9" t="s">
        <v>960</v>
      </c>
      <c r="C55" s="3" t="s">
        <v>5069</v>
      </c>
      <c r="D55" s="5">
        <v>50000</v>
      </c>
      <c r="E55" s="7">
        <v>19430</v>
      </c>
      <c r="F55" t="s">
        <v>8220</v>
      </c>
      <c r="G55" t="s">
        <v>8223</v>
      </c>
      <c r="H55" t="s">
        <v>8245</v>
      </c>
      <c r="I55" s="11">
        <v>1421640665</v>
      </c>
      <c r="J55">
        <v>1419048665</v>
      </c>
      <c r="K55" t="b">
        <v>0</v>
      </c>
      <c r="L55">
        <v>171</v>
      </c>
      <c r="M55" t="b">
        <v>0</v>
      </c>
      <c r="N55" t="s">
        <v>8271</v>
      </c>
      <c r="O55" s="11">
        <v>39</v>
      </c>
      <c r="P55" s="11">
        <v>113.63</v>
      </c>
      <c r="Q55" s="13" t="s">
        <v>8317</v>
      </c>
      <c r="R55" t="s">
        <v>8319</v>
      </c>
      <c r="S55" s="16">
        <v>41993.174363425926</v>
      </c>
      <c r="T55" s="16">
        <v>42023.174363425926</v>
      </c>
    </row>
    <row r="56" spans="1:20" ht="233.15" x14ac:dyDescent="0.4">
      <c r="A56">
        <v>960</v>
      </c>
      <c r="B56" s="9" t="s">
        <v>961</v>
      </c>
      <c r="C56" s="3" t="s">
        <v>5070</v>
      </c>
      <c r="D56" s="5">
        <v>55650</v>
      </c>
      <c r="E56" s="7">
        <v>25655</v>
      </c>
      <c r="F56" t="s">
        <v>8220</v>
      </c>
      <c r="G56" t="s">
        <v>8223</v>
      </c>
      <c r="H56" t="s">
        <v>8245</v>
      </c>
      <c r="I56" s="11">
        <v>1489500155</v>
      </c>
      <c r="J56">
        <v>1485874955</v>
      </c>
      <c r="K56" t="b">
        <v>0</v>
      </c>
      <c r="L56">
        <v>188</v>
      </c>
      <c r="M56" t="b">
        <v>0</v>
      </c>
      <c r="N56" t="s">
        <v>8271</v>
      </c>
      <c r="O56" s="11">
        <v>46</v>
      </c>
      <c r="P56" s="11">
        <v>136.46</v>
      </c>
      <c r="Q56" s="13" t="s">
        <v>8317</v>
      </c>
      <c r="R56" t="s">
        <v>8319</v>
      </c>
      <c r="S56" s="16">
        <v>42766.626793981486</v>
      </c>
      <c r="T56" s="16">
        <v>42808.585127314815</v>
      </c>
    </row>
    <row r="57" spans="1:20" ht="160.30000000000001" x14ac:dyDescent="0.4">
      <c r="A57">
        <v>961</v>
      </c>
      <c r="B57" s="9" t="s">
        <v>962</v>
      </c>
      <c r="C57" s="3" t="s">
        <v>5071</v>
      </c>
      <c r="D57" s="5">
        <v>95000</v>
      </c>
      <c r="E57" s="7">
        <v>40079</v>
      </c>
      <c r="F57" t="s">
        <v>8220</v>
      </c>
      <c r="G57" t="s">
        <v>8223</v>
      </c>
      <c r="H57" t="s">
        <v>8245</v>
      </c>
      <c r="I57" s="11">
        <v>1487617200</v>
      </c>
      <c r="J57">
        <v>1483634335</v>
      </c>
      <c r="K57" t="b">
        <v>0</v>
      </c>
      <c r="L57">
        <v>110</v>
      </c>
      <c r="M57" t="b">
        <v>0</v>
      </c>
      <c r="N57" t="s">
        <v>8271</v>
      </c>
      <c r="O57" s="11">
        <v>42</v>
      </c>
      <c r="P57" s="11">
        <v>364.35</v>
      </c>
      <c r="Q57" s="13" t="s">
        <v>8317</v>
      </c>
      <c r="R57" t="s">
        <v>8319</v>
      </c>
      <c r="S57" s="16">
        <v>42740.693692129629</v>
      </c>
      <c r="T57" s="16">
        <v>42786.791666666672</v>
      </c>
    </row>
    <row r="58" spans="1:20" ht="218.6" x14ac:dyDescent="0.4">
      <c r="A58">
        <v>962</v>
      </c>
      <c r="B58" s="9" t="s">
        <v>963</v>
      </c>
      <c r="C58" s="3" t="s">
        <v>5072</v>
      </c>
      <c r="D58" s="5">
        <v>2500</v>
      </c>
      <c r="E58" s="7">
        <v>712</v>
      </c>
      <c r="F58" t="s">
        <v>8220</v>
      </c>
      <c r="G58" t="s">
        <v>8223</v>
      </c>
      <c r="H58" t="s">
        <v>8245</v>
      </c>
      <c r="I58" s="11">
        <v>1455210353</v>
      </c>
      <c r="J58">
        <v>1451927153</v>
      </c>
      <c r="K58" t="b">
        <v>0</v>
      </c>
      <c r="L58">
        <v>37</v>
      </c>
      <c r="M58" t="b">
        <v>0</v>
      </c>
      <c r="N58" t="s">
        <v>8271</v>
      </c>
      <c r="O58" s="11">
        <v>28</v>
      </c>
      <c r="P58" s="11">
        <v>19.239999999999998</v>
      </c>
      <c r="Q58" s="13" t="s">
        <v>8317</v>
      </c>
      <c r="R58" t="s">
        <v>8319</v>
      </c>
      <c r="S58" s="16">
        <v>42373.712418981479</v>
      </c>
      <c r="T58" s="16">
        <v>42411.712418981479</v>
      </c>
    </row>
    <row r="59" spans="1:20" ht="131.15" x14ac:dyDescent="0.4">
      <c r="A59">
        <v>963</v>
      </c>
      <c r="B59" s="9" t="s">
        <v>964</v>
      </c>
      <c r="C59" s="3" t="s">
        <v>5073</v>
      </c>
      <c r="D59" s="5">
        <v>35000</v>
      </c>
      <c r="E59" s="7">
        <v>377</v>
      </c>
      <c r="F59" t="s">
        <v>8220</v>
      </c>
      <c r="G59" t="s">
        <v>8223</v>
      </c>
      <c r="H59" t="s">
        <v>8245</v>
      </c>
      <c r="I59" s="11">
        <v>1476717319</v>
      </c>
      <c r="J59">
        <v>1473693319</v>
      </c>
      <c r="K59" t="b">
        <v>0</v>
      </c>
      <c r="L59">
        <v>9</v>
      </c>
      <c r="M59" t="b">
        <v>0</v>
      </c>
      <c r="N59" t="s">
        <v>8271</v>
      </c>
      <c r="O59" s="11">
        <v>1</v>
      </c>
      <c r="P59" s="11">
        <v>41.89</v>
      </c>
      <c r="Q59" s="13" t="s">
        <v>8317</v>
      </c>
      <c r="R59" t="s">
        <v>8319</v>
      </c>
      <c r="S59" s="16">
        <v>42625.635636574079</v>
      </c>
      <c r="T59" s="16">
        <v>42660.635636574079</v>
      </c>
    </row>
    <row r="60" spans="1:20" ht="262.3" x14ac:dyDescent="0.4">
      <c r="A60">
        <v>965</v>
      </c>
      <c r="B60" s="9" t="s">
        <v>966</v>
      </c>
      <c r="C60" s="3" t="s">
        <v>5075</v>
      </c>
      <c r="D60" s="5">
        <v>25000</v>
      </c>
      <c r="E60" s="7">
        <v>298</v>
      </c>
      <c r="F60" t="s">
        <v>8220</v>
      </c>
      <c r="G60" t="s">
        <v>8223</v>
      </c>
      <c r="H60" t="s">
        <v>8245</v>
      </c>
      <c r="I60" s="11">
        <v>1477454340</v>
      </c>
      <c r="J60">
        <v>1474676646</v>
      </c>
      <c r="K60" t="b">
        <v>0</v>
      </c>
      <c r="L60">
        <v>6</v>
      </c>
      <c r="M60" t="b">
        <v>0</v>
      </c>
      <c r="N60" t="s">
        <v>8271</v>
      </c>
      <c r="O60" s="11">
        <v>1</v>
      </c>
      <c r="P60" s="11">
        <v>49.67</v>
      </c>
      <c r="Q60" s="13" t="s">
        <v>8317</v>
      </c>
      <c r="R60" t="s">
        <v>8319</v>
      </c>
      <c r="S60" s="16">
        <v>42637.016736111109</v>
      </c>
      <c r="T60" s="16">
        <v>42669.165972222225</v>
      </c>
    </row>
    <row r="61" spans="1:20" ht="204" x14ac:dyDescent="0.4">
      <c r="A61">
        <v>966</v>
      </c>
      <c r="B61" s="9" t="s">
        <v>967</v>
      </c>
      <c r="C61" s="3" t="s">
        <v>5076</v>
      </c>
      <c r="D61" s="5">
        <v>12000</v>
      </c>
      <c r="E61" s="7">
        <v>1776</v>
      </c>
      <c r="F61" t="s">
        <v>8220</v>
      </c>
      <c r="G61" t="s">
        <v>8223</v>
      </c>
      <c r="H61" t="s">
        <v>8245</v>
      </c>
      <c r="I61" s="11">
        <v>1475766932</v>
      </c>
      <c r="J61">
        <v>1473174932</v>
      </c>
      <c r="K61" t="b">
        <v>0</v>
      </c>
      <c r="L61">
        <v>30</v>
      </c>
      <c r="M61" t="b">
        <v>0</v>
      </c>
      <c r="N61" t="s">
        <v>8271</v>
      </c>
      <c r="O61" s="11">
        <v>15</v>
      </c>
      <c r="P61" s="11">
        <v>59.2</v>
      </c>
      <c r="Q61" s="13" t="s">
        <v>8317</v>
      </c>
      <c r="R61" t="s">
        <v>8319</v>
      </c>
      <c r="S61" s="16">
        <v>42619.635787037041</v>
      </c>
      <c r="T61" s="16">
        <v>42649.635787037041</v>
      </c>
    </row>
    <row r="62" spans="1:20" ht="189.45" x14ac:dyDescent="0.4">
      <c r="A62">
        <v>967</v>
      </c>
      <c r="B62" s="9" t="s">
        <v>968</v>
      </c>
      <c r="C62" s="3" t="s">
        <v>5077</v>
      </c>
      <c r="D62" s="5">
        <v>20000</v>
      </c>
      <c r="E62" s="7">
        <v>3562</v>
      </c>
      <c r="F62" t="s">
        <v>8220</v>
      </c>
      <c r="G62" t="s">
        <v>8223</v>
      </c>
      <c r="H62" t="s">
        <v>8245</v>
      </c>
      <c r="I62" s="11">
        <v>1461301574</v>
      </c>
      <c r="J62">
        <v>1456121174</v>
      </c>
      <c r="K62" t="b">
        <v>0</v>
      </c>
      <c r="L62">
        <v>81</v>
      </c>
      <c r="M62" t="b">
        <v>0</v>
      </c>
      <c r="N62" t="s">
        <v>8271</v>
      </c>
      <c r="O62" s="11">
        <v>18</v>
      </c>
      <c r="P62" s="11">
        <v>43.98</v>
      </c>
      <c r="Q62" s="13" t="s">
        <v>8317</v>
      </c>
      <c r="R62" t="s">
        <v>8319</v>
      </c>
      <c r="S62" s="16">
        <v>42422.254328703704</v>
      </c>
      <c r="T62" s="16">
        <v>42482.21266203704</v>
      </c>
    </row>
    <row r="63" spans="1:20" ht="233.15" x14ac:dyDescent="0.4">
      <c r="A63">
        <v>968</v>
      </c>
      <c r="B63" s="9" t="s">
        <v>969</v>
      </c>
      <c r="C63" s="3" t="s">
        <v>5078</v>
      </c>
      <c r="D63" s="5">
        <v>8000</v>
      </c>
      <c r="E63" s="7">
        <v>106</v>
      </c>
      <c r="F63" t="s">
        <v>8220</v>
      </c>
      <c r="G63" t="s">
        <v>8223</v>
      </c>
      <c r="H63" t="s">
        <v>8245</v>
      </c>
      <c r="I63" s="11">
        <v>1408134034</v>
      </c>
      <c r="J63">
        <v>1405542034</v>
      </c>
      <c r="K63" t="b">
        <v>0</v>
      </c>
      <c r="L63">
        <v>4</v>
      </c>
      <c r="M63" t="b">
        <v>0</v>
      </c>
      <c r="N63" t="s">
        <v>8271</v>
      </c>
      <c r="O63" s="11">
        <v>1</v>
      </c>
      <c r="P63" s="11">
        <v>26.5</v>
      </c>
      <c r="Q63" s="13" t="s">
        <v>8317</v>
      </c>
      <c r="R63" t="s">
        <v>8319</v>
      </c>
      <c r="S63" s="16">
        <v>41836.847615740742</v>
      </c>
      <c r="T63" s="16">
        <v>41866.847615740742</v>
      </c>
    </row>
    <row r="64" spans="1:20" ht="247.75" x14ac:dyDescent="0.4">
      <c r="A64">
        <v>971</v>
      </c>
      <c r="B64" s="9" t="s">
        <v>972</v>
      </c>
      <c r="C64" s="3" t="s">
        <v>5081</v>
      </c>
      <c r="D64" s="5">
        <v>100000</v>
      </c>
      <c r="E64" s="7">
        <v>226</v>
      </c>
      <c r="F64" t="s">
        <v>8220</v>
      </c>
      <c r="G64" t="s">
        <v>8223</v>
      </c>
      <c r="H64" t="s">
        <v>8245</v>
      </c>
      <c r="I64" s="11">
        <v>1433178060</v>
      </c>
      <c r="J64">
        <v>1429290060</v>
      </c>
      <c r="K64" t="b">
        <v>0</v>
      </c>
      <c r="L64">
        <v>5</v>
      </c>
      <c r="M64" t="b">
        <v>0</v>
      </c>
      <c r="N64" t="s">
        <v>8271</v>
      </c>
      <c r="O64" s="11">
        <v>0</v>
      </c>
      <c r="P64" s="11">
        <v>45.2</v>
      </c>
      <c r="Q64" s="13" t="s">
        <v>8317</v>
      </c>
      <c r="R64" t="s">
        <v>8319</v>
      </c>
      <c r="S64" s="16">
        <v>42111.709027777775</v>
      </c>
      <c r="T64" s="16">
        <v>42156.709027777775</v>
      </c>
    </row>
    <row r="65" spans="1:20" ht="218.6" x14ac:dyDescent="0.4">
      <c r="A65">
        <v>972</v>
      </c>
      <c r="B65" s="9" t="s">
        <v>973</v>
      </c>
      <c r="C65" s="3" t="s">
        <v>5082</v>
      </c>
      <c r="D65" s="5">
        <v>20000</v>
      </c>
      <c r="E65" s="7">
        <v>6925</v>
      </c>
      <c r="F65" t="s">
        <v>8220</v>
      </c>
      <c r="G65" t="s">
        <v>8223</v>
      </c>
      <c r="H65" t="s">
        <v>8245</v>
      </c>
      <c r="I65" s="11">
        <v>1409813940</v>
      </c>
      <c r="J65">
        <v>1407271598</v>
      </c>
      <c r="K65" t="b">
        <v>0</v>
      </c>
      <c r="L65">
        <v>45</v>
      </c>
      <c r="M65" t="b">
        <v>0</v>
      </c>
      <c r="N65" t="s">
        <v>8271</v>
      </c>
      <c r="O65" s="11">
        <v>35</v>
      </c>
      <c r="P65" s="11">
        <v>153.88999999999999</v>
      </c>
      <c r="Q65" s="13" t="s">
        <v>8317</v>
      </c>
      <c r="R65" t="s">
        <v>8319</v>
      </c>
      <c r="S65" s="16">
        <v>41856.865717592591</v>
      </c>
      <c r="T65" s="16">
        <v>41886.290972222225</v>
      </c>
    </row>
    <row r="66" spans="1:20" ht="247.75" x14ac:dyDescent="0.4">
      <c r="A66">
        <v>973</v>
      </c>
      <c r="B66" s="9" t="s">
        <v>974</v>
      </c>
      <c r="C66" s="3" t="s">
        <v>5083</v>
      </c>
      <c r="D66" s="5">
        <v>20000</v>
      </c>
      <c r="E66" s="7">
        <v>411</v>
      </c>
      <c r="F66" t="s">
        <v>8220</v>
      </c>
      <c r="G66" t="s">
        <v>8223</v>
      </c>
      <c r="H66" t="s">
        <v>8245</v>
      </c>
      <c r="I66" s="11">
        <v>1447032093</v>
      </c>
      <c r="J66">
        <v>1441844493</v>
      </c>
      <c r="K66" t="b">
        <v>0</v>
      </c>
      <c r="L66">
        <v>8</v>
      </c>
      <c r="M66" t="b">
        <v>0</v>
      </c>
      <c r="N66" t="s">
        <v>8271</v>
      </c>
      <c r="O66" s="11">
        <v>2</v>
      </c>
      <c r="P66" s="11">
        <v>51.38</v>
      </c>
      <c r="Q66" s="13" t="s">
        <v>8317</v>
      </c>
      <c r="R66" t="s">
        <v>8319</v>
      </c>
      <c r="S66" s="16">
        <v>42257.014965277776</v>
      </c>
      <c r="T66" s="16">
        <v>42317.056631944448</v>
      </c>
    </row>
    <row r="67" spans="1:20" ht="247.75" x14ac:dyDescent="0.4">
      <c r="A67">
        <v>974</v>
      </c>
      <c r="B67" s="9" t="s">
        <v>975</v>
      </c>
      <c r="C67" s="3" t="s">
        <v>5084</v>
      </c>
      <c r="D67" s="5">
        <v>50000</v>
      </c>
      <c r="E67" s="7">
        <v>280</v>
      </c>
      <c r="F67" t="s">
        <v>8220</v>
      </c>
      <c r="G67" t="s">
        <v>8223</v>
      </c>
      <c r="H67" t="s">
        <v>8245</v>
      </c>
      <c r="I67" s="11">
        <v>1458925156</v>
      </c>
      <c r="J67">
        <v>1456336756</v>
      </c>
      <c r="K67" t="b">
        <v>0</v>
      </c>
      <c r="L67">
        <v>3</v>
      </c>
      <c r="M67" t="b">
        <v>0</v>
      </c>
      <c r="N67" t="s">
        <v>8271</v>
      </c>
      <c r="O67" s="11">
        <v>1</v>
      </c>
      <c r="P67" s="11">
        <v>93.33</v>
      </c>
      <c r="Q67" s="13" t="s">
        <v>8317</v>
      </c>
      <c r="R67" t="s">
        <v>8319</v>
      </c>
      <c r="S67" s="16">
        <v>42424.749490740738</v>
      </c>
      <c r="T67" s="16">
        <v>42454.707824074074</v>
      </c>
    </row>
    <row r="68" spans="1:20" ht="247.75" x14ac:dyDescent="0.4">
      <c r="A68">
        <v>975</v>
      </c>
      <c r="B68" s="9" t="s">
        <v>976</v>
      </c>
      <c r="C68" s="3" t="s">
        <v>5085</v>
      </c>
      <c r="D68" s="5">
        <v>100000</v>
      </c>
      <c r="E68" s="7">
        <v>2607</v>
      </c>
      <c r="F68" t="s">
        <v>8220</v>
      </c>
      <c r="G68" t="s">
        <v>8223</v>
      </c>
      <c r="H68" t="s">
        <v>8245</v>
      </c>
      <c r="I68" s="11">
        <v>1467132185</v>
      </c>
      <c r="J68">
        <v>1461948185</v>
      </c>
      <c r="K68" t="b">
        <v>0</v>
      </c>
      <c r="L68">
        <v>24</v>
      </c>
      <c r="M68" t="b">
        <v>0</v>
      </c>
      <c r="N68" t="s">
        <v>8271</v>
      </c>
      <c r="O68" s="11">
        <v>3</v>
      </c>
      <c r="P68" s="11">
        <v>108.63</v>
      </c>
      <c r="Q68" s="13" t="s">
        <v>8317</v>
      </c>
      <c r="R68" t="s">
        <v>8319</v>
      </c>
      <c r="S68" s="16">
        <v>42489.696585648147</v>
      </c>
      <c r="T68" s="16">
        <v>42549.696585648147</v>
      </c>
    </row>
    <row r="69" spans="1:20" ht="262.3" x14ac:dyDescent="0.4">
      <c r="A69">
        <v>979</v>
      </c>
      <c r="B69" s="9" t="s">
        <v>980</v>
      </c>
      <c r="C69" s="3" t="s">
        <v>5089</v>
      </c>
      <c r="D69" s="5">
        <v>35000</v>
      </c>
      <c r="E69" s="7">
        <v>28986.16</v>
      </c>
      <c r="F69" t="s">
        <v>8220</v>
      </c>
      <c r="G69" t="s">
        <v>8223</v>
      </c>
      <c r="H69" t="s">
        <v>8245</v>
      </c>
      <c r="I69" s="11">
        <v>1466449140</v>
      </c>
      <c r="J69">
        <v>1463392828</v>
      </c>
      <c r="K69" t="b">
        <v>0</v>
      </c>
      <c r="L69">
        <v>96</v>
      </c>
      <c r="M69" t="b">
        <v>0</v>
      </c>
      <c r="N69" t="s">
        <v>8271</v>
      </c>
      <c r="O69" s="11">
        <v>83</v>
      </c>
      <c r="P69" s="11">
        <v>301.94</v>
      </c>
      <c r="Q69" s="13" t="s">
        <v>8317</v>
      </c>
      <c r="R69" t="s">
        <v>8319</v>
      </c>
      <c r="S69" s="16">
        <v>42506.416990740734</v>
      </c>
      <c r="T69" s="16">
        <v>42541.790972222225</v>
      </c>
    </row>
    <row r="70" spans="1:20" ht="276.89999999999998" x14ac:dyDescent="0.4">
      <c r="A70">
        <v>980</v>
      </c>
      <c r="B70" s="9" t="s">
        <v>981</v>
      </c>
      <c r="C70" s="3" t="s">
        <v>5090</v>
      </c>
      <c r="D70" s="5">
        <v>10000</v>
      </c>
      <c r="E70" s="7">
        <v>1486</v>
      </c>
      <c r="F70" t="s">
        <v>8220</v>
      </c>
      <c r="G70" t="s">
        <v>8223</v>
      </c>
      <c r="H70" t="s">
        <v>8245</v>
      </c>
      <c r="I70" s="11">
        <v>1417387322</v>
      </c>
      <c r="J70">
        <v>1413495722</v>
      </c>
      <c r="K70" t="b">
        <v>0</v>
      </c>
      <c r="L70">
        <v>31</v>
      </c>
      <c r="M70" t="b">
        <v>0</v>
      </c>
      <c r="N70" t="s">
        <v>8271</v>
      </c>
      <c r="O70" s="11">
        <v>15</v>
      </c>
      <c r="P70" s="11">
        <v>47.94</v>
      </c>
      <c r="Q70" s="13" t="s">
        <v>8317</v>
      </c>
      <c r="R70" t="s">
        <v>8319</v>
      </c>
      <c r="S70" s="16">
        <v>41928.904189814813</v>
      </c>
      <c r="T70" s="16">
        <v>41973.945856481485</v>
      </c>
    </row>
    <row r="71" spans="1:20" ht="247.75" x14ac:dyDescent="0.4">
      <c r="A71">
        <v>981</v>
      </c>
      <c r="B71" s="9" t="s">
        <v>982</v>
      </c>
      <c r="C71" s="3" t="s">
        <v>5091</v>
      </c>
      <c r="D71" s="5">
        <v>88888</v>
      </c>
      <c r="E71" s="7">
        <v>11</v>
      </c>
      <c r="F71" t="s">
        <v>8220</v>
      </c>
      <c r="G71" t="s">
        <v>8223</v>
      </c>
      <c r="H71" t="s">
        <v>8245</v>
      </c>
      <c r="I71" s="11">
        <v>1407624222</v>
      </c>
      <c r="J71">
        <v>1405032222</v>
      </c>
      <c r="K71" t="b">
        <v>0</v>
      </c>
      <c r="L71">
        <v>4</v>
      </c>
      <c r="M71" t="b">
        <v>0</v>
      </c>
      <c r="N71" t="s">
        <v>8271</v>
      </c>
      <c r="O71" s="11">
        <v>0</v>
      </c>
      <c r="P71" s="11">
        <v>2.75</v>
      </c>
      <c r="Q71" s="13" t="s">
        <v>8317</v>
      </c>
      <c r="R71" t="s">
        <v>8319</v>
      </c>
      <c r="S71" s="16">
        <v>41830.947013888886</v>
      </c>
      <c r="T71" s="16">
        <v>41860.947013888886</v>
      </c>
    </row>
    <row r="72" spans="1:20" ht="145.75" x14ac:dyDescent="0.4">
      <c r="A72">
        <v>982</v>
      </c>
      <c r="B72" s="9" t="s">
        <v>983</v>
      </c>
      <c r="C72" s="3" t="s">
        <v>5092</v>
      </c>
      <c r="D72" s="5">
        <v>17500</v>
      </c>
      <c r="E72" s="7">
        <v>3</v>
      </c>
      <c r="F72" t="s">
        <v>8220</v>
      </c>
      <c r="G72" t="s">
        <v>8223</v>
      </c>
      <c r="H72" t="s">
        <v>8245</v>
      </c>
      <c r="I72" s="11">
        <v>1475431486</v>
      </c>
      <c r="J72">
        <v>1472839486</v>
      </c>
      <c r="K72" t="b">
        <v>0</v>
      </c>
      <c r="L72">
        <v>3</v>
      </c>
      <c r="M72" t="b">
        <v>0</v>
      </c>
      <c r="N72" t="s">
        <v>8271</v>
      </c>
      <c r="O72" s="11">
        <v>0</v>
      </c>
      <c r="P72" s="11">
        <v>1</v>
      </c>
      <c r="Q72" s="13" t="s">
        <v>8317</v>
      </c>
      <c r="R72" t="s">
        <v>8319</v>
      </c>
      <c r="S72" s="16">
        <v>42615.753310185188</v>
      </c>
      <c r="T72" s="16">
        <v>42645.753310185188</v>
      </c>
    </row>
    <row r="73" spans="1:20" ht="262.3" x14ac:dyDescent="0.4">
      <c r="A73">
        <v>984</v>
      </c>
      <c r="B73" s="9" t="s">
        <v>985</v>
      </c>
      <c r="C73" s="3" t="s">
        <v>5094</v>
      </c>
      <c r="D73" s="5">
        <v>10000</v>
      </c>
      <c r="E73" s="7">
        <v>106</v>
      </c>
      <c r="F73" t="s">
        <v>8220</v>
      </c>
      <c r="G73" t="s">
        <v>8223</v>
      </c>
      <c r="H73" t="s">
        <v>8245</v>
      </c>
      <c r="I73" s="11">
        <v>1427507208</v>
      </c>
      <c r="J73">
        <v>1424918808</v>
      </c>
      <c r="K73" t="b">
        <v>0</v>
      </c>
      <c r="L73">
        <v>3</v>
      </c>
      <c r="M73" t="b">
        <v>0</v>
      </c>
      <c r="N73" t="s">
        <v>8271</v>
      </c>
      <c r="O73" s="11">
        <v>1</v>
      </c>
      <c r="P73" s="11">
        <v>35.33</v>
      </c>
      <c r="Q73" s="13" t="s">
        <v>8317</v>
      </c>
      <c r="R73" t="s">
        <v>8319</v>
      </c>
      <c r="S73" s="16">
        <v>42061.11583333333</v>
      </c>
      <c r="T73" s="16">
        <v>42091.074166666673</v>
      </c>
    </row>
    <row r="74" spans="1:20" ht="87.45" x14ac:dyDescent="0.4">
      <c r="A74">
        <v>989</v>
      </c>
      <c r="B74" s="9" t="s">
        <v>990</v>
      </c>
      <c r="C74" s="3" t="s">
        <v>5099</v>
      </c>
      <c r="D74" s="5">
        <v>10000</v>
      </c>
      <c r="E74" s="7">
        <v>1677</v>
      </c>
      <c r="F74" t="s">
        <v>8220</v>
      </c>
      <c r="G74" t="s">
        <v>8223</v>
      </c>
      <c r="H74" t="s">
        <v>8245</v>
      </c>
      <c r="I74" s="11">
        <v>1475101495</v>
      </c>
      <c r="J74">
        <v>1472509495</v>
      </c>
      <c r="K74" t="b">
        <v>0</v>
      </c>
      <c r="L74">
        <v>32</v>
      </c>
      <c r="M74" t="b">
        <v>0</v>
      </c>
      <c r="N74" t="s">
        <v>8271</v>
      </c>
      <c r="O74" s="11">
        <v>17</v>
      </c>
      <c r="P74" s="11">
        <v>52.41</v>
      </c>
      <c r="Q74" s="13" t="s">
        <v>8317</v>
      </c>
      <c r="R74" t="s">
        <v>8319</v>
      </c>
      <c r="S74" s="16">
        <v>42611.933969907404</v>
      </c>
      <c r="T74" s="16">
        <v>42641.933969907404</v>
      </c>
    </row>
    <row r="75" spans="1:20" ht="247.75" x14ac:dyDescent="0.4">
      <c r="A75">
        <v>990</v>
      </c>
      <c r="B75" s="9" t="s">
        <v>991</v>
      </c>
      <c r="C75" s="3" t="s">
        <v>5100</v>
      </c>
      <c r="D75" s="5">
        <v>25000</v>
      </c>
      <c r="E75" s="7">
        <v>26</v>
      </c>
      <c r="F75" t="s">
        <v>8220</v>
      </c>
      <c r="G75" t="s">
        <v>8223</v>
      </c>
      <c r="H75" t="s">
        <v>8245</v>
      </c>
      <c r="I75" s="11">
        <v>1409770164</v>
      </c>
      <c r="J75">
        <v>1407178164</v>
      </c>
      <c r="K75" t="b">
        <v>0</v>
      </c>
      <c r="L75">
        <v>2</v>
      </c>
      <c r="M75" t="b">
        <v>0</v>
      </c>
      <c r="N75" t="s">
        <v>8271</v>
      </c>
      <c r="O75" s="11">
        <v>0</v>
      </c>
      <c r="P75" s="11">
        <v>13</v>
      </c>
      <c r="Q75" s="13" t="s">
        <v>8317</v>
      </c>
      <c r="R75" t="s">
        <v>8319</v>
      </c>
      <c r="S75" s="16">
        <v>41855.784305555557</v>
      </c>
      <c r="T75" s="16">
        <v>41885.784305555557</v>
      </c>
    </row>
    <row r="76" spans="1:20" ht="189.45" x14ac:dyDescent="0.4">
      <c r="A76">
        <v>992</v>
      </c>
      <c r="B76" s="9" t="s">
        <v>993</v>
      </c>
      <c r="C76" s="3" t="s">
        <v>5102</v>
      </c>
      <c r="D76" s="5">
        <v>100000</v>
      </c>
      <c r="E76" s="7">
        <v>467</v>
      </c>
      <c r="F76" t="s">
        <v>8220</v>
      </c>
      <c r="G76" t="s">
        <v>8223</v>
      </c>
      <c r="H76" t="s">
        <v>8245</v>
      </c>
      <c r="I76" s="11">
        <v>1462655519</v>
      </c>
      <c r="J76">
        <v>1457475119</v>
      </c>
      <c r="K76" t="b">
        <v>0</v>
      </c>
      <c r="L76">
        <v>4</v>
      </c>
      <c r="M76" t="b">
        <v>0</v>
      </c>
      <c r="N76" t="s">
        <v>8271</v>
      </c>
      <c r="O76" s="11">
        <v>0</v>
      </c>
      <c r="P76" s="11">
        <v>116.75</v>
      </c>
      <c r="Q76" s="13" t="s">
        <v>8317</v>
      </c>
      <c r="R76" t="s">
        <v>8319</v>
      </c>
      <c r="S76" s="16">
        <v>42437.924988425926</v>
      </c>
      <c r="T76" s="16">
        <v>42497.883321759262</v>
      </c>
    </row>
    <row r="77" spans="1:20" ht="204" x14ac:dyDescent="0.4">
      <c r="A77">
        <v>993</v>
      </c>
      <c r="B77" s="9" t="s">
        <v>994</v>
      </c>
      <c r="C77" s="3" t="s">
        <v>5103</v>
      </c>
      <c r="D77" s="5">
        <v>70000</v>
      </c>
      <c r="E77" s="7">
        <v>17561</v>
      </c>
      <c r="F77" t="s">
        <v>8220</v>
      </c>
      <c r="G77" t="s">
        <v>8223</v>
      </c>
      <c r="H77" t="s">
        <v>8245</v>
      </c>
      <c r="I77" s="11">
        <v>1478926800</v>
      </c>
      <c r="J77">
        <v>1476054568</v>
      </c>
      <c r="K77" t="b">
        <v>0</v>
      </c>
      <c r="L77">
        <v>196</v>
      </c>
      <c r="M77" t="b">
        <v>0</v>
      </c>
      <c r="N77" t="s">
        <v>8271</v>
      </c>
      <c r="O77" s="11">
        <v>25</v>
      </c>
      <c r="P77" s="11">
        <v>89.6</v>
      </c>
      <c r="Q77" s="13" t="s">
        <v>8317</v>
      </c>
      <c r="R77" t="s">
        <v>8319</v>
      </c>
      <c r="S77" s="16">
        <v>42652.964907407411</v>
      </c>
      <c r="T77" s="16">
        <v>42686.208333333328</v>
      </c>
    </row>
    <row r="78" spans="1:20" ht="262.3" x14ac:dyDescent="0.4">
      <c r="A78">
        <v>994</v>
      </c>
      <c r="B78" s="9" t="s">
        <v>995</v>
      </c>
      <c r="C78" s="3" t="s">
        <v>5104</v>
      </c>
      <c r="D78" s="5">
        <v>200000</v>
      </c>
      <c r="E78" s="7">
        <v>4669</v>
      </c>
      <c r="F78" t="s">
        <v>8220</v>
      </c>
      <c r="G78" t="s">
        <v>8223</v>
      </c>
      <c r="H78" t="s">
        <v>8245</v>
      </c>
      <c r="I78" s="11">
        <v>1417388340</v>
      </c>
      <c r="J78">
        <v>1412835530</v>
      </c>
      <c r="K78" t="b">
        <v>0</v>
      </c>
      <c r="L78">
        <v>11</v>
      </c>
      <c r="M78" t="b">
        <v>0</v>
      </c>
      <c r="N78" t="s">
        <v>8271</v>
      </c>
      <c r="O78" s="11">
        <v>2</v>
      </c>
      <c r="P78" s="11">
        <v>424.45</v>
      </c>
      <c r="Q78" s="13" t="s">
        <v>8317</v>
      </c>
      <c r="R78" t="s">
        <v>8319</v>
      </c>
      <c r="S78" s="16">
        <v>41921.263078703705</v>
      </c>
      <c r="T78" s="16">
        <v>41973.957638888889</v>
      </c>
    </row>
    <row r="79" spans="1:20" ht="218.6" x14ac:dyDescent="0.4">
      <c r="A79">
        <v>995</v>
      </c>
      <c r="B79" s="9" t="s">
        <v>996</v>
      </c>
      <c r="C79" s="3" t="s">
        <v>5105</v>
      </c>
      <c r="D79" s="5">
        <v>10000</v>
      </c>
      <c r="E79" s="7">
        <v>726</v>
      </c>
      <c r="F79" t="s">
        <v>8220</v>
      </c>
      <c r="G79" t="s">
        <v>8223</v>
      </c>
      <c r="H79" t="s">
        <v>8245</v>
      </c>
      <c r="I79" s="11">
        <v>1417276800</v>
      </c>
      <c r="J79">
        <v>1415140480</v>
      </c>
      <c r="K79" t="b">
        <v>0</v>
      </c>
      <c r="L79">
        <v>9</v>
      </c>
      <c r="M79" t="b">
        <v>0</v>
      </c>
      <c r="N79" t="s">
        <v>8271</v>
      </c>
      <c r="O79" s="11">
        <v>7</v>
      </c>
      <c r="P79" s="11">
        <v>80.67</v>
      </c>
      <c r="Q79" s="13" t="s">
        <v>8317</v>
      </c>
      <c r="R79" t="s">
        <v>8319</v>
      </c>
      <c r="S79" s="16">
        <v>41947.940740740742</v>
      </c>
      <c r="T79" s="16">
        <v>41972.666666666672</v>
      </c>
    </row>
    <row r="80" spans="1:20" ht="160.30000000000001" x14ac:dyDescent="0.4">
      <c r="A80">
        <v>996</v>
      </c>
      <c r="B80" s="9" t="s">
        <v>997</v>
      </c>
      <c r="C80" s="3" t="s">
        <v>5106</v>
      </c>
      <c r="D80" s="5">
        <v>4000</v>
      </c>
      <c r="E80" s="7">
        <v>65</v>
      </c>
      <c r="F80" t="s">
        <v>8220</v>
      </c>
      <c r="G80" t="s">
        <v>8223</v>
      </c>
      <c r="H80" t="s">
        <v>8245</v>
      </c>
      <c r="I80" s="11">
        <v>1406474820</v>
      </c>
      <c r="J80">
        <v>1403902060</v>
      </c>
      <c r="K80" t="b">
        <v>0</v>
      </c>
      <c r="L80">
        <v>5</v>
      </c>
      <c r="M80" t="b">
        <v>0</v>
      </c>
      <c r="N80" t="s">
        <v>8271</v>
      </c>
      <c r="O80" s="11">
        <v>2</v>
      </c>
      <c r="P80" s="11">
        <v>13</v>
      </c>
      <c r="Q80" s="13" t="s">
        <v>8317</v>
      </c>
      <c r="R80" t="s">
        <v>8319</v>
      </c>
      <c r="S80" s="16">
        <v>41817.866435185184</v>
      </c>
      <c r="T80" s="16">
        <v>41847.643750000003</v>
      </c>
    </row>
    <row r="81" spans="1:20" ht="160.30000000000001" x14ac:dyDescent="0.4">
      <c r="A81">
        <v>997</v>
      </c>
      <c r="B81" s="9" t="s">
        <v>998</v>
      </c>
      <c r="C81" s="3" t="s">
        <v>5107</v>
      </c>
      <c r="D81" s="5">
        <v>5000</v>
      </c>
      <c r="E81" s="7">
        <v>65</v>
      </c>
      <c r="F81" t="s">
        <v>8220</v>
      </c>
      <c r="G81" t="s">
        <v>8223</v>
      </c>
      <c r="H81" t="s">
        <v>8245</v>
      </c>
      <c r="I81" s="11">
        <v>1417145297</v>
      </c>
      <c r="J81">
        <v>1414549697</v>
      </c>
      <c r="K81" t="b">
        <v>0</v>
      </c>
      <c r="L81">
        <v>8</v>
      </c>
      <c r="M81" t="b">
        <v>0</v>
      </c>
      <c r="N81" t="s">
        <v>8271</v>
      </c>
      <c r="O81" s="11">
        <v>1</v>
      </c>
      <c r="P81" s="11">
        <v>8.1300000000000008</v>
      </c>
      <c r="Q81" s="13" t="s">
        <v>8317</v>
      </c>
      <c r="R81" t="s">
        <v>8319</v>
      </c>
      <c r="S81" s="16">
        <v>41941.10297453704</v>
      </c>
      <c r="T81" s="16">
        <v>41971.144641203704</v>
      </c>
    </row>
  </sheetData>
  <conditionalFormatting sqref="F1:F81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1:O8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0A7336-D4A8-45AE-B994-0A81C95639F3}">
  <dimension ref="A1:C6"/>
  <sheetViews>
    <sheetView workbookViewId="0">
      <selection activeCell="C5" sqref="C5"/>
    </sheetView>
  </sheetViews>
  <sheetFormatPr defaultRowHeight="14.6" x14ac:dyDescent="0.4"/>
  <cols>
    <col min="1" max="1" width="14.15234375" bestFit="1" customWidth="1"/>
    <col min="2" max="2" width="10.07421875" style="18" bestFit="1" customWidth="1"/>
    <col min="3" max="3" width="11.07421875" style="18" bestFit="1" customWidth="1"/>
  </cols>
  <sheetData>
    <row r="1" spans="1:3" x14ac:dyDescent="0.4">
      <c r="B1" s="18" t="s">
        <v>8388</v>
      </c>
      <c r="C1" s="18" t="s">
        <v>8389</v>
      </c>
    </row>
    <row r="2" spans="1:3" x14ac:dyDescent="0.4">
      <c r="A2" t="s">
        <v>8390</v>
      </c>
      <c r="B2" s="18">
        <f>AVERAGE('Successful US Wearables'!D:D)</f>
        <v>8229.9583333333339</v>
      </c>
      <c r="C2" s="18">
        <f>AVERAGE('Failed US Wearables'!D:D)</f>
        <v>50063.765432098764</v>
      </c>
    </row>
    <row r="3" spans="1:3" x14ac:dyDescent="0.4">
      <c r="A3" t="s">
        <v>8391</v>
      </c>
      <c r="B3" s="18">
        <f>MEDIAN('Successful US Wearables'!D:D)</f>
        <v>3225</v>
      </c>
      <c r="C3" s="18">
        <f>MEDIAN('Failed US Wearables'!D:D)</f>
        <v>27500</v>
      </c>
    </row>
    <row r="5" spans="1:3" x14ac:dyDescent="0.4">
      <c r="A5" t="s">
        <v>8392</v>
      </c>
      <c r="B5" s="18">
        <f>AVERAGE('Successful US Wearables'!E:E)</f>
        <v>11396.357916666666</v>
      </c>
      <c r="C5" s="18">
        <f>AVERAGE('Failed US Wearables'!E:E)</f>
        <v>7639.1902469135803</v>
      </c>
    </row>
    <row r="6" spans="1:3" x14ac:dyDescent="0.4">
      <c r="A6" t="s">
        <v>8393</v>
      </c>
      <c r="B6" s="18">
        <f>MEDIAN('Successful US Wearables'!E:E)</f>
        <v>3600</v>
      </c>
      <c r="C6" s="18">
        <f>MEDIAN('Failed US Wearables'!E:E)</f>
        <v>837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80619D-DF22-4401-803E-DC0E9E19C5C5}">
  <dimension ref="A1:T413"/>
  <sheetViews>
    <sheetView zoomScale="40" zoomScaleNormal="40" workbookViewId="0">
      <selection activeCell="O1" sqref="O1:O1048576"/>
    </sheetView>
  </sheetViews>
  <sheetFormatPr defaultRowHeight="14.6" x14ac:dyDescent="0.4"/>
  <cols>
    <col min="3" max="3" width="35" customWidth="1"/>
    <col min="4" max="4" width="13.53515625" bestFit="1" customWidth="1"/>
    <col min="5" max="5" width="12.3828125" bestFit="1" customWidth="1"/>
    <col min="19" max="19" width="28.765625" bestFit="1" customWidth="1"/>
    <col min="20" max="20" width="27" bestFit="1" customWidth="1"/>
  </cols>
  <sheetData>
    <row r="1" spans="1:20" x14ac:dyDescent="0.4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0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2" t="s">
        <v>8358</v>
      </c>
      <c r="R1" s="10" t="s">
        <v>8359</v>
      </c>
      <c r="S1" s="10" t="s">
        <v>8365</v>
      </c>
      <c r="T1" s="10" t="s">
        <v>8366</v>
      </c>
    </row>
    <row r="2" spans="1:20" ht="32.6" customHeight="1" x14ac:dyDescent="0.4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 s="11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1">
        <v>105</v>
      </c>
      <c r="P2" s="11">
        <v>93.43</v>
      </c>
      <c r="Q2" s="13" t="s">
        <v>8315</v>
      </c>
      <c r="R2" t="s">
        <v>8316</v>
      </c>
      <c r="S2" s="16">
        <v>42646.092812499999</v>
      </c>
      <c r="T2" s="16">
        <v>42675.207638888889</v>
      </c>
    </row>
    <row r="3" spans="1:20" ht="43.75" x14ac:dyDescent="0.4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 s="11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1">
        <v>115</v>
      </c>
      <c r="P3" s="11">
        <v>110.97</v>
      </c>
      <c r="Q3" s="13" t="s">
        <v>8315</v>
      </c>
      <c r="R3" t="s">
        <v>8316</v>
      </c>
      <c r="S3" s="16">
        <v>42430.040798611109</v>
      </c>
      <c r="T3" s="16">
        <v>42449.999131944445</v>
      </c>
    </row>
    <row r="4" spans="1:20" ht="102" x14ac:dyDescent="0.4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 s="11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1">
        <v>121</v>
      </c>
      <c r="P4" s="11">
        <v>71.790000000000006</v>
      </c>
      <c r="Q4" s="13" t="s">
        <v>8315</v>
      </c>
      <c r="R4" t="s">
        <v>8316</v>
      </c>
      <c r="S4" s="16">
        <v>42238.13282407407</v>
      </c>
      <c r="T4" s="16">
        <v>42268.13282407407</v>
      </c>
    </row>
    <row r="5" spans="1:20" ht="218.6" x14ac:dyDescent="0.4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 s="11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1">
        <v>100</v>
      </c>
      <c r="P5" s="11">
        <v>1000</v>
      </c>
      <c r="Q5" s="13" t="s">
        <v>8315</v>
      </c>
      <c r="R5" t="s">
        <v>8316</v>
      </c>
      <c r="S5" s="16">
        <v>41850.400937500002</v>
      </c>
      <c r="T5" s="16">
        <v>41895.400937500002</v>
      </c>
    </row>
    <row r="6" spans="1:20" ht="247.75" x14ac:dyDescent="0.4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 s="11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1">
        <v>101</v>
      </c>
      <c r="P6" s="11">
        <v>63.83</v>
      </c>
      <c r="Q6" s="13" t="s">
        <v>8315</v>
      </c>
      <c r="R6" t="s">
        <v>8316</v>
      </c>
      <c r="S6" s="16">
        <v>42753.205625000002</v>
      </c>
      <c r="T6" s="16">
        <v>42783.670138888891</v>
      </c>
    </row>
    <row r="7" spans="1:20" ht="87.45" x14ac:dyDescent="0.4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 s="11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1">
        <v>116</v>
      </c>
      <c r="P7" s="11">
        <v>44.33</v>
      </c>
      <c r="Q7" s="13" t="s">
        <v>8315</v>
      </c>
      <c r="R7" t="s">
        <v>8316</v>
      </c>
      <c r="S7" s="16">
        <v>42155.920219907406</v>
      </c>
      <c r="T7" s="16">
        <v>42176.888888888891</v>
      </c>
    </row>
    <row r="8" spans="1:20" ht="233.15" x14ac:dyDescent="0.4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 s="11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1">
        <v>108</v>
      </c>
      <c r="P8" s="11">
        <v>126.55</v>
      </c>
      <c r="Q8" s="13" t="s">
        <v>8315</v>
      </c>
      <c r="R8" t="s">
        <v>8316</v>
      </c>
      <c r="S8" s="16">
        <v>42157.591064814813</v>
      </c>
      <c r="T8" s="16">
        <v>42179.083333333328</v>
      </c>
    </row>
    <row r="9" spans="1:20" ht="247.75" x14ac:dyDescent="0.4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 s="11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1">
        <v>100</v>
      </c>
      <c r="P9" s="11">
        <v>129.03</v>
      </c>
      <c r="Q9" s="13" t="s">
        <v>8315</v>
      </c>
      <c r="R9" t="s">
        <v>8316</v>
      </c>
      <c r="S9" s="16">
        <v>42676.065150462964</v>
      </c>
      <c r="T9" s="16">
        <v>42721.290972222225</v>
      </c>
    </row>
    <row r="10" spans="1:20" ht="58.3" x14ac:dyDescent="0.4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 s="11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1">
        <v>123</v>
      </c>
      <c r="P10" s="11">
        <v>71.239999999999995</v>
      </c>
      <c r="Q10" s="13" t="s">
        <v>8315</v>
      </c>
      <c r="R10" t="s">
        <v>8316</v>
      </c>
      <c r="S10" s="16">
        <v>42473.007037037038</v>
      </c>
      <c r="T10" s="16">
        <v>42503.007037037038</v>
      </c>
    </row>
    <row r="11" spans="1:20" ht="116.6" x14ac:dyDescent="0.4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 s="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1">
        <v>121</v>
      </c>
      <c r="P11" s="11">
        <v>40.85</v>
      </c>
      <c r="Q11" s="13" t="s">
        <v>8315</v>
      </c>
      <c r="R11" t="s">
        <v>8316</v>
      </c>
      <c r="S11" s="16">
        <v>42282.768414351856</v>
      </c>
      <c r="T11" s="16">
        <v>42312.810081018513</v>
      </c>
    </row>
    <row r="12" spans="1:20" ht="102" x14ac:dyDescent="0.4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 s="11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1">
        <v>302</v>
      </c>
      <c r="P12" s="11">
        <v>252.02</v>
      </c>
      <c r="Q12" s="13" t="s">
        <v>8315</v>
      </c>
      <c r="R12" t="s">
        <v>8316</v>
      </c>
      <c r="S12" s="16">
        <v>42473.794710648144</v>
      </c>
      <c r="T12" s="16">
        <v>42503.794710648144</v>
      </c>
    </row>
    <row r="13" spans="1:20" ht="87.45" x14ac:dyDescent="0.4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 s="11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1">
        <v>101</v>
      </c>
      <c r="P13" s="11">
        <v>65.16</v>
      </c>
      <c r="Q13" s="13" t="s">
        <v>8315</v>
      </c>
      <c r="R13" t="s">
        <v>8316</v>
      </c>
      <c r="S13" s="16">
        <v>42712.23474537037</v>
      </c>
      <c r="T13" s="16">
        <v>42735.707638888889</v>
      </c>
    </row>
    <row r="14" spans="1:20" ht="102" x14ac:dyDescent="0.4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 s="11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1">
        <v>100</v>
      </c>
      <c r="P14" s="11">
        <v>65.87</v>
      </c>
      <c r="Q14" s="13" t="s">
        <v>8315</v>
      </c>
      <c r="R14" t="s">
        <v>8316</v>
      </c>
      <c r="S14" s="16">
        <v>42561.154664351852</v>
      </c>
      <c r="T14" s="16">
        <v>42592.166666666672</v>
      </c>
    </row>
    <row r="15" spans="1:20" ht="43.75" x14ac:dyDescent="0.4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 s="11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1">
        <v>125</v>
      </c>
      <c r="P15" s="11">
        <v>36.08</v>
      </c>
      <c r="Q15" s="13" t="s">
        <v>8315</v>
      </c>
      <c r="R15" t="s">
        <v>8316</v>
      </c>
      <c r="S15" s="16">
        <v>42709.134780092587</v>
      </c>
      <c r="T15" s="16">
        <v>42739.134780092587</v>
      </c>
    </row>
    <row r="16" spans="1:20" ht="58.3" x14ac:dyDescent="0.4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 s="11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1">
        <v>109</v>
      </c>
      <c r="P16" s="11">
        <v>44.19</v>
      </c>
      <c r="Q16" s="13" t="s">
        <v>8315</v>
      </c>
      <c r="R16" t="s">
        <v>8316</v>
      </c>
      <c r="S16" s="16">
        <v>42086.614942129629</v>
      </c>
      <c r="T16" s="16">
        <v>42117.290972222225</v>
      </c>
    </row>
    <row r="17" spans="1:20" ht="87.45" x14ac:dyDescent="0.4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 s="11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1">
        <v>146</v>
      </c>
      <c r="P17" s="11">
        <v>104.07</v>
      </c>
      <c r="Q17" s="13" t="s">
        <v>8315</v>
      </c>
      <c r="R17" t="s">
        <v>8316</v>
      </c>
      <c r="S17" s="16">
        <v>42064.652673611112</v>
      </c>
      <c r="T17" s="16">
        <v>42101.291666666672</v>
      </c>
    </row>
    <row r="18" spans="1:20" ht="58.3" x14ac:dyDescent="0.4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 s="11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1">
        <v>102</v>
      </c>
      <c r="P18" s="11">
        <v>127.79</v>
      </c>
      <c r="Q18" s="13" t="s">
        <v>8315</v>
      </c>
      <c r="R18" t="s">
        <v>8316</v>
      </c>
      <c r="S18" s="16">
        <v>42292.701053240744</v>
      </c>
      <c r="T18" s="16">
        <v>42322.742719907401</v>
      </c>
    </row>
    <row r="19" spans="1:20" ht="87.45" x14ac:dyDescent="0.4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 s="11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1">
        <v>110</v>
      </c>
      <c r="P19" s="11">
        <v>92.04</v>
      </c>
      <c r="Q19" s="13" t="s">
        <v>8315</v>
      </c>
      <c r="R19" t="s">
        <v>8316</v>
      </c>
      <c r="S19" s="16">
        <v>42461.747199074074</v>
      </c>
      <c r="T19" s="16">
        <v>42491.747199074074</v>
      </c>
    </row>
    <row r="20" spans="1:20" ht="43.75" x14ac:dyDescent="0.4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 s="11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1">
        <v>124</v>
      </c>
      <c r="P20" s="11">
        <v>135.63</v>
      </c>
      <c r="Q20" s="13" t="s">
        <v>8315</v>
      </c>
      <c r="R20" t="s">
        <v>8316</v>
      </c>
      <c r="S20" s="16">
        <v>42169.814340277779</v>
      </c>
      <c r="T20" s="16">
        <v>42199.814340277779</v>
      </c>
    </row>
    <row r="21" spans="1:20" ht="58.3" x14ac:dyDescent="0.4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 s="1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1">
        <v>135</v>
      </c>
      <c r="P21" s="11">
        <v>168.75</v>
      </c>
      <c r="Q21" s="13" t="s">
        <v>8315</v>
      </c>
      <c r="R21" t="s">
        <v>8316</v>
      </c>
      <c r="S21" s="16">
        <v>42483.675208333334</v>
      </c>
      <c r="T21" s="16">
        <v>42522.789583333331</v>
      </c>
    </row>
    <row r="22" spans="1:20" ht="58.3" x14ac:dyDescent="0.4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 s="11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1">
        <v>103</v>
      </c>
      <c r="P22" s="11">
        <v>70.86</v>
      </c>
      <c r="Q22" s="13" t="s">
        <v>8315</v>
      </c>
      <c r="R22" t="s">
        <v>8316</v>
      </c>
      <c r="S22" s="16">
        <v>42195.749745370369</v>
      </c>
      <c r="T22" s="16">
        <v>42206.125</v>
      </c>
    </row>
    <row r="23" spans="1:20" ht="87.45" x14ac:dyDescent="0.4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 s="11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1">
        <v>100</v>
      </c>
      <c r="P23" s="11">
        <v>50</v>
      </c>
      <c r="Q23" s="13" t="s">
        <v>8315</v>
      </c>
      <c r="R23" t="s">
        <v>8316</v>
      </c>
      <c r="S23" s="16">
        <v>42675.057997685188</v>
      </c>
      <c r="T23" s="16">
        <v>42705.099664351852</v>
      </c>
    </row>
    <row r="24" spans="1:20" ht="116.6" x14ac:dyDescent="0.4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 s="11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1">
        <v>105</v>
      </c>
      <c r="P24" s="11">
        <v>47</v>
      </c>
      <c r="Q24" s="13" t="s">
        <v>8315</v>
      </c>
      <c r="R24" t="s">
        <v>8316</v>
      </c>
      <c r="S24" s="16">
        <v>42018.94159722222</v>
      </c>
      <c r="T24" s="16">
        <v>42047.291666666672</v>
      </c>
    </row>
    <row r="25" spans="1:20" ht="102" x14ac:dyDescent="0.4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 s="11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1">
        <v>120</v>
      </c>
      <c r="P25" s="11">
        <v>66.67</v>
      </c>
      <c r="Q25" s="13" t="s">
        <v>8315</v>
      </c>
      <c r="R25" t="s">
        <v>8316</v>
      </c>
      <c r="S25" s="16">
        <v>42026.924976851849</v>
      </c>
      <c r="T25" s="16">
        <v>42052.207638888889</v>
      </c>
    </row>
    <row r="26" spans="1:20" ht="116.6" x14ac:dyDescent="0.4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 s="11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1">
        <v>119</v>
      </c>
      <c r="P26" s="11">
        <v>66.11</v>
      </c>
      <c r="Q26" s="13" t="s">
        <v>8315</v>
      </c>
      <c r="R26" t="s">
        <v>8316</v>
      </c>
      <c r="S26" s="16">
        <v>41920.787534722222</v>
      </c>
      <c r="T26" s="16">
        <v>41941.787534722222</v>
      </c>
    </row>
    <row r="27" spans="1:20" ht="58.3" x14ac:dyDescent="0.4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 s="11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1">
        <v>105</v>
      </c>
      <c r="P27" s="11">
        <v>36.86</v>
      </c>
      <c r="Q27" s="13" t="s">
        <v>8315</v>
      </c>
      <c r="R27" t="s">
        <v>8316</v>
      </c>
      <c r="S27" s="16">
        <v>42558.189432870371</v>
      </c>
      <c r="T27" s="16">
        <v>42587.875</v>
      </c>
    </row>
    <row r="28" spans="1:20" ht="131.15" x14ac:dyDescent="0.4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 s="11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1">
        <v>120</v>
      </c>
      <c r="P28" s="11">
        <v>31.5</v>
      </c>
      <c r="Q28" s="13" t="s">
        <v>8315</v>
      </c>
      <c r="R28" t="s">
        <v>8316</v>
      </c>
      <c r="S28" s="16">
        <v>41808.198518518519</v>
      </c>
      <c r="T28" s="16">
        <v>41838.198518518519</v>
      </c>
    </row>
    <row r="29" spans="1:20" ht="72.900000000000006" x14ac:dyDescent="0.4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 s="11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1">
        <v>103</v>
      </c>
      <c r="P29" s="11">
        <v>102.5</v>
      </c>
      <c r="Q29" s="13" t="s">
        <v>8315</v>
      </c>
      <c r="R29" t="s">
        <v>8316</v>
      </c>
      <c r="S29" s="16">
        <v>42550.701886574068</v>
      </c>
      <c r="T29" s="16">
        <v>42580.701886574068</v>
      </c>
    </row>
    <row r="30" spans="1:20" ht="43.75" x14ac:dyDescent="0.4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 s="11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1">
        <v>101</v>
      </c>
      <c r="P30" s="11">
        <v>126.46</v>
      </c>
      <c r="Q30" s="13" t="s">
        <v>8315</v>
      </c>
      <c r="R30" t="s">
        <v>8316</v>
      </c>
      <c r="S30" s="16">
        <v>42056.013124999998</v>
      </c>
      <c r="T30" s="16">
        <v>42075.166666666672</v>
      </c>
    </row>
    <row r="31" spans="1:20" ht="72.900000000000006" x14ac:dyDescent="0.4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 s="1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1">
        <v>105</v>
      </c>
      <c r="P31" s="11">
        <v>47.88</v>
      </c>
      <c r="Q31" s="13" t="s">
        <v>8315</v>
      </c>
      <c r="R31" t="s">
        <v>8316</v>
      </c>
      <c r="S31" s="16">
        <v>42016.938692129625</v>
      </c>
      <c r="T31" s="16">
        <v>42046.938692129625</v>
      </c>
    </row>
    <row r="32" spans="1:20" ht="116.6" x14ac:dyDescent="0.4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 s="11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1">
        <v>103</v>
      </c>
      <c r="P32" s="11">
        <v>73.209999999999994</v>
      </c>
      <c r="Q32" s="13" t="s">
        <v>8315</v>
      </c>
      <c r="R32" t="s">
        <v>8316</v>
      </c>
      <c r="S32" s="16">
        <v>42591.899988425925</v>
      </c>
      <c r="T32" s="16">
        <v>42622.166666666672</v>
      </c>
    </row>
    <row r="33" spans="1:20" ht="58.3" x14ac:dyDescent="0.4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 s="11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1">
        <v>108</v>
      </c>
      <c r="P33" s="11">
        <v>89.67</v>
      </c>
      <c r="Q33" s="13" t="s">
        <v>8315</v>
      </c>
      <c r="R33" t="s">
        <v>8316</v>
      </c>
      <c r="S33" s="16">
        <v>42183.231006944443</v>
      </c>
      <c r="T33" s="16">
        <v>42228.231006944443</v>
      </c>
    </row>
    <row r="34" spans="1:20" ht="72.900000000000006" x14ac:dyDescent="0.4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 s="11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1">
        <v>104</v>
      </c>
      <c r="P34" s="11">
        <v>36.5</v>
      </c>
      <c r="Q34" s="13" t="s">
        <v>8315</v>
      </c>
      <c r="R34" t="s">
        <v>8316</v>
      </c>
      <c r="S34" s="16">
        <v>41780.525937500002</v>
      </c>
      <c r="T34" s="16">
        <v>41796.958333333336</v>
      </c>
    </row>
    <row r="35" spans="1:20" ht="116.6" x14ac:dyDescent="0.4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 s="11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1">
        <v>128</v>
      </c>
      <c r="P35" s="11">
        <v>90.74</v>
      </c>
      <c r="Q35" s="13" t="s">
        <v>8315</v>
      </c>
      <c r="R35" t="s">
        <v>8316</v>
      </c>
      <c r="S35" s="16">
        <v>42158.065694444449</v>
      </c>
      <c r="T35" s="16">
        <v>42201</v>
      </c>
    </row>
    <row r="36" spans="1:20" ht="72.900000000000006" x14ac:dyDescent="0.4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 s="11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1">
        <v>126</v>
      </c>
      <c r="P36" s="11">
        <v>67.739999999999995</v>
      </c>
      <c r="Q36" s="13" t="s">
        <v>8315</v>
      </c>
      <c r="R36" t="s">
        <v>8316</v>
      </c>
      <c r="S36" s="16">
        <v>42154.873124999998</v>
      </c>
      <c r="T36" s="16">
        <v>42184.873124999998</v>
      </c>
    </row>
    <row r="37" spans="1:20" ht="102" x14ac:dyDescent="0.4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 s="11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1">
        <v>100</v>
      </c>
      <c r="P37" s="11">
        <v>65.38</v>
      </c>
      <c r="Q37" s="13" t="s">
        <v>8315</v>
      </c>
      <c r="R37" t="s">
        <v>8316</v>
      </c>
      <c r="S37" s="16">
        <v>42208.84646990741</v>
      </c>
      <c r="T37" s="16">
        <v>42238.84646990741</v>
      </c>
    </row>
    <row r="38" spans="1:20" ht="58.3" x14ac:dyDescent="0.4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 s="11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1">
        <v>102</v>
      </c>
      <c r="P38" s="11">
        <v>121.9</v>
      </c>
      <c r="Q38" s="13" t="s">
        <v>8315</v>
      </c>
      <c r="R38" t="s">
        <v>8316</v>
      </c>
      <c r="S38" s="16">
        <v>42451.496817129635</v>
      </c>
      <c r="T38" s="16">
        <v>42459.610416666663</v>
      </c>
    </row>
    <row r="39" spans="1:20" ht="116.6" x14ac:dyDescent="0.4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 s="11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1">
        <v>108</v>
      </c>
      <c r="P39" s="11">
        <v>47.46</v>
      </c>
      <c r="Q39" s="13" t="s">
        <v>8315</v>
      </c>
      <c r="R39" t="s">
        <v>8316</v>
      </c>
      <c r="S39" s="16">
        <v>41759.13962962963</v>
      </c>
      <c r="T39" s="16">
        <v>41791.165972222225</v>
      </c>
    </row>
    <row r="40" spans="1:20" ht="72.900000000000006" x14ac:dyDescent="0.4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 s="11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1">
        <v>128</v>
      </c>
      <c r="P40" s="11">
        <v>37.21</v>
      </c>
      <c r="Q40" s="13" t="s">
        <v>8315</v>
      </c>
      <c r="R40" t="s">
        <v>8316</v>
      </c>
      <c r="S40" s="16">
        <v>42693.742604166662</v>
      </c>
      <c r="T40" s="16">
        <v>42718.742604166662</v>
      </c>
    </row>
    <row r="41" spans="1:20" ht="58.3" x14ac:dyDescent="0.4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 s="1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1">
        <v>106</v>
      </c>
      <c r="P41" s="11">
        <v>103.95</v>
      </c>
      <c r="Q41" s="13" t="s">
        <v>8315</v>
      </c>
      <c r="R41" t="s">
        <v>8316</v>
      </c>
      <c r="S41" s="16">
        <v>42250.598217592589</v>
      </c>
      <c r="T41" s="16">
        <v>42270.598217592589</v>
      </c>
    </row>
    <row r="42" spans="1:20" ht="72.900000000000006" x14ac:dyDescent="0.4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 s="11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1">
        <v>100</v>
      </c>
      <c r="P42" s="11">
        <v>63.83</v>
      </c>
      <c r="Q42" s="13" t="s">
        <v>8315</v>
      </c>
      <c r="R42" t="s">
        <v>8316</v>
      </c>
      <c r="S42" s="16">
        <v>42060.683935185181</v>
      </c>
      <c r="T42" s="16">
        <v>42090.642268518524</v>
      </c>
    </row>
    <row r="43" spans="1:20" ht="43.75" x14ac:dyDescent="0.4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 s="11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1">
        <v>117</v>
      </c>
      <c r="P43" s="11">
        <v>50.67</v>
      </c>
      <c r="Q43" s="13" t="s">
        <v>8315</v>
      </c>
      <c r="R43" t="s">
        <v>8316</v>
      </c>
      <c r="S43" s="16">
        <v>42136.270787037036</v>
      </c>
      <c r="T43" s="16">
        <v>42168.071527777778</v>
      </c>
    </row>
    <row r="44" spans="1:20" ht="58.3" x14ac:dyDescent="0.4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 s="11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1">
        <v>108</v>
      </c>
      <c r="P44" s="11">
        <v>113.42</v>
      </c>
      <c r="Q44" s="13" t="s">
        <v>8315</v>
      </c>
      <c r="R44" t="s">
        <v>8316</v>
      </c>
      <c r="S44" s="16">
        <v>42171.034861111111</v>
      </c>
      <c r="T44" s="16">
        <v>42195.291666666672</v>
      </c>
    </row>
    <row r="45" spans="1:20" ht="116.6" x14ac:dyDescent="0.4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 s="11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1">
        <v>120</v>
      </c>
      <c r="P45" s="11">
        <v>104.57</v>
      </c>
      <c r="Q45" s="13" t="s">
        <v>8315</v>
      </c>
      <c r="R45" t="s">
        <v>8316</v>
      </c>
      <c r="S45" s="16">
        <v>42494.683634259258</v>
      </c>
      <c r="T45" s="16">
        <v>42524.6875</v>
      </c>
    </row>
    <row r="46" spans="1:20" ht="43.75" x14ac:dyDescent="0.4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 s="11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1">
        <v>100</v>
      </c>
      <c r="P46" s="11">
        <v>272.73</v>
      </c>
      <c r="Q46" s="13" t="s">
        <v>8315</v>
      </c>
      <c r="R46" t="s">
        <v>8316</v>
      </c>
      <c r="S46" s="16">
        <v>41758.839675925927</v>
      </c>
      <c r="T46" s="16">
        <v>41771.165972222225</v>
      </c>
    </row>
    <row r="47" spans="1:20" ht="43.75" x14ac:dyDescent="0.4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 s="11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1">
        <v>111</v>
      </c>
      <c r="P47" s="11">
        <v>63.85</v>
      </c>
      <c r="Q47" s="13" t="s">
        <v>8315</v>
      </c>
      <c r="R47" t="s">
        <v>8316</v>
      </c>
      <c r="S47" s="16">
        <v>42171.824884259258</v>
      </c>
      <c r="T47" s="16">
        <v>42201.824884259258</v>
      </c>
    </row>
    <row r="48" spans="1:20" ht="43.75" x14ac:dyDescent="0.4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 s="11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1">
        <v>108</v>
      </c>
      <c r="P48" s="11">
        <v>83.51</v>
      </c>
      <c r="Q48" s="13" t="s">
        <v>8315</v>
      </c>
      <c r="R48" t="s">
        <v>8316</v>
      </c>
      <c r="S48" s="16">
        <v>42268.127696759257</v>
      </c>
      <c r="T48" s="16">
        <v>42288.083333333328</v>
      </c>
    </row>
    <row r="49" spans="1:20" ht="72.900000000000006" x14ac:dyDescent="0.4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 s="11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1">
        <v>108</v>
      </c>
      <c r="P49" s="11">
        <v>44.09</v>
      </c>
      <c r="Q49" s="13" t="s">
        <v>8315</v>
      </c>
      <c r="R49" t="s">
        <v>8316</v>
      </c>
      <c r="S49" s="16">
        <v>42746.261782407411</v>
      </c>
      <c r="T49" s="16">
        <v>42784.207638888889</v>
      </c>
    </row>
    <row r="50" spans="1:20" ht="116.6" x14ac:dyDescent="0.4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 s="11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1">
        <v>120</v>
      </c>
      <c r="P50" s="11">
        <v>44.54</v>
      </c>
      <c r="Q50" s="13" t="s">
        <v>8315</v>
      </c>
      <c r="R50" t="s">
        <v>8316</v>
      </c>
      <c r="S50" s="16">
        <v>41842.607592592591</v>
      </c>
      <c r="T50" s="16">
        <v>41864.916666666664</v>
      </c>
    </row>
    <row r="51" spans="1:20" ht="87.45" x14ac:dyDescent="0.4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 s="1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1">
        <v>111</v>
      </c>
      <c r="P51" s="11">
        <v>125.81</v>
      </c>
      <c r="Q51" s="13" t="s">
        <v>8315</v>
      </c>
      <c r="R51" t="s">
        <v>8316</v>
      </c>
      <c r="S51" s="16">
        <v>41853.240208333329</v>
      </c>
      <c r="T51" s="16">
        <v>41876.207638888889</v>
      </c>
    </row>
    <row r="52" spans="1:20" ht="72.900000000000006" x14ac:dyDescent="0.4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 s="11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1">
        <v>110</v>
      </c>
      <c r="P52" s="11">
        <v>50.75</v>
      </c>
      <c r="Q52" s="13" t="s">
        <v>8315</v>
      </c>
      <c r="R52" t="s">
        <v>8316</v>
      </c>
      <c r="S52" s="16">
        <v>42061.212488425925</v>
      </c>
      <c r="T52" s="16">
        <v>42089.166666666672</v>
      </c>
    </row>
    <row r="53" spans="1:20" ht="102" x14ac:dyDescent="0.4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 s="11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1">
        <v>122</v>
      </c>
      <c r="P53" s="11">
        <v>60.9</v>
      </c>
      <c r="Q53" s="13" t="s">
        <v>8315</v>
      </c>
      <c r="R53" t="s">
        <v>8316</v>
      </c>
      <c r="S53" s="16">
        <v>42036.24428240741</v>
      </c>
      <c r="T53" s="16">
        <v>42064.290972222225</v>
      </c>
    </row>
    <row r="54" spans="1:20" ht="72.900000000000006" x14ac:dyDescent="0.4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 s="11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1">
        <v>107</v>
      </c>
      <c r="P54" s="11">
        <v>109.03</v>
      </c>
      <c r="Q54" s="13" t="s">
        <v>8315</v>
      </c>
      <c r="R54" t="s">
        <v>8316</v>
      </c>
      <c r="S54" s="16">
        <v>42157.470185185186</v>
      </c>
      <c r="T54" s="16">
        <v>42187.470185185186</v>
      </c>
    </row>
    <row r="55" spans="1:20" ht="102" x14ac:dyDescent="0.4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 s="11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1">
        <v>101</v>
      </c>
      <c r="P55" s="11">
        <v>25.69</v>
      </c>
      <c r="Q55" s="13" t="s">
        <v>8315</v>
      </c>
      <c r="R55" t="s">
        <v>8316</v>
      </c>
      <c r="S55" s="16">
        <v>41827.909942129627</v>
      </c>
      <c r="T55" s="16">
        <v>41857.897222222222</v>
      </c>
    </row>
    <row r="56" spans="1:20" ht="116.6" x14ac:dyDescent="0.4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 s="11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1">
        <v>109</v>
      </c>
      <c r="P56" s="11">
        <v>41.92</v>
      </c>
      <c r="Q56" s="13" t="s">
        <v>8315</v>
      </c>
      <c r="R56" t="s">
        <v>8316</v>
      </c>
      <c r="S56" s="16">
        <v>42162.729548611111</v>
      </c>
      <c r="T56" s="16">
        <v>42192.729548611111</v>
      </c>
    </row>
    <row r="57" spans="1:20" ht="58.3" x14ac:dyDescent="0.4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 s="11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1">
        <v>114</v>
      </c>
      <c r="P57" s="11">
        <v>88.77</v>
      </c>
      <c r="Q57" s="13" t="s">
        <v>8315</v>
      </c>
      <c r="R57" t="s">
        <v>8316</v>
      </c>
      <c r="S57" s="16">
        <v>42233.738564814819</v>
      </c>
      <c r="T57" s="16">
        <v>42263.738564814819</v>
      </c>
    </row>
    <row r="58" spans="1:20" ht="87.45" x14ac:dyDescent="0.4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 s="11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1">
        <v>114</v>
      </c>
      <c r="P58" s="11">
        <v>80.23</v>
      </c>
      <c r="Q58" s="13" t="s">
        <v>8315</v>
      </c>
      <c r="R58" t="s">
        <v>8316</v>
      </c>
      <c r="S58" s="16">
        <v>42042.197824074072</v>
      </c>
      <c r="T58" s="16">
        <v>42072.156157407408</v>
      </c>
    </row>
    <row r="59" spans="1:20" ht="87.45" x14ac:dyDescent="0.4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 s="11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1">
        <v>106</v>
      </c>
      <c r="P59" s="11">
        <v>78.94</v>
      </c>
      <c r="Q59" s="13" t="s">
        <v>8315</v>
      </c>
      <c r="R59" t="s">
        <v>8316</v>
      </c>
      <c r="S59" s="16">
        <v>42585.523842592593</v>
      </c>
      <c r="T59" s="16">
        <v>42599.165972222225</v>
      </c>
    </row>
    <row r="60" spans="1:20" ht="102" x14ac:dyDescent="0.4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 s="11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1">
        <v>106</v>
      </c>
      <c r="P60" s="11">
        <v>69.89</v>
      </c>
      <c r="Q60" s="13" t="s">
        <v>8315</v>
      </c>
      <c r="R60" t="s">
        <v>8316</v>
      </c>
      <c r="S60" s="16">
        <v>41808.669571759259</v>
      </c>
      <c r="T60" s="16">
        <v>41838.669571759259</v>
      </c>
    </row>
    <row r="61" spans="1:20" ht="58.3" x14ac:dyDescent="0.4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 s="1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1">
        <v>100</v>
      </c>
      <c r="P61" s="11">
        <v>74.53</v>
      </c>
      <c r="Q61" s="13" t="s">
        <v>8315</v>
      </c>
      <c r="R61" t="s">
        <v>8316</v>
      </c>
      <c r="S61" s="16">
        <v>41852.658310185187</v>
      </c>
      <c r="T61" s="16">
        <v>41882.658310185187</v>
      </c>
    </row>
    <row r="62" spans="1:20" ht="29.15" x14ac:dyDescent="0.4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 s="11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1">
        <v>105</v>
      </c>
      <c r="P62" s="11">
        <v>123.94</v>
      </c>
      <c r="Q62" s="13" t="s">
        <v>8315</v>
      </c>
      <c r="R62" t="s">
        <v>8316</v>
      </c>
      <c r="S62" s="16">
        <v>42694.110185185185</v>
      </c>
      <c r="T62" s="16">
        <v>42709.041666666672</v>
      </c>
    </row>
    <row r="63" spans="1:20" ht="58.3" x14ac:dyDescent="0.4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 s="11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1">
        <v>175</v>
      </c>
      <c r="P63" s="11">
        <v>264.85000000000002</v>
      </c>
      <c r="Q63" s="13" t="s">
        <v>8315</v>
      </c>
      <c r="R63" t="s">
        <v>8316</v>
      </c>
      <c r="S63" s="16">
        <v>42341.818379629629</v>
      </c>
      <c r="T63" s="16">
        <v>42370.166666666672</v>
      </c>
    </row>
    <row r="64" spans="1:20" ht="116.6" x14ac:dyDescent="0.4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 s="11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1">
        <v>102</v>
      </c>
      <c r="P64" s="11">
        <v>58.62</v>
      </c>
      <c r="Q64" s="13" t="s">
        <v>8315</v>
      </c>
      <c r="R64" t="s">
        <v>8316</v>
      </c>
      <c r="S64" s="16">
        <v>41880.061006944445</v>
      </c>
      <c r="T64" s="16">
        <v>41908.065972222219</v>
      </c>
    </row>
    <row r="65" spans="1:20" ht="102" x14ac:dyDescent="0.4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 s="11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1">
        <v>100</v>
      </c>
      <c r="P65" s="11">
        <v>70.88</v>
      </c>
      <c r="Q65" s="13" t="s">
        <v>8315</v>
      </c>
      <c r="R65" t="s">
        <v>8316</v>
      </c>
      <c r="S65" s="16">
        <v>41941.683865740742</v>
      </c>
      <c r="T65" s="16">
        <v>41970.125</v>
      </c>
    </row>
    <row r="66" spans="1:20" ht="131.15" x14ac:dyDescent="0.4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 s="11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1">
        <v>114</v>
      </c>
      <c r="P66" s="11">
        <v>113.57</v>
      </c>
      <c r="Q66" s="13" t="s">
        <v>8315</v>
      </c>
      <c r="R66" t="s">
        <v>8316</v>
      </c>
      <c r="S66" s="16">
        <v>42026.88118055556</v>
      </c>
      <c r="T66" s="16">
        <v>42086.093055555553</v>
      </c>
    </row>
    <row r="67" spans="1:20" ht="87.45" x14ac:dyDescent="0.4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 s="11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1">
        <v>129</v>
      </c>
      <c r="P67" s="11">
        <v>60.69</v>
      </c>
      <c r="Q67" s="13" t="s">
        <v>8315</v>
      </c>
      <c r="R67" t="s">
        <v>8316</v>
      </c>
      <c r="S67" s="16">
        <v>41922.640590277777</v>
      </c>
      <c r="T67" s="16">
        <v>41932.249305555553</v>
      </c>
    </row>
    <row r="68" spans="1:20" ht="58.3" x14ac:dyDescent="0.4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 s="11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1">
        <v>101</v>
      </c>
      <c r="P68" s="11">
        <v>110.22</v>
      </c>
      <c r="Q68" s="13" t="s">
        <v>8315</v>
      </c>
      <c r="R68" t="s">
        <v>8316</v>
      </c>
      <c r="S68" s="16">
        <v>41993.824340277773</v>
      </c>
      <c r="T68" s="16">
        <v>42010.25</v>
      </c>
    </row>
    <row r="69" spans="1:20" ht="43.75" x14ac:dyDescent="0.4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 s="11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1">
        <v>109</v>
      </c>
      <c r="P69" s="11">
        <v>136.46</v>
      </c>
      <c r="Q69" s="13" t="s">
        <v>8315</v>
      </c>
      <c r="R69" t="s">
        <v>8316</v>
      </c>
      <c r="S69" s="16">
        <v>42219.915856481486</v>
      </c>
      <c r="T69" s="16">
        <v>42240.083333333328</v>
      </c>
    </row>
    <row r="70" spans="1:20" ht="116.6" x14ac:dyDescent="0.4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 s="11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1">
        <v>118</v>
      </c>
      <c r="P70" s="11">
        <v>110.35</v>
      </c>
      <c r="Q70" s="13" t="s">
        <v>8315</v>
      </c>
      <c r="R70" t="s">
        <v>8316</v>
      </c>
      <c r="S70" s="16">
        <v>41909.969386574077</v>
      </c>
      <c r="T70" s="16">
        <v>41950.011053240742</v>
      </c>
    </row>
    <row r="71" spans="1:20" ht="87.45" x14ac:dyDescent="0.4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 s="1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1">
        <v>131</v>
      </c>
      <c r="P71" s="11">
        <v>41.42</v>
      </c>
      <c r="Q71" s="13" t="s">
        <v>8315</v>
      </c>
      <c r="R71" t="s">
        <v>8316</v>
      </c>
      <c r="S71" s="16">
        <v>41891.665324074071</v>
      </c>
      <c r="T71" s="16">
        <v>41913.166666666664</v>
      </c>
    </row>
    <row r="72" spans="1:20" ht="58.3" x14ac:dyDescent="0.4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 s="11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1">
        <v>104</v>
      </c>
      <c r="P72" s="11">
        <v>52</v>
      </c>
      <c r="Q72" s="13" t="s">
        <v>8315</v>
      </c>
      <c r="R72" t="s">
        <v>8316</v>
      </c>
      <c r="S72" s="16">
        <v>41226.017361111109</v>
      </c>
      <c r="T72" s="16">
        <v>41250.083333333336</v>
      </c>
    </row>
    <row r="73" spans="1:20" ht="145.75" x14ac:dyDescent="0.4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 s="11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1">
        <v>101</v>
      </c>
      <c r="P73" s="11">
        <v>33.99</v>
      </c>
      <c r="Q73" s="13" t="s">
        <v>8315</v>
      </c>
      <c r="R73" t="s">
        <v>8316</v>
      </c>
      <c r="S73" s="16">
        <v>40478.263923611114</v>
      </c>
      <c r="T73" s="16">
        <v>40568.166666666664</v>
      </c>
    </row>
    <row r="74" spans="1:20" ht="72.900000000000006" x14ac:dyDescent="0.4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 s="11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1">
        <v>100</v>
      </c>
      <c r="P74" s="11">
        <v>103.35</v>
      </c>
      <c r="Q74" s="13" t="s">
        <v>8315</v>
      </c>
      <c r="R74" t="s">
        <v>8316</v>
      </c>
      <c r="S74" s="16">
        <v>41862.83997685185</v>
      </c>
      <c r="T74" s="16">
        <v>41892.83997685185</v>
      </c>
    </row>
    <row r="75" spans="1:20" ht="43.75" x14ac:dyDescent="0.4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 s="11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1">
        <v>336</v>
      </c>
      <c r="P75" s="11">
        <v>41.77</v>
      </c>
      <c r="Q75" s="13" t="s">
        <v>8315</v>
      </c>
      <c r="R75" t="s">
        <v>8316</v>
      </c>
      <c r="S75" s="16">
        <v>40633.154363425929</v>
      </c>
      <c r="T75" s="16">
        <v>40664.207638888889</v>
      </c>
    </row>
    <row r="76" spans="1:20" ht="58.3" x14ac:dyDescent="0.4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 s="11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1">
        <v>113</v>
      </c>
      <c r="P76" s="11">
        <v>64.27</v>
      </c>
      <c r="Q76" s="13" t="s">
        <v>8315</v>
      </c>
      <c r="R76" t="s">
        <v>8316</v>
      </c>
      <c r="S76" s="16">
        <v>40970.875671296293</v>
      </c>
      <c r="T76" s="16">
        <v>41000.834004629629</v>
      </c>
    </row>
    <row r="77" spans="1:20" ht="72.900000000000006" x14ac:dyDescent="0.4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 s="11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1">
        <v>102</v>
      </c>
      <c r="P77" s="11">
        <v>62.92</v>
      </c>
      <c r="Q77" s="13" t="s">
        <v>8315</v>
      </c>
      <c r="R77" t="s">
        <v>8316</v>
      </c>
      <c r="S77" s="16">
        <v>41026.953055555554</v>
      </c>
      <c r="T77" s="16">
        <v>41061.953055555554</v>
      </c>
    </row>
    <row r="78" spans="1:20" ht="29.15" x14ac:dyDescent="0.4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 s="11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1">
        <v>101</v>
      </c>
      <c r="P78" s="11">
        <v>98.54</v>
      </c>
      <c r="Q78" s="13" t="s">
        <v>8315</v>
      </c>
      <c r="R78" t="s">
        <v>8316</v>
      </c>
      <c r="S78" s="16">
        <v>41829.788252314815</v>
      </c>
      <c r="T78" s="16">
        <v>41839.208333333336</v>
      </c>
    </row>
    <row r="79" spans="1:20" ht="29.15" x14ac:dyDescent="0.4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 s="11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1">
        <v>114</v>
      </c>
      <c r="P79" s="11">
        <v>82.61</v>
      </c>
      <c r="Q79" s="13" t="s">
        <v>8315</v>
      </c>
      <c r="R79" t="s">
        <v>8316</v>
      </c>
      <c r="S79" s="16">
        <v>41447.839722222219</v>
      </c>
      <c r="T79" s="16">
        <v>41477.839722222219</v>
      </c>
    </row>
    <row r="80" spans="1:20" ht="43.75" x14ac:dyDescent="0.4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 s="11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1">
        <v>133</v>
      </c>
      <c r="P80" s="11">
        <v>38.5</v>
      </c>
      <c r="Q80" s="13" t="s">
        <v>8315</v>
      </c>
      <c r="R80" t="s">
        <v>8316</v>
      </c>
      <c r="S80" s="16">
        <v>40884.066678240742</v>
      </c>
      <c r="T80" s="16">
        <v>40926.958333333336</v>
      </c>
    </row>
    <row r="81" spans="1:20" ht="58.3" x14ac:dyDescent="0.4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 s="1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1">
        <v>102</v>
      </c>
      <c r="P81" s="11">
        <v>80.16</v>
      </c>
      <c r="Q81" s="13" t="s">
        <v>8315</v>
      </c>
      <c r="R81" t="s">
        <v>8316</v>
      </c>
      <c r="S81" s="16">
        <v>41841.26489583333</v>
      </c>
      <c r="T81" s="16">
        <v>41864.207638888889</v>
      </c>
    </row>
    <row r="82" spans="1:20" ht="58.3" x14ac:dyDescent="0.4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 s="11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1">
        <v>127</v>
      </c>
      <c r="P82" s="11">
        <v>80.73</v>
      </c>
      <c r="Q82" s="13" t="s">
        <v>8315</v>
      </c>
      <c r="R82" t="s">
        <v>8316</v>
      </c>
      <c r="S82" s="16">
        <v>41799.685902777775</v>
      </c>
      <c r="T82" s="16">
        <v>41827.083333333336</v>
      </c>
    </row>
    <row r="83" spans="1:20" ht="87.45" x14ac:dyDescent="0.4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 s="11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1">
        <v>111</v>
      </c>
      <c r="P83" s="11">
        <v>200.69</v>
      </c>
      <c r="Q83" s="13" t="s">
        <v>8315</v>
      </c>
      <c r="R83" t="s">
        <v>8316</v>
      </c>
      <c r="S83" s="16">
        <v>41775.753761574073</v>
      </c>
      <c r="T83" s="16">
        <v>41805.753761574073</v>
      </c>
    </row>
    <row r="84" spans="1:20" ht="145.75" x14ac:dyDescent="0.4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 s="11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1">
        <v>107</v>
      </c>
      <c r="P84" s="11">
        <v>37.590000000000003</v>
      </c>
      <c r="Q84" s="13" t="s">
        <v>8315</v>
      </c>
      <c r="R84" t="s">
        <v>8316</v>
      </c>
      <c r="S84" s="16">
        <v>41766.80572916667</v>
      </c>
      <c r="T84" s="16">
        <v>41799.80572916667</v>
      </c>
    </row>
    <row r="85" spans="1:20" ht="58.3" x14ac:dyDescent="0.4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 s="11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1">
        <v>163</v>
      </c>
      <c r="P85" s="11">
        <v>58.1</v>
      </c>
      <c r="Q85" s="13" t="s">
        <v>8315</v>
      </c>
      <c r="R85" t="s">
        <v>8316</v>
      </c>
      <c r="S85" s="16">
        <v>40644.159259259257</v>
      </c>
      <c r="T85" s="16">
        <v>40666.165972222225</v>
      </c>
    </row>
    <row r="86" spans="1:20" ht="58.3" x14ac:dyDescent="0.4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 s="11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1">
        <v>160</v>
      </c>
      <c r="P86" s="11">
        <v>60.3</v>
      </c>
      <c r="Q86" s="13" t="s">
        <v>8315</v>
      </c>
      <c r="R86" t="s">
        <v>8316</v>
      </c>
      <c r="S86" s="16">
        <v>41940.69158564815</v>
      </c>
      <c r="T86" s="16">
        <v>41969.332638888889</v>
      </c>
    </row>
    <row r="87" spans="1:20" ht="102" x14ac:dyDescent="0.4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 s="11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1">
        <v>116</v>
      </c>
      <c r="P87" s="11">
        <v>63.36</v>
      </c>
      <c r="Q87" s="13" t="s">
        <v>8315</v>
      </c>
      <c r="R87" t="s">
        <v>8316</v>
      </c>
      <c r="S87" s="16">
        <v>41839.175706018519</v>
      </c>
      <c r="T87" s="16">
        <v>41853.175706018519</v>
      </c>
    </row>
    <row r="88" spans="1:20" ht="43.75" x14ac:dyDescent="0.4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 s="11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1">
        <v>124</v>
      </c>
      <c r="P88" s="11">
        <v>50.9</v>
      </c>
      <c r="Q88" s="13" t="s">
        <v>8315</v>
      </c>
      <c r="R88" t="s">
        <v>8316</v>
      </c>
      <c r="S88" s="16">
        <v>41772.105937500004</v>
      </c>
      <c r="T88" s="16">
        <v>41803.916666666664</v>
      </c>
    </row>
    <row r="89" spans="1:20" ht="29.15" x14ac:dyDescent="0.4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 s="11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1">
        <v>103</v>
      </c>
      <c r="P89" s="11">
        <v>100.5</v>
      </c>
      <c r="Q89" s="13" t="s">
        <v>8315</v>
      </c>
      <c r="R89" t="s">
        <v>8316</v>
      </c>
      <c r="S89" s="16">
        <v>41591.737974537034</v>
      </c>
      <c r="T89" s="16">
        <v>41621.207638888889</v>
      </c>
    </row>
    <row r="90" spans="1:20" ht="72.900000000000006" x14ac:dyDescent="0.4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 s="11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1">
        <v>112</v>
      </c>
      <c r="P90" s="11">
        <v>31.62</v>
      </c>
      <c r="Q90" s="13" t="s">
        <v>8315</v>
      </c>
      <c r="R90" t="s">
        <v>8316</v>
      </c>
      <c r="S90" s="16">
        <v>41789.080370370371</v>
      </c>
      <c r="T90" s="16">
        <v>41822.166666666664</v>
      </c>
    </row>
    <row r="91" spans="1:20" ht="87.45" x14ac:dyDescent="0.4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 s="1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1">
        <v>115</v>
      </c>
      <c r="P91" s="11">
        <v>79.31</v>
      </c>
      <c r="Q91" s="13" t="s">
        <v>8315</v>
      </c>
      <c r="R91" t="s">
        <v>8316</v>
      </c>
      <c r="S91" s="16">
        <v>40923.729953703703</v>
      </c>
      <c r="T91" s="16">
        <v>40953.729953703703</v>
      </c>
    </row>
    <row r="92" spans="1:20" ht="58.3" x14ac:dyDescent="0.4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 s="11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1">
        <v>103</v>
      </c>
      <c r="P92" s="11">
        <v>139.19</v>
      </c>
      <c r="Q92" s="13" t="s">
        <v>8315</v>
      </c>
      <c r="R92" t="s">
        <v>8316</v>
      </c>
      <c r="S92" s="16">
        <v>41878.878379629627</v>
      </c>
      <c r="T92" s="16">
        <v>41908.878379629627</v>
      </c>
    </row>
    <row r="93" spans="1:20" ht="58.3" x14ac:dyDescent="0.4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 s="11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1">
        <v>101</v>
      </c>
      <c r="P93" s="11">
        <v>131.91</v>
      </c>
      <c r="Q93" s="13" t="s">
        <v>8315</v>
      </c>
      <c r="R93" t="s">
        <v>8316</v>
      </c>
      <c r="S93" s="16">
        <v>41862.864675925928</v>
      </c>
      <c r="T93" s="16">
        <v>41876.864675925928</v>
      </c>
    </row>
    <row r="94" spans="1:20" ht="58.3" x14ac:dyDescent="0.4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 s="11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1">
        <v>110</v>
      </c>
      <c r="P94" s="11">
        <v>91.3</v>
      </c>
      <c r="Q94" s="13" t="s">
        <v>8315</v>
      </c>
      <c r="R94" t="s">
        <v>8316</v>
      </c>
      <c r="S94" s="16">
        <v>40531.886886574073</v>
      </c>
      <c r="T94" s="16">
        <v>40591.886886574073</v>
      </c>
    </row>
    <row r="95" spans="1:20" ht="72.900000000000006" x14ac:dyDescent="0.4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 s="11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1">
        <v>115</v>
      </c>
      <c r="P95" s="11">
        <v>39.67</v>
      </c>
      <c r="Q95" s="13" t="s">
        <v>8315</v>
      </c>
      <c r="R95" t="s">
        <v>8316</v>
      </c>
      <c r="S95" s="16">
        <v>41477.930914351848</v>
      </c>
      <c r="T95" s="16">
        <v>41504.625</v>
      </c>
    </row>
    <row r="96" spans="1:20" ht="116.6" x14ac:dyDescent="0.4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 s="11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1">
        <v>117</v>
      </c>
      <c r="P96" s="11">
        <v>57.55</v>
      </c>
      <c r="Q96" s="13" t="s">
        <v>8315</v>
      </c>
      <c r="R96" t="s">
        <v>8316</v>
      </c>
      <c r="S96" s="16">
        <v>41781.666770833333</v>
      </c>
      <c r="T96" s="16">
        <v>41811.666770833333</v>
      </c>
    </row>
    <row r="97" spans="1:20" ht="43.75" x14ac:dyDescent="0.4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 s="11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1">
        <v>114</v>
      </c>
      <c r="P97" s="11">
        <v>77.34</v>
      </c>
      <c r="Q97" s="13" t="s">
        <v>8315</v>
      </c>
      <c r="R97" t="s">
        <v>8316</v>
      </c>
      <c r="S97" s="16">
        <v>41375.702210648145</v>
      </c>
      <c r="T97" s="16">
        <v>41400.702210648145</v>
      </c>
    </row>
    <row r="98" spans="1:20" ht="58.3" x14ac:dyDescent="0.4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 s="11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1">
        <v>101</v>
      </c>
      <c r="P98" s="11">
        <v>46.77</v>
      </c>
      <c r="Q98" s="13" t="s">
        <v>8315</v>
      </c>
      <c r="R98" t="s">
        <v>8316</v>
      </c>
      <c r="S98" s="16">
        <v>40883.949317129627</v>
      </c>
      <c r="T98" s="16">
        <v>40939.708333333336</v>
      </c>
    </row>
    <row r="99" spans="1:20" ht="43.75" x14ac:dyDescent="0.4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 s="11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1">
        <v>109</v>
      </c>
      <c r="P99" s="11">
        <v>40.07</v>
      </c>
      <c r="Q99" s="13" t="s">
        <v>8315</v>
      </c>
      <c r="R99" t="s">
        <v>8316</v>
      </c>
      <c r="S99" s="16">
        <v>41491.79478009259</v>
      </c>
      <c r="T99" s="16">
        <v>41509.79478009259</v>
      </c>
    </row>
    <row r="100" spans="1:20" ht="43.75" x14ac:dyDescent="0.4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 s="11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1">
        <v>107</v>
      </c>
      <c r="P100" s="11">
        <v>100.22</v>
      </c>
      <c r="Q100" s="13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131.15" x14ac:dyDescent="0.4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 s="1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1">
        <v>116</v>
      </c>
      <c r="P101" s="11">
        <v>71.489999999999995</v>
      </c>
      <c r="Q101" s="13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102" x14ac:dyDescent="0.4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 s="11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1">
        <v>104</v>
      </c>
      <c r="P102" s="11">
        <v>63.11</v>
      </c>
      <c r="Q102" s="13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102" x14ac:dyDescent="0.4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 s="11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1">
        <v>119</v>
      </c>
      <c r="P103" s="11">
        <v>50.16</v>
      </c>
      <c r="Q103" s="13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58.3" x14ac:dyDescent="0.4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 s="11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1">
        <v>126</v>
      </c>
      <c r="P104" s="11">
        <v>62.88</v>
      </c>
      <c r="Q104" s="13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72.900000000000006" x14ac:dyDescent="0.4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 s="11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1">
        <v>120</v>
      </c>
      <c r="P105" s="11">
        <v>85.53</v>
      </c>
      <c r="Q105" s="13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29.15" x14ac:dyDescent="0.4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 s="11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1">
        <v>126</v>
      </c>
      <c r="P106" s="11">
        <v>53.72</v>
      </c>
      <c r="Q106" s="13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72.900000000000006" x14ac:dyDescent="0.4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 s="11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1">
        <v>100</v>
      </c>
      <c r="P107" s="11">
        <v>262.11</v>
      </c>
      <c r="Q107" s="13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43.75" x14ac:dyDescent="0.4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 s="11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1">
        <v>116</v>
      </c>
      <c r="P108" s="11">
        <v>50.2</v>
      </c>
      <c r="Q108" s="13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102" x14ac:dyDescent="0.4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 s="11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1">
        <v>100</v>
      </c>
      <c r="P109" s="11">
        <v>168.25</v>
      </c>
      <c r="Q109" s="13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29.15" x14ac:dyDescent="0.4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 s="11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1">
        <v>101</v>
      </c>
      <c r="P110" s="11">
        <v>256.37</v>
      </c>
      <c r="Q110" s="13" t="s">
        <v>8315</v>
      </c>
      <c r="R110" t="s">
        <v>8316</v>
      </c>
      <c r="S110" s="16">
        <v>42772.833379629628</v>
      </c>
      <c r="T110" s="16">
        <v>42806.875</v>
      </c>
    </row>
    <row r="111" spans="1:20" ht="72.900000000000006" x14ac:dyDescent="0.4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 s="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1">
        <v>125</v>
      </c>
      <c r="P111" s="11">
        <v>37.14</v>
      </c>
      <c r="Q111" s="13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116.6" x14ac:dyDescent="0.4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 s="11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1">
        <v>110</v>
      </c>
      <c r="P112" s="11">
        <v>45.88</v>
      </c>
      <c r="Q112" s="13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58.3" x14ac:dyDescent="0.4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 s="11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1">
        <v>102</v>
      </c>
      <c r="P113" s="11">
        <v>141.71</v>
      </c>
      <c r="Q113" s="13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102" x14ac:dyDescent="0.4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 s="11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1">
        <v>102</v>
      </c>
      <c r="P114" s="11">
        <v>52.49</v>
      </c>
      <c r="Q114" s="13" t="s">
        <v>8315</v>
      </c>
      <c r="R114" t="s">
        <v>8316</v>
      </c>
      <c r="S114" s="16">
        <v>42503.559467592597</v>
      </c>
      <c r="T114" s="16">
        <v>42524.875</v>
      </c>
    </row>
    <row r="115" spans="1:20" ht="72.900000000000006" x14ac:dyDescent="0.4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 s="11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1">
        <v>102</v>
      </c>
      <c r="P115" s="11">
        <v>193.62</v>
      </c>
      <c r="Q115" s="13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87.45" x14ac:dyDescent="0.4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 s="11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1">
        <v>108</v>
      </c>
      <c r="P116" s="11">
        <v>106.8</v>
      </c>
      <c r="Q116" s="13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102" x14ac:dyDescent="0.4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 s="11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1">
        <v>110</v>
      </c>
      <c r="P117" s="11">
        <v>77.22</v>
      </c>
      <c r="Q117" s="13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116.6" x14ac:dyDescent="0.4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 s="11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1">
        <v>161</v>
      </c>
      <c r="P118" s="11">
        <v>57.5</v>
      </c>
      <c r="Q118" s="13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102" x14ac:dyDescent="0.4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 s="11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1">
        <v>131</v>
      </c>
      <c r="P119" s="11">
        <v>50.46</v>
      </c>
      <c r="Q119" s="13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43.75" x14ac:dyDescent="0.4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 s="11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1">
        <v>119</v>
      </c>
      <c r="P120" s="11">
        <v>97.38</v>
      </c>
      <c r="Q120" s="13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87.45" x14ac:dyDescent="0.4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 s="1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1">
        <v>103</v>
      </c>
      <c r="P121" s="11">
        <v>85.53</v>
      </c>
      <c r="Q121" s="13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58.3" x14ac:dyDescent="0.4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 s="11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1">
        <v>101</v>
      </c>
      <c r="P122" s="11">
        <v>182.91</v>
      </c>
      <c r="Q122" s="13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131.15" x14ac:dyDescent="0.4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 s="11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1">
        <v>101</v>
      </c>
      <c r="P123" s="11">
        <v>131.13999999999999</v>
      </c>
      <c r="Q123" s="13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58.3" x14ac:dyDescent="0.4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 s="11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1">
        <v>115</v>
      </c>
      <c r="P124" s="11">
        <v>58.69</v>
      </c>
      <c r="Q124" s="13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102" x14ac:dyDescent="0.4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 s="11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1">
        <v>127</v>
      </c>
      <c r="P125" s="11">
        <v>69.569999999999993</v>
      </c>
      <c r="Q125" s="13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58.3" x14ac:dyDescent="0.4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 s="11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1">
        <v>103</v>
      </c>
      <c r="P126" s="11">
        <v>115.87</v>
      </c>
      <c r="Q126" s="13" t="s">
        <v>8315</v>
      </c>
      <c r="R126" t="s">
        <v>8316</v>
      </c>
      <c r="S126" s="16">
        <v>42262.096782407403</v>
      </c>
      <c r="T126" s="16">
        <v>42286</v>
      </c>
    </row>
    <row r="127" spans="1:20" ht="87.45" x14ac:dyDescent="0.4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 s="11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1">
        <v>104</v>
      </c>
      <c r="P127" s="11">
        <v>81.13</v>
      </c>
      <c r="Q127" s="13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58.3" x14ac:dyDescent="0.4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 s="11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1">
        <v>111</v>
      </c>
      <c r="P128" s="11">
        <v>57.63</v>
      </c>
      <c r="Q128" s="13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72.900000000000006" x14ac:dyDescent="0.4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 s="11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1">
        <v>101</v>
      </c>
      <c r="P129" s="11">
        <v>60.48</v>
      </c>
      <c r="Q129" s="13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87.45" x14ac:dyDescent="0.4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 s="11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1">
        <v>105</v>
      </c>
      <c r="P130" s="11">
        <v>65.58</v>
      </c>
      <c r="Q130" s="13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87.45" x14ac:dyDescent="0.4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 s="1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1">
        <v>102</v>
      </c>
      <c r="P131" s="11">
        <v>119.19</v>
      </c>
      <c r="Q131" s="13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58.3" x14ac:dyDescent="0.4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 s="11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1">
        <v>111</v>
      </c>
      <c r="P132" s="11">
        <v>83.05</v>
      </c>
      <c r="Q132" s="13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72.900000000000006" x14ac:dyDescent="0.4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 s="11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1">
        <v>102</v>
      </c>
      <c r="P133" s="11">
        <v>177.09</v>
      </c>
      <c r="Q133" s="13" t="s">
        <v>8315</v>
      </c>
      <c r="R133" t="s">
        <v>8316</v>
      </c>
      <c r="S133" s="16">
        <v>42602.576712962968</v>
      </c>
      <c r="T133" s="16">
        <v>42621.15625</v>
      </c>
    </row>
    <row r="134" spans="1:20" ht="102" x14ac:dyDescent="0.4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 s="11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1">
        <v>128</v>
      </c>
      <c r="P134" s="11">
        <v>72.760000000000005</v>
      </c>
      <c r="Q134" s="13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43.75" x14ac:dyDescent="0.4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 s="11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1">
        <v>105</v>
      </c>
      <c r="P135" s="11">
        <v>98.2</v>
      </c>
      <c r="Q135" s="13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58.3" x14ac:dyDescent="0.4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 s="11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1">
        <v>106</v>
      </c>
      <c r="P136" s="11">
        <v>251.74</v>
      </c>
      <c r="Q136" s="13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102" x14ac:dyDescent="0.4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 s="11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1">
        <v>109</v>
      </c>
      <c r="P137" s="11">
        <v>74.819999999999993</v>
      </c>
      <c r="Q137" s="13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87.45" x14ac:dyDescent="0.4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 s="11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1">
        <v>100</v>
      </c>
      <c r="P138" s="11">
        <v>67.650000000000006</v>
      </c>
      <c r="Q138" s="13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72.900000000000006" x14ac:dyDescent="0.4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 s="11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1">
        <v>103</v>
      </c>
      <c r="P139" s="11">
        <v>93.81</v>
      </c>
      <c r="Q139" s="13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102" x14ac:dyDescent="0.4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 s="11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1">
        <v>112</v>
      </c>
      <c r="P140" s="11">
        <v>41.24</v>
      </c>
      <c r="Q140" s="13" t="s">
        <v>8315</v>
      </c>
      <c r="R140" t="s">
        <v>8316</v>
      </c>
      <c r="S140" s="16">
        <v>42284.516064814816</v>
      </c>
      <c r="T140" s="16">
        <v>42307.875</v>
      </c>
    </row>
    <row r="141" spans="1:20" ht="43.75" x14ac:dyDescent="0.4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 s="1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1">
        <v>103</v>
      </c>
      <c r="P141" s="11">
        <v>52.55</v>
      </c>
      <c r="Q141" s="13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43.75" x14ac:dyDescent="0.4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 s="11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1">
        <v>131</v>
      </c>
      <c r="P142" s="11">
        <v>48.33</v>
      </c>
      <c r="Q142" s="13" t="s">
        <v>8315</v>
      </c>
      <c r="R142" t="s">
        <v>8316</v>
      </c>
      <c r="S142" s="16">
        <v>42136.536134259266</v>
      </c>
      <c r="T142" s="16">
        <v>42167.875</v>
      </c>
    </row>
    <row r="143" spans="1:20" ht="116.6" x14ac:dyDescent="0.4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 s="11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1">
        <v>102</v>
      </c>
      <c r="P143" s="11">
        <v>53.18</v>
      </c>
      <c r="Q143" s="13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102" x14ac:dyDescent="0.4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 s="11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1">
        <v>128</v>
      </c>
      <c r="P144" s="11">
        <v>60.95</v>
      </c>
      <c r="Q144" s="13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72.900000000000006" x14ac:dyDescent="0.4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 s="11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1">
        <v>154</v>
      </c>
      <c r="P145" s="11">
        <v>106.5</v>
      </c>
      <c r="Q145" s="13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58.3" x14ac:dyDescent="0.4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 s="11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1">
        <v>107</v>
      </c>
      <c r="P146" s="11">
        <v>204.57</v>
      </c>
      <c r="Q146" s="13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72.900000000000006" x14ac:dyDescent="0.4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 s="11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1">
        <v>101</v>
      </c>
      <c r="P147" s="11">
        <v>54.91</v>
      </c>
      <c r="Q147" s="13" t="s">
        <v>8315</v>
      </c>
      <c r="R147" t="s">
        <v>8316</v>
      </c>
      <c r="S147" s="16">
        <v>42400.704537037032</v>
      </c>
      <c r="T147" s="16">
        <v>42444.875</v>
      </c>
    </row>
    <row r="148" spans="1:20" ht="116.6" x14ac:dyDescent="0.4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 s="11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1">
        <v>100</v>
      </c>
      <c r="P148" s="11">
        <v>150.41999999999999</v>
      </c>
      <c r="Q148" s="13" t="s">
        <v>8315</v>
      </c>
      <c r="R148" t="s">
        <v>8316</v>
      </c>
      <c r="S148" s="16">
        <v>42017.88045138889</v>
      </c>
      <c r="T148" s="16">
        <v>42044.1875</v>
      </c>
    </row>
    <row r="149" spans="1:20" ht="87.45" x14ac:dyDescent="0.4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 s="11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1">
        <v>114</v>
      </c>
      <c r="P149" s="11">
        <v>105.21</v>
      </c>
      <c r="Q149" s="13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102" x14ac:dyDescent="0.4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 s="11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1">
        <v>103</v>
      </c>
      <c r="P150" s="11">
        <v>68.67</v>
      </c>
      <c r="Q150" s="13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116.6" x14ac:dyDescent="0.4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 s="1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1">
        <v>122</v>
      </c>
      <c r="P151" s="11">
        <v>129.36000000000001</v>
      </c>
      <c r="Q151" s="13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116.6" x14ac:dyDescent="0.4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 s="11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1">
        <v>103</v>
      </c>
      <c r="P152" s="11">
        <v>134.26</v>
      </c>
      <c r="Q152" s="13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58.3" x14ac:dyDescent="0.4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 s="11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1">
        <v>102</v>
      </c>
      <c r="P153" s="11">
        <v>203.2</v>
      </c>
      <c r="Q153" s="13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29.15" x14ac:dyDescent="0.4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 s="11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1">
        <v>112</v>
      </c>
      <c r="P154" s="11">
        <v>69.19</v>
      </c>
      <c r="Q154" s="13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72.900000000000006" x14ac:dyDescent="0.4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 s="11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1">
        <v>102</v>
      </c>
      <c r="P155" s="11">
        <v>125.12</v>
      </c>
      <c r="Q155" s="13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116.6" x14ac:dyDescent="0.4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 s="11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1">
        <v>114</v>
      </c>
      <c r="P156" s="11">
        <v>40.71</v>
      </c>
      <c r="Q156" s="13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102" x14ac:dyDescent="0.4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 s="11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1">
        <v>102</v>
      </c>
      <c r="P157" s="11">
        <v>141.29</v>
      </c>
      <c r="Q157" s="13" t="s">
        <v>8315</v>
      </c>
      <c r="R157" t="s">
        <v>8316</v>
      </c>
      <c r="S157" s="16">
        <v>42239.957962962959</v>
      </c>
      <c r="T157" s="16">
        <v>42260</v>
      </c>
    </row>
    <row r="158" spans="1:20" ht="102" x14ac:dyDescent="0.4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 s="11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1">
        <v>116</v>
      </c>
      <c r="P158" s="11">
        <v>55.33</v>
      </c>
      <c r="Q158" s="13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87.45" x14ac:dyDescent="0.4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 s="11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1">
        <v>136</v>
      </c>
      <c r="P159" s="11">
        <v>46.42</v>
      </c>
      <c r="Q159" s="13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87.45" x14ac:dyDescent="0.4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 s="11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1">
        <v>133</v>
      </c>
      <c r="P160" s="11">
        <v>57.2</v>
      </c>
      <c r="Q160" s="13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58.3" x14ac:dyDescent="0.4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 s="1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1">
        <v>116</v>
      </c>
      <c r="P161" s="11">
        <v>59.6</v>
      </c>
      <c r="Q161" s="13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58.3" x14ac:dyDescent="0.4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 s="11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1">
        <v>105</v>
      </c>
      <c r="P162" s="11">
        <v>89.59</v>
      </c>
      <c r="Q162" s="13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58.3" x14ac:dyDescent="0.4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 s="11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1">
        <v>102</v>
      </c>
      <c r="P163" s="11">
        <v>204.05</v>
      </c>
      <c r="Q163" s="13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116.6" x14ac:dyDescent="0.4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 s="11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1">
        <v>175</v>
      </c>
      <c r="P164" s="11">
        <v>48.7</v>
      </c>
      <c r="Q164" s="13" t="s">
        <v>8315</v>
      </c>
      <c r="R164" t="s">
        <v>8316</v>
      </c>
      <c r="S164" s="16">
        <v>42493.219236111108</v>
      </c>
      <c r="T164" s="16">
        <v>42531.125</v>
      </c>
    </row>
    <row r="165" spans="1:20" ht="58.3" x14ac:dyDescent="0.4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 s="11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1">
        <v>107</v>
      </c>
      <c r="P165" s="11">
        <v>53.34</v>
      </c>
      <c r="Q165" s="13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58.3" x14ac:dyDescent="0.4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 s="11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1">
        <v>122</v>
      </c>
      <c r="P166" s="11">
        <v>75.09</v>
      </c>
      <c r="Q166" s="13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43.75" x14ac:dyDescent="0.4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 s="11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1">
        <v>100</v>
      </c>
      <c r="P167" s="11">
        <v>209.84</v>
      </c>
      <c r="Q167" s="13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102" x14ac:dyDescent="0.4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 s="11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1">
        <v>110</v>
      </c>
      <c r="P168" s="11">
        <v>61.02</v>
      </c>
      <c r="Q168" s="13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58.3" x14ac:dyDescent="0.4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 s="11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1">
        <v>100</v>
      </c>
      <c r="P169" s="11">
        <v>61</v>
      </c>
      <c r="Q169" s="13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58.3" x14ac:dyDescent="0.4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 s="11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1">
        <v>116</v>
      </c>
      <c r="P170" s="11">
        <v>80.03</v>
      </c>
      <c r="Q170" s="13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72.900000000000006" x14ac:dyDescent="0.4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 s="1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1">
        <v>100</v>
      </c>
      <c r="P171" s="11">
        <v>93.98</v>
      </c>
      <c r="Q171" s="13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58.3" x14ac:dyDescent="0.4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 s="11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1">
        <v>106</v>
      </c>
      <c r="P172" s="11">
        <v>61.94</v>
      </c>
      <c r="Q172" s="13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72.900000000000006" x14ac:dyDescent="0.4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 s="11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1">
        <v>101</v>
      </c>
      <c r="P173" s="11">
        <v>66.45</v>
      </c>
      <c r="Q173" s="13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116.6" x14ac:dyDescent="0.4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 s="11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1">
        <v>107</v>
      </c>
      <c r="P174" s="11">
        <v>35.799999999999997</v>
      </c>
      <c r="Q174" s="13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72.900000000000006" x14ac:dyDescent="0.4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 s="11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1">
        <v>102</v>
      </c>
      <c r="P175" s="11">
        <v>145.65</v>
      </c>
      <c r="Q175" s="13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58.3" x14ac:dyDescent="0.4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 s="11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1">
        <v>101</v>
      </c>
      <c r="P176" s="11">
        <v>142.28</v>
      </c>
      <c r="Q176" s="13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58.3" x14ac:dyDescent="0.4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 s="11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1">
        <v>146</v>
      </c>
      <c r="P177" s="11">
        <v>292.77999999999997</v>
      </c>
      <c r="Q177" s="13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116.6" x14ac:dyDescent="0.4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 s="11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1">
        <v>105</v>
      </c>
      <c r="P178" s="11">
        <v>80.400000000000006</v>
      </c>
      <c r="Q178" s="13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58.3" x14ac:dyDescent="0.4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 s="11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1">
        <v>100</v>
      </c>
      <c r="P179" s="11">
        <v>72.290000000000006</v>
      </c>
      <c r="Q179" s="13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102" x14ac:dyDescent="0.4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 s="11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1">
        <v>105</v>
      </c>
      <c r="P180" s="11">
        <v>32.97</v>
      </c>
      <c r="Q180" s="13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102" x14ac:dyDescent="0.4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 s="1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1">
        <v>139</v>
      </c>
      <c r="P181" s="11">
        <v>116.65</v>
      </c>
      <c r="Q181" s="13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58.3" x14ac:dyDescent="0.4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 s="11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1">
        <v>102</v>
      </c>
      <c r="P182" s="11">
        <v>136.85</v>
      </c>
      <c r="Q182" s="13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102" x14ac:dyDescent="0.4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 s="11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1">
        <v>104</v>
      </c>
      <c r="P183" s="11">
        <v>177.62</v>
      </c>
      <c r="Q183" s="13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58.3" x14ac:dyDescent="0.4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 s="11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1">
        <v>138</v>
      </c>
      <c r="P184" s="11">
        <v>109.08</v>
      </c>
      <c r="Q184" s="13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87.45" x14ac:dyDescent="0.4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 s="11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1">
        <v>102</v>
      </c>
      <c r="P185" s="11">
        <v>78.209999999999994</v>
      </c>
      <c r="Q185" s="13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58.3" x14ac:dyDescent="0.4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 s="11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1">
        <v>101</v>
      </c>
      <c r="P186" s="11">
        <v>114.13</v>
      </c>
      <c r="Q186" s="13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72.900000000000006" x14ac:dyDescent="0.4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 s="11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1">
        <v>130</v>
      </c>
      <c r="P187" s="11">
        <v>50</v>
      </c>
      <c r="Q187" s="13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102" x14ac:dyDescent="0.4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 s="11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1">
        <v>110</v>
      </c>
      <c r="P188" s="11">
        <v>91.67</v>
      </c>
      <c r="Q188" s="13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58.3" x14ac:dyDescent="0.4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 s="11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1">
        <v>100</v>
      </c>
      <c r="P189" s="11">
        <v>69.819999999999993</v>
      </c>
      <c r="Q189" s="13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102" x14ac:dyDescent="0.4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 s="11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1">
        <v>153</v>
      </c>
      <c r="P190" s="11">
        <v>109.57</v>
      </c>
      <c r="Q190" s="13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87.45" x14ac:dyDescent="0.4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 s="1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1">
        <v>102</v>
      </c>
      <c r="P191" s="11">
        <v>55.6</v>
      </c>
      <c r="Q191" s="13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102" x14ac:dyDescent="0.4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 s="11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1">
        <v>103</v>
      </c>
      <c r="P192" s="11">
        <v>63.57</v>
      </c>
      <c r="Q192" s="13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43.75" x14ac:dyDescent="0.4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 s="11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1">
        <v>106</v>
      </c>
      <c r="P193" s="11">
        <v>184.78</v>
      </c>
      <c r="Q193" s="13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102" x14ac:dyDescent="0.4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 s="11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1">
        <v>113</v>
      </c>
      <c r="P194" s="11">
        <v>83.43</v>
      </c>
      <c r="Q194" s="13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116.6" x14ac:dyDescent="0.4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 s="11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1">
        <v>218</v>
      </c>
      <c r="P195" s="11">
        <v>54.5</v>
      </c>
      <c r="Q195" s="13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87.45" x14ac:dyDescent="0.4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 s="11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1">
        <v>101</v>
      </c>
      <c r="P196" s="11">
        <v>302.31</v>
      </c>
      <c r="Q196" s="13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58.3" x14ac:dyDescent="0.4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 s="11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1">
        <v>104</v>
      </c>
      <c r="P197" s="11">
        <v>866.67</v>
      </c>
      <c r="Q197" s="13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58.3" x14ac:dyDescent="0.4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 s="11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1">
        <v>221</v>
      </c>
      <c r="P198" s="11">
        <v>61.39</v>
      </c>
      <c r="Q198" s="13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87.45" x14ac:dyDescent="0.4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 s="11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1">
        <v>105</v>
      </c>
      <c r="P199" s="11">
        <v>45.48</v>
      </c>
      <c r="Q199" s="13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102" x14ac:dyDescent="0.4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 s="11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1">
        <v>118</v>
      </c>
      <c r="P200" s="11">
        <v>67.92</v>
      </c>
      <c r="Q200" s="13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87.45" x14ac:dyDescent="0.4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 s="1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1">
        <v>139</v>
      </c>
      <c r="P201" s="11">
        <v>30.78</v>
      </c>
      <c r="Q201" s="13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43.75" x14ac:dyDescent="0.4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 s="11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1">
        <v>104</v>
      </c>
      <c r="P202" s="11">
        <v>38.33</v>
      </c>
      <c r="Q202" s="13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58.3" x14ac:dyDescent="0.4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 s="11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1">
        <v>100</v>
      </c>
      <c r="P203" s="11">
        <v>421.11</v>
      </c>
      <c r="Q203" s="13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58.3" x14ac:dyDescent="0.4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 s="11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1">
        <v>104</v>
      </c>
      <c r="P204" s="11">
        <v>111.89</v>
      </c>
      <c r="Q204" s="13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102" x14ac:dyDescent="0.4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 s="11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1">
        <v>102</v>
      </c>
      <c r="P205" s="11">
        <v>85.21</v>
      </c>
      <c r="Q205" s="13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116.6" x14ac:dyDescent="0.4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 s="11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1">
        <v>112</v>
      </c>
      <c r="P206" s="11">
        <v>65.17</v>
      </c>
      <c r="Q206" s="13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58.3" x14ac:dyDescent="0.4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 s="11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1">
        <v>100</v>
      </c>
      <c r="P207" s="11">
        <v>93.76</v>
      </c>
      <c r="Q207" s="13" t="s">
        <v>8315</v>
      </c>
      <c r="R207" t="s">
        <v>8316</v>
      </c>
      <c r="S207" s="16">
        <v>42292.087592592594</v>
      </c>
      <c r="T207" s="16">
        <v>42329.125</v>
      </c>
    </row>
    <row r="208" spans="1:20" ht="102" x14ac:dyDescent="0.4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 s="11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1">
        <v>100</v>
      </c>
      <c r="P208" s="11">
        <v>133.33000000000001</v>
      </c>
      <c r="Q208" s="13" t="s">
        <v>8315</v>
      </c>
      <c r="R208" t="s">
        <v>8316</v>
      </c>
      <c r="S208" s="16">
        <v>41953.8675</v>
      </c>
      <c r="T208" s="16">
        <v>41983.8675</v>
      </c>
    </row>
    <row r="209" spans="1:20" ht="58.3" x14ac:dyDescent="0.4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 s="11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1">
        <v>105</v>
      </c>
      <c r="P209" s="11">
        <v>51.22</v>
      </c>
      <c r="Q209" s="13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116.6" x14ac:dyDescent="0.4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 s="11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1">
        <v>117</v>
      </c>
      <c r="P210" s="11">
        <v>100.17</v>
      </c>
      <c r="Q210" s="13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58.3" x14ac:dyDescent="0.4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 s="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1">
        <v>115</v>
      </c>
      <c r="P211" s="11">
        <v>184.68</v>
      </c>
      <c r="Q211" s="13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87.45" x14ac:dyDescent="0.4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 s="11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1">
        <v>102</v>
      </c>
      <c r="P212" s="11">
        <v>69.819999999999993</v>
      </c>
      <c r="Q212" s="13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58.3" x14ac:dyDescent="0.4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 s="11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1">
        <v>223</v>
      </c>
      <c r="P213" s="11">
        <v>61.94</v>
      </c>
      <c r="Q213" s="13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43.75" x14ac:dyDescent="0.4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 s="11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1">
        <v>106</v>
      </c>
      <c r="P214" s="11">
        <v>36.07</v>
      </c>
      <c r="Q214" s="13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43.75" x14ac:dyDescent="0.4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 s="11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1">
        <v>104</v>
      </c>
      <c r="P215" s="11">
        <v>55.89</v>
      </c>
      <c r="Q215" s="13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58.3" x14ac:dyDescent="0.4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 s="11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1">
        <v>111</v>
      </c>
      <c r="P216" s="11">
        <v>68.349999999999994</v>
      </c>
      <c r="Q216" s="13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58.3" x14ac:dyDescent="0.4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 s="11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1">
        <v>100</v>
      </c>
      <c r="P217" s="11">
        <v>118.13</v>
      </c>
      <c r="Q217" s="13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58.3" x14ac:dyDescent="0.4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 s="11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1">
        <v>110</v>
      </c>
      <c r="P218" s="11">
        <v>99.79</v>
      </c>
      <c r="Q218" s="13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102" x14ac:dyDescent="0.4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 s="11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1">
        <v>122</v>
      </c>
      <c r="P219" s="11">
        <v>203.33</v>
      </c>
      <c r="Q219" s="13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43.75" x14ac:dyDescent="0.4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 s="11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1">
        <v>100</v>
      </c>
      <c r="P220" s="11">
        <v>110.23</v>
      </c>
      <c r="Q220" s="13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58.3" x14ac:dyDescent="0.4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 s="1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1">
        <v>211</v>
      </c>
      <c r="P221" s="11">
        <v>58.61</v>
      </c>
      <c r="Q221" s="13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87.45" x14ac:dyDescent="0.4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 s="11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1">
        <v>109</v>
      </c>
      <c r="P222" s="11">
        <v>81.38</v>
      </c>
      <c r="Q222" s="13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102" x14ac:dyDescent="0.4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 s="11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1">
        <v>104</v>
      </c>
      <c r="P223" s="11">
        <v>199.17</v>
      </c>
      <c r="Q223" s="13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72.900000000000006" x14ac:dyDescent="0.4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 s="11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1">
        <v>130</v>
      </c>
      <c r="P224" s="11">
        <v>46.43</v>
      </c>
      <c r="Q224" s="13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58.3" x14ac:dyDescent="0.4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 s="11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1">
        <v>104</v>
      </c>
      <c r="P225" s="11">
        <v>70.569999999999993</v>
      </c>
      <c r="Q225" s="13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43.75" x14ac:dyDescent="0.4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 s="11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1">
        <v>100</v>
      </c>
      <c r="P226" s="11">
        <v>22.22</v>
      </c>
      <c r="Q226" s="13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58.3" x14ac:dyDescent="0.4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 s="11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1">
        <v>100</v>
      </c>
      <c r="P227" s="11">
        <v>37.78</v>
      </c>
      <c r="Q227" s="13" t="s">
        <v>8315</v>
      </c>
      <c r="R227" t="s">
        <v>8316</v>
      </c>
      <c r="S227" s="16">
        <v>41894.91375</v>
      </c>
      <c r="T227" s="16">
        <v>41938.029861111114</v>
      </c>
    </row>
    <row r="228" spans="1:20" ht="87.45" x14ac:dyDescent="0.4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 s="11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1">
        <v>101</v>
      </c>
      <c r="P228" s="11">
        <v>72.05</v>
      </c>
      <c r="Q228" s="13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131.15" x14ac:dyDescent="0.4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 s="11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1">
        <v>101</v>
      </c>
      <c r="P229" s="11">
        <v>103.21</v>
      </c>
      <c r="Q229" s="13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72.900000000000006" x14ac:dyDescent="0.4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 s="11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1">
        <v>140</v>
      </c>
      <c r="P230" s="11">
        <v>35</v>
      </c>
      <c r="Q230" s="13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102" x14ac:dyDescent="0.4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 s="1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1">
        <v>104</v>
      </c>
      <c r="P231" s="11">
        <v>81.78</v>
      </c>
      <c r="Q231" s="13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58.3" x14ac:dyDescent="0.4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 s="11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1">
        <v>103</v>
      </c>
      <c r="P232" s="11">
        <v>297.02999999999997</v>
      </c>
      <c r="Q232" s="13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43.75" x14ac:dyDescent="0.4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 s="11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1">
        <v>108</v>
      </c>
      <c r="P233" s="11">
        <v>46.61</v>
      </c>
      <c r="Q233" s="13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116.6" x14ac:dyDescent="0.4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 s="11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1">
        <v>100</v>
      </c>
      <c r="P234" s="11">
        <v>95.24</v>
      </c>
      <c r="Q234" s="13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58.3" x14ac:dyDescent="0.4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 s="11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1">
        <v>110</v>
      </c>
      <c r="P235" s="11">
        <v>52.21</v>
      </c>
      <c r="Q235" s="13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43.75" x14ac:dyDescent="0.4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 s="11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1">
        <v>100</v>
      </c>
      <c r="P236" s="11">
        <v>134.15</v>
      </c>
      <c r="Q236" s="13" t="s">
        <v>8315</v>
      </c>
      <c r="R236" t="s">
        <v>8316</v>
      </c>
      <c r="S236" s="16">
        <v>41776.063136574077</v>
      </c>
      <c r="T236" s="16">
        <v>41807.125</v>
      </c>
    </row>
    <row r="237" spans="1:20" ht="58.3" x14ac:dyDescent="0.4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 s="11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1">
        <v>106</v>
      </c>
      <c r="P237" s="11">
        <v>62.83</v>
      </c>
      <c r="Q237" s="13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58.3" x14ac:dyDescent="0.4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 s="11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1">
        <v>112</v>
      </c>
      <c r="P238" s="11">
        <v>58.95</v>
      </c>
      <c r="Q238" s="13" t="s">
        <v>8315</v>
      </c>
      <c r="R238" t="s">
        <v>8316</v>
      </c>
      <c r="S238" s="16">
        <v>42572.61681712963</v>
      </c>
      <c r="T238" s="16">
        <v>42589.125</v>
      </c>
    </row>
    <row r="239" spans="1:20" ht="58.3" x14ac:dyDescent="0.4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 s="11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1">
        <v>106</v>
      </c>
      <c r="P239" s="11">
        <v>143.11000000000001</v>
      </c>
      <c r="Q239" s="13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116.6" x14ac:dyDescent="0.4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 s="11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1">
        <v>101</v>
      </c>
      <c r="P240" s="11">
        <v>84.17</v>
      </c>
      <c r="Q240" s="13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102" x14ac:dyDescent="0.4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 s="1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1">
        <v>135</v>
      </c>
      <c r="P241" s="11">
        <v>89.79</v>
      </c>
      <c r="Q241" s="13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58.3" x14ac:dyDescent="0.4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 s="11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1">
        <v>105</v>
      </c>
      <c r="P242" s="11">
        <v>64.16</v>
      </c>
      <c r="Q242" s="13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72.900000000000006" x14ac:dyDescent="0.4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 s="11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1">
        <v>103</v>
      </c>
      <c r="P243" s="11">
        <v>59.65</v>
      </c>
      <c r="Q243" s="13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58.3" x14ac:dyDescent="0.4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 s="11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1">
        <v>100</v>
      </c>
      <c r="P244" s="11">
        <v>31.25</v>
      </c>
      <c r="Q244" s="13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72.900000000000006" x14ac:dyDescent="0.4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 s="11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1">
        <v>186</v>
      </c>
      <c r="P245" s="11">
        <v>41.22</v>
      </c>
      <c r="Q245" s="13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43.75" x14ac:dyDescent="0.4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 s="11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1">
        <v>108</v>
      </c>
      <c r="P246" s="11">
        <v>77</v>
      </c>
      <c r="Q246" s="13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87.45" x14ac:dyDescent="0.4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 s="11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1">
        <v>110</v>
      </c>
      <c r="P247" s="11">
        <v>51.22</v>
      </c>
      <c r="Q247" s="13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116.6" x14ac:dyDescent="0.4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 s="11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1">
        <v>171</v>
      </c>
      <c r="P248" s="11">
        <v>68.25</v>
      </c>
      <c r="Q248" s="13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58.3" x14ac:dyDescent="0.4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 s="11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1">
        <v>101</v>
      </c>
      <c r="P249" s="11">
        <v>41.13</v>
      </c>
      <c r="Q249" s="13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131.15" x14ac:dyDescent="0.4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 s="11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1">
        <v>153</v>
      </c>
      <c r="P250" s="11">
        <v>41.41</v>
      </c>
      <c r="Q250" s="13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116.6" x14ac:dyDescent="0.4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 s="1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1">
        <v>101</v>
      </c>
      <c r="P251" s="11">
        <v>145.87</v>
      </c>
      <c r="Q251" s="13" t="s">
        <v>8315</v>
      </c>
      <c r="R251" t="s">
        <v>8316</v>
      </c>
      <c r="S251" s="16">
        <v>42626.7503125</v>
      </c>
      <c r="T251" s="16">
        <v>42656.7503125</v>
      </c>
    </row>
    <row r="252" spans="1:20" ht="58.3" x14ac:dyDescent="0.4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 s="11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1">
        <v>191</v>
      </c>
      <c r="P252" s="11">
        <v>358.69</v>
      </c>
      <c r="Q252" s="13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102" x14ac:dyDescent="0.4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 s="11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1">
        <v>140</v>
      </c>
      <c r="P253" s="11">
        <v>50.98</v>
      </c>
      <c r="Q253" s="13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87.45" x14ac:dyDescent="0.4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 s="11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1">
        <v>124</v>
      </c>
      <c r="P254" s="11">
        <v>45.04</v>
      </c>
      <c r="Q254" s="13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102" x14ac:dyDescent="0.4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 s="11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1">
        <v>139</v>
      </c>
      <c r="P255" s="11">
        <v>57.92</v>
      </c>
      <c r="Q255" s="13" t="s">
        <v>8315</v>
      </c>
      <c r="R255" t="s">
        <v>8316</v>
      </c>
      <c r="S255" s="16">
        <v>42643.632858796293</v>
      </c>
      <c r="T255" s="16">
        <v>42672.125</v>
      </c>
    </row>
    <row r="256" spans="1:20" ht="72.900000000000006" x14ac:dyDescent="0.4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 s="11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1">
        <v>202</v>
      </c>
      <c r="P256" s="11">
        <v>29.71</v>
      </c>
      <c r="Q256" s="13" t="s">
        <v>8315</v>
      </c>
      <c r="R256" t="s">
        <v>8316</v>
      </c>
      <c r="S256" s="16">
        <v>42179.898472222223</v>
      </c>
      <c r="T256" s="16">
        <v>42195.75</v>
      </c>
    </row>
    <row r="257" spans="1:20" ht="58.3" x14ac:dyDescent="0.4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 s="11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1">
        <v>102</v>
      </c>
      <c r="P257" s="11">
        <v>55.01</v>
      </c>
      <c r="Q257" s="13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87.45" x14ac:dyDescent="0.4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 s="11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1">
        <v>127</v>
      </c>
      <c r="P258" s="11">
        <v>72.95</v>
      </c>
      <c r="Q258" s="13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43.75" x14ac:dyDescent="0.4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 s="11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1">
        <v>101</v>
      </c>
      <c r="P259" s="11">
        <v>64.47</v>
      </c>
      <c r="Q259" s="13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102" x14ac:dyDescent="0.4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 s="11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1">
        <v>122</v>
      </c>
      <c r="P260" s="11">
        <v>716.35</v>
      </c>
      <c r="Q260" s="13" t="s">
        <v>8315</v>
      </c>
      <c r="R260" t="s">
        <v>8316</v>
      </c>
      <c r="S260" s="16">
        <v>42605.765381944439</v>
      </c>
      <c r="T260" s="16">
        <v>42634.125</v>
      </c>
    </row>
    <row r="261" spans="1:20" ht="72.900000000000006" x14ac:dyDescent="0.4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 s="1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1">
        <v>113</v>
      </c>
      <c r="P261" s="11">
        <v>50.4</v>
      </c>
      <c r="Q261" s="13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43.75" x14ac:dyDescent="0.4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 s="11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1">
        <v>150</v>
      </c>
      <c r="P262" s="11">
        <v>41.67</v>
      </c>
      <c r="Q262" s="13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102" x14ac:dyDescent="0.4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 s="11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1">
        <v>102</v>
      </c>
      <c r="P263" s="11">
        <v>88.74</v>
      </c>
      <c r="Q263" s="13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58.3" x14ac:dyDescent="0.4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 s="11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1">
        <v>100</v>
      </c>
      <c r="P264" s="11">
        <v>148.47999999999999</v>
      </c>
      <c r="Q264" s="13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102" x14ac:dyDescent="0.4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 s="11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1">
        <v>104</v>
      </c>
      <c r="P265" s="11">
        <v>52</v>
      </c>
      <c r="Q265" s="13" t="s">
        <v>8315</v>
      </c>
      <c r="R265" t="s">
        <v>8316</v>
      </c>
      <c r="S265" s="16">
        <v>41921.279976851853</v>
      </c>
      <c r="T265" s="16">
        <v>41939.125</v>
      </c>
    </row>
    <row r="266" spans="1:20" ht="72.900000000000006" x14ac:dyDescent="0.4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 s="11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1">
        <v>115</v>
      </c>
      <c r="P266" s="11">
        <v>53.23</v>
      </c>
      <c r="Q266" s="13" t="s">
        <v>8315</v>
      </c>
      <c r="R266" t="s">
        <v>8316</v>
      </c>
      <c r="S266" s="16">
        <v>42128.736608796295</v>
      </c>
      <c r="T266" s="16">
        <v>42141.125</v>
      </c>
    </row>
    <row r="267" spans="1:20" ht="58.3" x14ac:dyDescent="0.4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 s="11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1">
        <v>113</v>
      </c>
      <c r="P267" s="11">
        <v>39.6</v>
      </c>
      <c r="Q267" s="13" t="s">
        <v>8315</v>
      </c>
      <c r="R267" t="s">
        <v>8316</v>
      </c>
      <c r="S267" s="16">
        <v>42053.916921296302</v>
      </c>
      <c r="T267" s="16">
        <v>42079.875</v>
      </c>
    </row>
    <row r="268" spans="1:20" ht="72.900000000000006" x14ac:dyDescent="0.4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 s="11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1">
        <v>143</v>
      </c>
      <c r="P268" s="11">
        <v>164.62</v>
      </c>
      <c r="Q268" s="13" t="s">
        <v>8315</v>
      </c>
      <c r="R268" t="s">
        <v>8316</v>
      </c>
      <c r="S268" s="16">
        <v>42171.317442129628</v>
      </c>
      <c r="T268" s="16">
        <v>42195.875</v>
      </c>
    </row>
    <row r="269" spans="1:20" ht="43.75" x14ac:dyDescent="0.4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 s="11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1">
        <v>160</v>
      </c>
      <c r="P269" s="11">
        <v>40.29</v>
      </c>
      <c r="Q269" s="13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58.3" x14ac:dyDescent="0.4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 s="11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1">
        <v>114</v>
      </c>
      <c r="P270" s="11">
        <v>64.91</v>
      </c>
      <c r="Q270" s="13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72.900000000000006" x14ac:dyDescent="0.4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 s="1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1">
        <v>101</v>
      </c>
      <c r="P271" s="11">
        <v>55.33</v>
      </c>
      <c r="Q271" s="13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102" x14ac:dyDescent="0.4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 s="11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1">
        <v>155</v>
      </c>
      <c r="P272" s="11">
        <v>83.14</v>
      </c>
      <c r="Q272" s="13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87.45" x14ac:dyDescent="0.4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 s="11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1">
        <v>121</v>
      </c>
      <c r="P273" s="11">
        <v>125.38</v>
      </c>
      <c r="Q273" s="13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116.6" x14ac:dyDescent="0.4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 s="11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1">
        <v>128</v>
      </c>
      <c r="P274" s="11">
        <v>47.22</v>
      </c>
      <c r="Q274" s="13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58.3" x14ac:dyDescent="0.4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 s="11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1">
        <v>158</v>
      </c>
      <c r="P275" s="11">
        <v>79.099999999999994</v>
      </c>
      <c r="Q275" s="13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102" x14ac:dyDescent="0.4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 s="11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1">
        <v>105</v>
      </c>
      <c r="P276" s="11">
        <v>114.29</v>
      </c>
      <c r="Q276" s="13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58.3" x14ac:dyDescent="0.4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 s="11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1">
        <v>100</v>
      </c>
      <c r="P277" s="11">
        <v>51.72</v>
      </c>
      <c r="Q277" s="13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58.3" x14ac:dyDescent="0.4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 s="11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1">
        <v>100</v>
      </c>
      <c r="P278" s="11">
        <v>30.77</v>
      </c>
      <c r="Q278" s="13" t="s">
        <v>8315</v>
      </c>
      <c r="R278" t="s">
        <v>8316</v>
      </c>
      <c r="S278" s="16">
        <v>42689.214988425927</v>
      </c>
      <c r="T278" s="16">
        <v>42700.25</v>
      </c>
    </row>
    <row r="279" spans="1:20" ht="58.3" x14ac:dyDescent="0.4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 s="11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1">
        <v>124</v>
      </c>
      <c r="P279" s="11">
        <v>47.85</v>
      </c>
      <c r="Q279" s="13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58.3" x14ac:dyDescent="0.4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 s="11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1">
        <v>109</v>
      </c>
      <c r="P280" s="11">
        <v>34.409999999999997</v>
      </c>
      <c r="Q280" s="13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58.3" x14ac:dyDescent="0.4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 s="1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1">
        <v>106</v>
      </c>
      <c r="P281" s="11">
        <v>60.29</v>
      </c>
      <c r="Q281" s="13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131.15" x14ac:dyDescent="0.4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 s="11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1">
        <v>106</v>
      </c>
      <c r="P282" s="11">
        <v>25.31</v>
      </c>
      <c r="Q282" s="13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58.3" x14ac:dyDescent="0.4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 s="11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1">
        <v>105</v>
      </c>
      <c r="P283" s="11">
        <v>136</v>
      </c>
      <c r="Q283" s="13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58.3" x14ac:dyDescent="0.4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 s="11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1">
        <v>100</v>
      </c>
      <c r="P284" s="11">
        <v>125</v>
      </c>
      <c r="Q284" s="13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87.45" x14ac:dyDescent="0.4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 s="11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1">
        <v>104</v>
      </c>
      <c r="P285" s="11">
        <v>66.510000000000005</v>
      </c>
      <c r="Q285" s="13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102" x14ac:dyDescent="0.4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 s="11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1">
        <v>102</v>
      </c>
      <c r="P286" s="11">
        <v>105</v>
      </c>
      <c r="Q286" s="13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87.45" x14ac:dyDescent="0.4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 s="11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1">
        <v>104</v>
      </c>
      <c r="P287" s="11">
        <v>145</v>
      </c>
      <c r="Q287" s="13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102" x14ac:dyDescent="0.4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 s="11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1">
        <v>106</v>
      </c>
      <c r="P288" s="11">
        <v>96.67</v>
      </c>
      <c r="Q288" s="13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102" x14ac:dyDescent="0.4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 s="11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1">
        <v>101</v>
      </c>
      <c r="P289" s="11">
        <v>60.33</v>
      </c>
      <c r="Q289" s="13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145.75" x14ac:dyDescent="0.4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 s="11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1">
        <v>118</v>
      </c>
      <c r="P290" s="11">
        <v>75.34</v>
      </c>
      <c r="Q290" s="13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116.6" x14ac:dyDescent="0.4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 s="1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1">
        <v>110</v>
      </c>
      <c r="P291" s="11">
        <v>55</v>
      </c>
      <c r="Q291" s="13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72.900000000000006" x14ac:dyDescent="0.4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 s="11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1">
        <v>103</v>
      </c>
      <c r="P292" s="11">
        <v>66.959999999999994</v>
      </c>
      <c r="Q292" s="13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58.3" x14ac:dyDescent="0.4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 s="11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1">
        <v>100</v>
      </c>
      <c r="P293" s="11">
        <v>227.27</v>
      </c>
      <c r="Q293" s="13" t="s">
        <v>8315</v>
      </c>
      <c r="R293" t="s">
        <v>8316</v>
      </c>
      <c r="S293" s="16">
        <v>41856.010069444441</v>
      </c>
      <c r="T293" s="16">
        <v>41890.125</v>
      </c>
    </row>
    <row r="294" spans="1:20" ht="58.3" x14ac:dyDescent="0.4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 s="11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1">
        <v>110</v>
      </c>
      <c r="P294" s="11">
        <v>50.02</v>
      </c>
      <c r="Q294" s="13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72.900000000000006" x14ac:dyDescent="0.4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 s="11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1">
        <v>169</v>
      </c>
      <c r="P295" s="11">
        <v>45.62</v>
      </c>
      <c r="Q295" s="13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58.3" x14ac:dyDescent="0.4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 s="11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1">
        <v>102</v>
      </c>
      <c r="P296" s="11">
        <v>137.24</v>
      </c>
      <c r="Q296" s="13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72.900000000000006" x14ac:dyDescent="0.4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 s="11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1">
        <v>106</v>
      </c>
      <c r="P297" s="11">
        <v>75.709999999999994</v>
      </c>
      <c r="Q297" s="13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58.3" x14ac:dyDescent="0.4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 s="11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1">
        <v>102</v>
      </c>
      <c r="P298" s="11">
        <v>99</v>
      </c>
      <c r="Q298" s="13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116.6" x14ac:dyDescent="0.4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 s="11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1">
        <v>117</v>
      </c>
      <c r="P299" s="11">
        <v>81.569999999999993</v>
      </c>
      <c r="Q299" s="13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102" x14ac:dyDescent="0.4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 s="11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1">
        <v>132</v>
      </c>
      <c r="P300" s="11">
        <v>36.67</v>
      </c>
      <c r="Q300" s="13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58.3" x14ac:dyDescent="0.4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 s="1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1">
        <v>128</v>
      </c>
      <c r="P301" s="11">
        <v>49.23</v>
      </c>
      <c r="Q301" s="13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58.3" x14ac:dyDescent="0.4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 s="11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1">
        <v>119</v>
      </c>
      <c r="P302" s="11">
        <v>42.3</v>
      </c>
      <c r="Q302" s="13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116.6" x14ac:dyDescent="0.4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 s="11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1">
        <v>126</v>
      </c>
      <c r="P303" s="11">
        <v>78.88</v>
      </c>
      <c r="Q303" s="13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43.75" x14ac:dyDescent="0.4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 s="11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1">
        <v>156</v>
      </c>
      <c r="P304" s="11">
        <v>38.28</v>
      </c>
      <c r="Q304" s="13" t="s">
        <v>8315</v>
      </c>
      <c r="R304" t="s">
        <v>8316</v>
      </c>
      <c r="S304" s="16">
        <v>42243.6252662037</v>
      </c>
      <c r="T304" s="16">
        <v>42278.6252662037</v>
      </c>
    </row>
    <row r="305" spans="1:20" ht="58.3" x14ac:dyDescent="0.4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 s="11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1">
        <v>120</v>
      </c>
      <c r="P305" s="11">
        <v>55.23</v>
      </c>
      <c r="Q305" s="13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58.3" x14ac:dyDescent="0.4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 s="11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1">
        <v>102</v>
      </c>
      <c r="P306" s="11">
        <v>66.150000000000006</v>
      </c>
      <c r="Q306" s="13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43.75" x14ac:dyDescent="0.4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 s="11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1">
        <v>100</v>
      </c>
      <c r="P307" s="11">
        <v>104.17</v>
      </c>
      <c r="Q307" s="13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116.6" x14ac:dyDescent="0.4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 s="11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1">
        <v>100</v>
      </c>
      <c r="P308" s="11">
        <v>31.38</v>
      </c>
      <c r="Q308" s="13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87.45" x14ac:dyDescent="0.4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 s="11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1">
        <v>102</v>
      </c>
      <c r="P309" s="11">
        <v>59.21</v>
      </c>
      <c r="Q309" s="13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87.45" x14ac:dyDescent="0.4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 s="11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1">
        <v>114</v>
      </c>
      <c r="P310" s="11">
        <v>119.18</v>
      </c>
      <c r="Q310" s="13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72.900000000000006" x14ac:dyDescent="0.4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 s="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1">
        <v>102</v>
      </c>
      <c r="P311" s="11">
        <v>164.62</v>
      </c>
      <c r="Q311" s="13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58.3" x14ac:dyDescent="0.4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 s="11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1">
        <v>102</v>
      </c>
      <c r="P312" s="11">
        <v>61.1</v>
      </c>
      <c r="Q312" s="13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58.3" x14ac:dyDescent="0.4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 s="11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1">
        <v>106</v>
      </c>
      <c r="P313" s="11">
        <v>56.2</v>
      </c>
      <c r="Q313" s="13" t="s">
        <v>8315</v>
      </c>
      <c r="R313" t="s">
        <v>8316</v>
      </c>
      <c r="S313" s="16">
        <v>42196.028703703705</v>
      </c>
      <c r="T313" s="16">
        <v>42228</v>
      </c>
    </row>
    <row r="314" spans="1:20" ht="58.3" x14ac:dyDescent="0.4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 s="11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1">
        <v>113</v>
      </c>
      <c r="P314" s="11">
        <v>107</v>
      </c>
      <c r="Q314" s="13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58.3" x14ac:dyDescent="0.4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 s="11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1">
        <v>100</v>
      </c>
      <c r="P315" s="11">
        <v>179.28</v>
      </c>
      <c r="Q315" s="13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116.6" x14ac:dyDescent="0.4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 s="11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1">
        <v>102</v>
      </c>
      <c r="P316" s="11">
        <v>47.41</v>
      </c>
      <c r="Q316" s="13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102" x14ac:dyDescent="0.4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 s="11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1">
        <v>131</v>
      </c>
      <c r="P317" s="11">
        <v>97.92</v>
      </c>
      <c r="Q317" s="13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58.3" x14ac:dyDescent="0.4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 s="11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1">
        <v>111</v>
      </c>
      <c r="P318" s="11">
        <v>58.42</v>
      </c>
      <c r="Q318" s="13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131.15" x14ac:dyDescent="0.4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 s="11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1">
        <v>100</v>
      </c>
      <c r="P319" s="11">
        <v>122.54</v>
      </c>
      <c r="Q319" s="13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43.75" x14ac:dyDescent="0.4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 s="11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1">
        <v>114</v>
      </c>
      <c r="P320" s="11">
        <v>87.96</v>
      </c>
      <c r="Q320" s="13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87.45" x14ac:dyDescent="0.4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 s="1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1">
        <v>106</v>
      </c>
      <c r="P321" s="11">
        <v>136.78</v>
      </c>
      <c r="Q321" s="13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58.3" x14ac:dyDescent="0.4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 s="11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1">
        <v>101</v>
      </c>
      <c r="P322" s="11">
        <v>99.34</v>
      </c>
      <c r="Q322" s="13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58.3" x14ac:dyDescent="0.4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 s="11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1">
        <v>100</v>
      </c>
      <c r="P323" s="11">
        <v>20</v>
      </c>
      <c r="Q323" s="13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72.900000000000006" x14ac:dyDescent="0.4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 s="11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1">
        <v>130</v>
      </c>
      <c r="P324" s="11">
        <v>28.89</v>
      </c>
      <c r="Q324" s="13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58.3" x14ac:dyDescent="0.4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 s="11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1">
        <v>114</v>
      </c>
      <c r="P325" s="11">
        <v>37.96</v>
      </c>
      <c r="Q325" s="13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43.75" x14ac:dyDescent="0.4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 s="11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1">
        <v>287</v>
      </c>
      <c r="P326" s="11">
        <v>58.57</v>
      </c>
      <c r="Q326" s="13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58.3" x14ac:dyDescent="0.4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 s="11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1">
        <v>109</v>
      </c>
      <c r="P327" s="11">
        <v>135.63</v>
      </c>
      <c r="Q327" s="13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58.3" x14ac:dyDescent="0.4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 s="11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1">
        <v>119</v>
      </c>
      <c r="P328" s="11">
        <v>176.09</v>
      </c>
      <c r="Q328" s="13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72.900000000000006" x14ac:dyDescent="0.4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 s="11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1">
        <v>109</v>
      </c>
      <c r="P329" s="11">
        <v>151.97999999999999</v>
      </c>
      <c r="Q329" s="13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102" x14ac:dyDescent="0.4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 s="11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1">
        <v>128</v>
      </c>
      <c r="P330" s="11">
        <v>82.26</v>
      </c>
      <c r="Q330" s="13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116.6" x14ac:dyDescent="0.4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 s="1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1">
        <v>175</v>
      </c>
      <c r="P331" s="11">
        <v>68.06</v>
      </c>
      <c r="Q331" s="13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58.3" x14ac:dyDescent="0.4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 s="11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1">
        <v>127</v>
      </c>
      <c r="P332" s="11">
        <v>72.709999999999994</v>
      </c>
      <c r="Q332" s="13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102" x14ac:dyDescent="0.4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 s="11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1">
        <v>111</v>
      </c>
      <c r="P333" s="11">
        <v>77.19</v>
      </c>
      <c r="Q333" s="13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58.3" x14ac:dyDescent="0.4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 s="11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1">
        <v>126</v>
      </c>
      <c r="P334" s="11">
        <v>55.97</v>
      </c>
      <c r="Q334" s="13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29.15" x14ac:dyDescent="0.4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 s="11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1">
        <v>119</v>
      </c>
      <c r="P335" s="11">
        <v>49.69</v>
      </c>
      <c r="Q335" s="13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102" x14ac:dyDescent="0.4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 s="11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1">
        <v>103</v>
      </c>
      <c r="P336" s="11">
        <v>77.73</v>
      </c>
      <c r="Q336" s="13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43.75" x14ac:dyDescent="0.4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 s="11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1">
        <v>110</v>
      </c>
      <c r="P337" s="11">
        <v>40.78</v>
      </c>
      <c r="Q337" s="13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43.75" x14ac:dyDescent="0.4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 s="11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1">
        <v>202</v>
      </c>
      <c r="P338" s="11">
        <v>59.41</v>
      </c>
      <c r="Q338" s="13" t="s">
        <v>8315</v>
      </c>
      <c r="R338" t="s">
        <v>8316</v>
      </c>
      <c r="S338" s="16">
        <v>42220.79487268519</v>
      </c>
      <c r="T338" s="16">
        <v>42246</v>
      </c>
    </row>
    <row r="339" spans="1:20" ht="29.15" x14ac:dyDescent="0.4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 s="11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1">
        <v>130</v>
      </c>
      <c r="P339" s="11">
        <v>3.25</v>
      </c>
      <c r="Q339" s="13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87.45" x14ac:dyDescent="0.4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 s="11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1">
        <v>100</v>
      </c>
      <c r="P340" s="11">
        <v>81.67</v>
      </c>
      <c r="Q340" s="13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58.3" x14ac:dyDescent="0.4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 s="1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1">
        <v>171</v>
      </c>
      <c r="P341" s="11">
        <v>44.91</v>
      </c>
      <c r="Q341" s="13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58.3" x14ac:dyDescent="0.4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 s="11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1">
        <v>113</v>
      </c>
      <c r="P342" s="11">
        <v>49.06</v>
      </c>
      <c r="Q342" s="13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72.900000000000006" x14ac:dyDescent="0.4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 s="11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1">
        <v>100</v>
      </c>
      <c r="P343" s="11">
        <v>62.5</v>
      </c>
      <c r="Q343" s="13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58.3" x14ac:dyDescent="0.4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 s="11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1">
        <v>101</v>
      </c>
      <c r="P344" s="11">
        <v>35.49</v>
      </c>
      <c r="Q344" s="13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58.3" x14ac:dyDescent="0.4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 s="11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1">
        <v>113</v>
      </c>
      <c r="P345" s="11">
        <v>66.47</v>
      </c>
      <c r="Q345" s="13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116.6" x14ac:dyDescent="0.4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 s="11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1">
        <v>105</v>
      </c>
      <c r="P346" s="11">
        <v>56.07</v>
      </c>
      <c r="Q346" s="13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58.3" x14ac:dyDescent="0.4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 s="11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1">
        <v>110</v>
      </c>
      <c r="P347" s="11">
        <v>47.03</v>
      </c>
      <c r="Q347" s="13" t="s">
        <v>8315</v>
      </c>
      <c r="R347" t="s">
        <v>8316</v>
      </c>
      <c r="S347" s="16">
        <v>42619.935694444444</v>
      </c>
      <c r="T347" s="16">
        <v>42643.875</v>
      </c>
    </row>
    <row r="348" spans="1:20" ht="72.900000000000006" x14ac:dyDescent="0.4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 s="11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1">
        <v>100</v>
      </c>
      <c r="P348" s="11">
        <v>47.67</v>
      </c>
      <c r="Q348" s="13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43.75" x14ac:dyDescent="0.4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 s="11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1">
        <v>120</v>
      </c>
      <c r="P349" s="11">
        <v>88.24</v>
      </c>
      <c r="Q349" s="13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72.900000000000006" x14ac:dyDescent="0.4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 s="11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1">
        <v>105</v>
      </c>
      <c r="P350" s="11">
        <v>80.72</v>
      </c>
      <c r="Q350" s="13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58.3" x14ac:dyDescent="0.4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 s="1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1">
        <v>100</v>
      </c>
      <c r="P351" s="11">
        <v>68.97</v>
      </c>
      <c r="Q351" s="13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43.75" x14ac:dyDescent="0.4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 s="11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1">
        <v>100</v>
      </c>
      <c r="P352" s="11">
        <v>550.04</v>
      </c>
      <c r="Q352" s="13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102" x14ac:dyDescent="0.4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 s="11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1">
        <v>104</v>
      </c>
      <c r="P353" s="11">
        <v>57.78</v>
      </c>
      <c r="Q353" s="13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58.3" x14ac:dyDescent="0.4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 s="11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1">
        <v>116</v>
      </c>
      <c r="P354" s="11">
        <v>73.58</v>
      </c>
      <c r="Q354" s="13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43.75" x14ac:dyDescent="0.4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 s="11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1">
        <v>101</v>
      </c>
      <c r="P355" s="11">
        <v>75.5</v>
      </c>
      <c r="Q355" s="13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72.900000000000006" x14ac:dyDescent="0.4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 s="11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1">
        <v>102</v>
      </c>
      <c r="P356" s="11">
        <v>235.46</v>
      </c>
      <c r="Q356" s="13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102" x14ac:dyDescent="0.4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 s="11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1">
        <v>111</v>
      </c>
      <c r="P357" s="11">
        <v>92.5</v>
      </c>
      <c r="Q357" s="13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58.3" x14ac:dyDescent="0.4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 s="11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1">
        <v>109</v>
      </c>
      <c r="P358" s="11">
        <v>46.05</v>
      </c>
      <c r="Q358" s="13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102" x14ac:dyDescent="0.4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 s="11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1">
        <v>100</v>
      </c>
      <c r="P359" s="11">
        <v>31.58</v>
      </c>
      <c r="Q359" s="13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58.3" x14ac:dyDescent="0.4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 s="11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1">
        <v>104</v>
      </c>
      <c r="P360" s="11">
        <v>36.96</v>
      </c>
      <c r="Q360" s="13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58.3" x14ac:dyDescent="0.4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 s="1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1">
        <v>101</v>
      </c>
      <c r="P361" s="11">
        <v>88.25</v>
      </c>
      <c r="Q361" s="13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87.45" x14ac:dyDescent="0.4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 s="11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1">
        <v>129</v>
      </c>
      <c r="P362" s="11">
        <v>64.38</v>
      </c>
      <c r="Q362" s="13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58.3" x14ac:dyDescent="0.4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 s="11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1">
        <v>103</v>
      </c>
      <c r="P363" s="11">
        <v>62.05</v>
      </c>
      <c r="Q363" s="13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102" x14ac:dyDescent="0.4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 s="11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1">
        <v>110</v>
      </c>
      <c r="P364" s="11">
        <v>73.400000000000006</v>
      </c>
      <c r="Q364" s="13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116.6" x14ac:dyDescent="0.4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 s="11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1">
        <v>113</v>
      </c>
      <c r="P365" s="11">
        <v>99.5</v>
      </c>
      <c r="Q365" s="13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102" x14ac:dyDescent="0.4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 s="11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1">
        <v>112</v>
      </c>
      <c r="P366" s="11">
        <v>62.17</v>
      </c>
      <c r="Q366" s="13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87.45" x14ac:dyDescent="0.4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 s="11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1">
        <v>139</v>
      </c>
      <c r="P367" s="11">
        <v>62.33</v>
      </c>
      <c r="Q367" s="13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72.900000000000006" x14ac:dyDescent="0.4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 s="11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1">
        <v>111</v>
      </c>
      <c r="P368" s="11">
        <v>58.79</v>
      </c>
      <c r="Q368" s="13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58.3" x14ac:dyDescent="0.4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 s="11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1">
        <v>139</v>
      </c>
      <c r="P369" s="11">
        <v>45.35</v>
      </c>
      <c r="Q369" s="13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72.900000000000006" x14ac:dyDescent="0.4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 s="11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1">
        <v>106</v>
      </c>
      <c r="P370" s="11">
        <v>41.94</v>
      </c>
      <c r="Q370" s="13" t="s">
        <v>8315</v>
      </c>
      <c r="R370" t="s">
        <v>8316</v>
      </c>
      <c r="S370" s="16">
        <v>41753.593275462961</v>
      </c>
      <c r="T370" s="16">
        <v>41778.875</v>
      </c>
    </row>
    <row r="371" spans="1:20" ht="72.900000000000006" x14ac:dyDescent="0.4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 s="1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1">
        <v>101</v>
      </c>
      <c r="P371" s="11">
        <v>59.17</v>
      </c>
      <c r="Q371" s="13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58.3" x14ac:dyDescent="0.4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 s="11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1">
        <v>100</v>
      </c>
      <c r="P372" s="11">
        <v>200.49</v>
      </c>
      <c r="Q372" s="13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58.3" x14ac:dyDescent="0.4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 s="11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1">
        <v>118</v>
      </c>
      <c r="P373" s="11">
        <v>57.26</v>
      </c>
      <c r="Q373" s="13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58.3" x14ac:dyDescent="0.4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 s="11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1">
        <v>120</v>
      </c>
      <c r="P374" s="11">
        <v>58.06</v>
      </c>
      <c r="Q374" s="13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116.6" x14ac:dyDescent="0.4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 s="11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1">
        <v>128</v>
      </c>
      <c r="P375" s="11">
        <v>186.8</v>
      </c>
      <c r="Q375" s="13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58.3" x14ac:dyDescent="0.4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 s="11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1">
        <v>126</v>
      </c>
      <c r="P376" s="11">
        <v>74.12</v>
      </c>
      <c r="Q376" s="13" t="s">
        <v>8315</v>
      </c>
      <c r="R376" t="s">
        <v>8316</v>
      </c>
      <c r="S376" s="16">
        <v>41891.96503472222</v>
      </c>
      <c r="T376" s="16">
        <v>41901</v>
      </c>
    </row>
    <row r="377" spans="1:20" ht="72.900000000000006" x14ac:dyDescent="0.4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 s="11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1">
        <v>107</v>
      </c>
      <c r="P377" s="11">
        <v>62.67</v>
      </c>
      <c r="Q377" s="13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58.3" x14ac:dyDescent="0.4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 s="11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1">
        <v>100</v>
      </c>
      <c r="P378" s="11">
        <v>121.36</v>
      </c>
      <c r="Q378" s="13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102" x14ac:dyDescent="0.4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 s="11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1">
        <v>111</v>
      </c>
      <c r="P379" s="11">
        <v>40.630000000000003</v>
      </c>
      <c r="Q379" s="13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58.3" x14ac:dyDescent="0.4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 s="11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1">
        <v>101</v>
      </c>
      <c r="P380" s="11">
        <v>63</v>
      </c>
      <c r="Q380" s="13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43.75" x14ac:dyDescent="0.4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 s="1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1">
        <v>121</v>
      </c>
      <c r="P381" s="11">
        <v>33.67</v>
      </c>
      <c r="Q381" s="13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131.15" x14ac:dyDescent="0.4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 s="11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1">
        <v>123</v>
      </c>
      <c r="P382" s="11">
        <v>43.2</v>
      </c>
      <c r="Q382" s="13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72.900000000000006" x14ac:dyDescent="0.4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 s="11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1">
        <v>103</v>
      </c>
      <c r="P383" s="11">
        <v>83.57</v>
      </c>
      <c r="Q383" s="13" t="s">
        <v>8315</v>
      </c>
      <c r="R383" t="s">
        <v>8316</v>
      </c>
      <c r="S383" s="16">
        <v>41792.542986111112</v>
      </c>
      <c r="T383" s="16">
        <v>41813.75</v>
      </c>
    </row>
    <row r="384" spans="1:20" ht="87.45" x14ac:dyDescent="0.4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 s="11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1">
        <v>121</v>
      </c>
      <c r="P384" s="11">
        <v>140</v>
      </c>
      <c r="Q384" s="13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87.45" x14ac:dyDescent="0.4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 s="11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1">
        <v>186</v>
      </c>
      <c r="P385" s="11">
        <v>80.87</v>
      </c>
      <c r="Q385" s="13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58.3" x14ac:dyDescent="0.4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 s="11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1">
        <v>300</v>
      </c>
      <c r="P386" s="11">
        <v>53.85</v>
      </c>
      <c r="Q386" s="13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87.45" x14ac:dyDescent="0.4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 s="11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1">
        <v>141</v>
      </c>
      <c r="P387" s="11">
        <v>67.959999999999994</v>
      </c>
      <c r="Q387" s="13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87.45" x14ac:dyDescent="0.4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 s="11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1">
        <v>114</v>
      </c>
      <c r="P388" s="11">
        <v>27.14</v>
      </c>
      <c r="Q388" s="13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58.3" x14ac:dyDescent="0.4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 s="11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1">
        <v>154</v>
      </c>
      <c r="P389" s="11">
        <v>110.87</v>
      </c>
      <c r="Q389" s="13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87.45" x14ac:dyDescent="0.4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 s="11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1">
        <v>102</v>
      </c>
      <c r="P390" s="11">
        <v>106.84</v>
      </c>
      <c r="Q390" s="13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58.3" x14ac:dyDescent="0.4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 s="1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1">
        <v>102</v>
      </c>
      <c r="P391" s="11">
        <v>105.52</v>
      </c>
      <c r="Q391" s="13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58.3" x14ac:dyDescent="0.4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 s="11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1">
        <v>156</v>
      </c>
      <c r="P392" s="11">
        <v>51.92</v>
      </c>
      <c r="Q392" s="13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58.3" x14ac:dyDescent="0.4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 s="11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1">
        <v>105</v>
      </c>
      <c r="P393" s="11">
        <v>86.23</v>
      </c>
      <c r="Q393" s="13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102" x14ac:dyDescent="0.4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 s="11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1">
        <v>101</v>
      </c>
      <c r="P394" s="11">
        <v>114.55</v>
      </c>
      <c r="Q394" s="13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58.3" x14ac:dyDescent="0.4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 s="11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1">
        <v>339</v>
      </c>
      <c r="P395" s="11">
        <v>62.59</v>
      </c>
      <c r="Q395" s="13" t="s">
        <v>8315</v>
      </c>
      <c r="R395" t="s">
        <v>8316</v>
      </c>
      <c r="S395" s="16">
        <v>42462.140868055561</v>
      </c>
      <c r="T395" s="16">
        <v>42489.875</v>
      </c>
    </row>
    <row r="396" spans="1:20" ht="87.45" x14ac:dyDescent="0.4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 s="11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1">
        <v>101</v>
      </c>
      <c r="P396" s="11">
        <v>61.06</v>
      </c>
      <c r="Q396" s="13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58.3" x14ac:dyDescent="0.4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 s="11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1">
        <v>122</v>
      </c>
      <c r="P397" s="11">
        <v>70.23</v>
      </c>
      <c r="Q397" s="13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58.3" x14ac:dyDescent="0.4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 s="11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1">
        <v>101</v>
      </c>
      <c r="P398" s="11">
        <v>78.52</v>
      </c>
      <c r="Q398" s="13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102" x14ac:dyDescent="0.4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 s="11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1">
        <v>140</v>
      </c>
      <c r="P399" s="11">
        <v>61.82</v>
      </c>
      <c r="Q399" s="13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87.45" x14ac:dyDescent="0.4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 s="11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1">
        <v>119</v>
      </c>
      <c r="P400" s="11">
        <v>48.34</v>
      </c>
      <c r="Q400" s="13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87.45" x14ac:dyDescent="0.4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 s="1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1">
        <v>107</v>
      </c>
      <c r="P401" s="11">
        <v>107.25</v>
      </c>
      <c r="Q401" s="13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72.900000000000006" x14ac:dyDescent="0.4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 s="11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1">
        <v>228</v>
      </c>
      <c r="P402" s="11">
        <v>57</v>
      </c>
      <c r="Q402" s="13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102" x14ac:dyDescent="0.4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 s="11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1">
        <v>106</v>
      </c>
      <c r="P403" s="11">
        <v>40.92</v>
      </c>
      <c r="Q403" s="13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102" x14ac:dyDescent="0.4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 s="11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1">
        <v>105</v>
      </c>
      <c r="P404" s="11">
        <v>79.540000000000006</v>
      </c>
      <c r="Q404" s="13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58.3" x14ac:dyDescent="0.4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 s="11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1">
        <v>106</v>
      </c>
      <c r="P405" s="11">
        <v>64.63</v>
      </c>
      <c r="Q405" s="13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72.900000000000006" x14ac:dyDescent="0.4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 s="11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1">
        <v>105</v>
      </c>
      <c r="P406" s="11">
        <v>107.57</v>
      </c>
      <c r="Q406" s="13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72.900000000000006" x14ac:dyDescent="0.4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 s="11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1">
        <v>100</v>
      </c>
      <c r="P407" s="11">
        <v>178.57</v>
      </c>
      <c r="Q407" s="13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58.3" x14ac:dyDescent="0.4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 s="11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1">
        <v>100</v>
      </c>
      <c r="P408" s="11">
        <v>62.63</v>
      </c>
      <c r="Q408" s="13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43.75" x14ac:dyDescent="0.4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 s="11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1">
        <v>225</v>
      </c>
      <c r="P409" s="11">
        <v>75</v>
      </c>
      <c r="Q409" s="13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102" x14ac:dyDescent="0.4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 s="11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1">
        <v>106</v>
      </c>
      <c r="P410" s="11">
        <v>58.9</v>
      </c>
      <c r="Q410" s="13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87.45" x14ac:dyDescent="0.4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 s="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1">
        <v>105</v>
      </c>
      <c r="P411" s="11">
        <v>139.56</v>
      </c>
      <c r="Q411" s="13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72.900000000000006" x14ac:dyDescent="0.4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 s="11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1">
        <v>113</v>
      </c>
      <c r="P412" s="11">
        <v>64.290000000000006</v>
      </c>
      <c r="Q412" s="13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102" x14ac:dyDescent="0.4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 s="11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1">
        <v>101</v>
      </c>
      <c r="P413" s="11">
        <v>63.28</v>
      </c>
      <c r="Q413" s="13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064E62-F550-47E3-8FD1-EF3C67D050C6}">
  <dimension ref="A1:T251"/>
  <sheetViews>
    <sheetView topLeftCell="A163" zoomScale="55" zoomScaleNormal="55" workbookViewId="0">
      <selection activeCell="X167" sqref="X167"/>
    </sheetView>
  </sheetViews>
  <sheetFormatPr defaultRowHeight="14.6" x14ac:dyDescent="0.4"/>
  <cols>
    <col min="1" max="1" width="4.84375" bestFit="1" customWidth="1"/>
    <col min="3" max="3" width="16.53515625" customWidth="1"/>
    <col min="4" max="4" width="12.07421875" bestFit="1" customWidth="1"/>
    <col min="5" max="5" width="9.84375" bestFit="1" customWidth="1"/>
    <col min="17" max="17" width="14.3046875" bestFit="1" customWidth="1"/>
    <col min="18" max="18" width="11.3828125" bestFit="1" customWidth="1"/>
    <col min="19" max="19" width="21.921875" bestFit="1" customWidth="1"/>
    <col min="20" max="20" width="20.61328125" bestFit="1" customWidth="1"/>
  </cols>
  <sheetData>
    <row r="1" spans="1:20" x14ac:dyDescent="0.4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0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2" t="s">
        <v>8358</v>
      </c>
      <c r="R1" s="10" t="s">
        <v>8359</v>
      </c>
      <c r="S1" s="10" t="s">
        <v>8365</v>
      </c>
      <c r="T1" s="10" t="s">
        <v>8366</v>
      </c>
    </row>
    <row r="2" spans="1:20" ht="102" x14ac:dyDescent="0.4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 s="11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1">
        <v>0</v>
      </c>
      <c r="P2" s="11">
        <v>0</v>
      </c>
      <c r="Q2" s="13" t="s">
        <v>8315</v>
      </c>
      <c r="R2" t="s">
        <v>8316</v>
      </c>
      <c r="S2" s="16">
        <v>42492.737847222219</v>
      </c>
      <c r="T2" s="16">
        <v>42534.166666666672</v>
      </c>
    </row>
    <row r="3" spans="1:20" ht="131.15" x14ac:dyDescent="0.4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 s="11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1">
        <v>32</v>
      </c>
      <c r="P3" s="11">
        <v>60.67</v>
      </c>
      <c r="Q3" s="13" t="s">
        <v>8315</v>
      </c>
      <c r="R3" t="s">
        <v>8316</v>
      </c>
      <c r="S3" s="16">
        <v>42103.016585648147</v>
      </c>
      <c r="T3" s="16">
        <v>42163.016585648147</v>
      </c>
    </row>
    <row r="4" spans="1:20" ht="233.15" x14ac:dyDescent="0.4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 s="11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1">
        <v>0</v>
      </c>
      <c r="P4" s="11">
        <v>0</v>
      </c>
      <c r="Q4" s="13" t="s">
        <v>8315</v>
      </c>
      <c r="R4" t="s">
        <v>8316</v>
      </c>
      <c r="S4" s="16">
        <v>42108.692060185189</v>
      </c>
      <c r="T4" s="16">
        <v>42153.692060185189</v>
      </c>
    </row>
    <row r="5" spans="1:20" ht="247.75" x14ac:dyDescent="0.4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 s="11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1">
        <v>0</v>
      </c>
      <c r="P5" s="11">
        <v>0</v>
      </c>
      <c r="Q5" s="13" t="s">
        <v>8315</v>
      </c>
      <c r="R5" t="s">
        <v>8316</v>
      </c>
      <c r="S5" s="16">
        <v>42453.806307870371</v>
      </c>
      <c r="T5" s="16">
        <v>42513.806307870371</v>
      </c>
    </row>
    <row r="6" spans="1:20" ht="131.15" x14ac:dyDescent="0.4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 s="11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1">
        <v>0</v>
      </c>
      <c r="P6" s="11">
        <v>23.33</v>
      </c>
      <c r="Q6" s="13" t="s">
        <v>8315</v>
      </c>
      <c r="R6" t="s">
        <v>8316</v>
      </c>
      <c r="S6" s="16">
        <v>42123.648831018523</v>
      </c>
      <c r="T6" s="16">
        <v>42153.648831018523</v>
      </c>
    </row>
    <row r="7" spans="1:20" ht="218.6" x14ac:dyDescent="0.4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 s="11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1">
        <v>4</v>
      </c>
      <c r="P7" s="11">
        <v>23.92</v>
      </c>
      <c r="Q7" s="13" t="s">
        <v>8315</v>
      </c>
      <c r="R7" t="s">
        <v>8316</v>
      </c>
      <c r="S7" s="16">
        <v>41858.007071759261</v>
      </c>
      <c r="T7" s="16">
        <v>41888.007071759261</v>
      </c>
    </row>
    <row r="8" spans="1:20" ht="204" x14ac:dyDescent="0.4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 s="11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1">
        <v>2</v>
      </c>
      <c r="P8" s="11">
        <v>15.83</v>
      </c>
      <c r="Q8" s="13" t="s">
        <v>8315</v>
      </c>
      <c r="R8" t="s">
        <v>8316</v>
      </c>
      <c r="S8" s="16">
        <v>41781.045173611114</v>
      </c>
      <c r="T8" s="16">
        <v>41811.045173611114</v>
      </c>
    </row>
    <row r="9" spans="1:20" ht="262.3" x14ac:dyDescent="0.4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 s="11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1">
        <v>50</v>
      </c>
      <c r="P9" s="11">
        <v>60</v>
      </c>
      <c r="Q9" s="13" t="s">
        <v>8315</v>
      </c>
      <c r="R9" t="s">
        <v>8316</v>
      </c>
      <c r="S9" s="16">
        <v>42370.007766203707</v>
      </c>
      <c r="T9" s="16">
        <v>42398.981944444444</v>
      </c>
    </row>
    <row r="10" spans="1:20" ht="218.6" x14ac:dyDescent="0.4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 s="11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1">
        <v>5</v>
      </c>
      <c r="P10" s="11">
        <v>24.33</v>
      </c>
      <c r="Q10" s="13" t="s">
        <v>8315</v>
      </c>
      <c r="R10" t="s">
        <v>8316</v>
      </c>
      <c r="S10" s="16">
        <v>42165.037581018521</v>
      </c>
      <c r="T10" s="16">
        <v>42224.898611111115</v>
      </c>
    </row>
    <row r="11" spans="1:20" ht="247.75" x14ac:dyDescent="0.4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 s="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1">
        <v>7</v>
      </c>
      <c r="P11" s="11">
        <v>29.56</v>
      </c>
      <c r="Q11" s="13" t="s">
        <v>8315</v>
      </c>
      <c r="R11" t="s">
        <v>8316</v>
      </c>
      <c r="S11" s="16">
        <v>42480.800648148142</v>
      </c>
      <c r="T11" s="16">
        <v>42540.800648148142</v>
      </c>
    </row>
    <row r="12" spans="1:20" ht="204" x14ac:dyDescent="0.4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 s="11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1">
        <v>0</v>
      </c>
      <c r="P12" s="11">
        <v>18.329999999999998</v>
      </c>
      <c r="Q12" s="13" t="s">
        <v>8315</v>
      </c>
      <c r="R12" t="s">
        <v>8316</v>
      </c>
      <c r="S12" s="16">
        <v>41784.789687500001</v>
      </c>
      <c r="T12" s="16">
        <v>41814.789687500001</v>
      </c>
    </row>
    <row r="13" spans="1:20" ht="247.75" x14ac:dyDescent="0.4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 s="11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1">
        <v>0</v>
      </c>
      <c r="P13" s="11">
        <v>20</v>
      </c>
      <c r="Q13" s="13" t="s">
        <v>8315</v>
      </c>
      <c r="R13" t="s">
        <v>8316</v>
      </c>
      <c r="S13" s="16">
        <v>41831.675034722226</v>
      </c>
      <c r="T13" s="16">
        <v>41891.675034722226</v>
      </c>
    </row>
    <row r="14" spans="1:20" ht="276.89999999999998" x14ac:dyDescent="0.4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 s="11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1">
        <v>0</v>
      </c>
      <c r="P14" s="11">
        <v>0</v>
      </c>
      <c r="Q14" s="13" t="s">
        <v>8315</v>
      </c>
      <c r="R14" t="s">
        <v>8316</v>
      </c>
      <c r="S14" s="16">
        <v>41950.114108796297</v>
      </c>
      <c r="T14" s="16">
        <v>42010.114108796297</v>
      </c>
    </row>
    <row r="15" spans="1:20" ht="247.75" x14ac:dyDescent="0.4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 s="11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1">
        <v>1</v>
      </c>
      <c r="P15" s="11">
        <v>22.5</v>
      </c>
      <c r="Q15" s="13" t="s">
        <v>8315</v>
      </c>
      <c r="R15" t="s">
        <v>8316</v>
      </c>
      <c r="S15" s="16">
        <v>42627.955104166671</v>
      </c>
      <c r="T15" s="16">
        <v>42657.916666666672</v>
      </c>
    </row>
    <row r="16" spans="1:20" ht="276.89999999999998" x14ac:dyDescent="0.4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 s="11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1">
        <v>20</v>
      </c>
      <c r="P16" s="11">
        <v>50.4</v>
      </c>
      <c r="Q16" s="13" t="s">
        <v>8315</v>
      </c>
      <c r="R16" t="s">
        <v>8316</v>
      </c>
      <c r="S16" s="16">
        <v>42531.195277777777</v>
      </c>
      <c r="T16" s="16">
        <v>42555.166666666672</v>
      </c>
    </row>
    <row r="17" spans="1:20" ht="262.3" x14ac:dyDescent="0.4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 s="11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1">
        <v>42</v>
      </c>
      <c r="P17" s="11">
        <v>105.03</v>
      </c>
      <c r="Q17" s="13" t="s">
        <v>8315</v>
      </c>
      <c r="R17" t="s">
        <v>8316</v>
      </c>
      <c r="S17" s="16">
        <v>42618.827013888891</v>
      </c>
      <c r="T17" s="16">
        <v>42648.827013888891</v>
      </c>
    </row>
    <row r="18" spans="1:20" ht="262.3" x14ac:dyDescent="0.4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 s="11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1">
        <v>1</v>
      </c>
      <c r="P18" s="11">
        <v>35.4</v>
      </c>
      <c r="Q18" s="13" t="s">
        <v>8315</v>
      </c>
      <c r="R18" t="s">
        <v>8316</v>
      </c>
      <c r="S18" s="16">
        <v>42540.593530092592</v>
      </c>
      <c r="T18" s="16">
        <v>42570.593530092592</v>
      </c>
    </row>
    <row r="19" spans="1:20" ht="276.89999999999998" x14ac:dyDescent="0.4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 s="11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1">
        <v>15</v>
      </c>
      <c r="P19" s="11">
        <v>83.33</v>
      </c>
      <c r="Q19" s="13" t="s">
        <v>8315</v>
      </c>
      <c r="R19" t="s">
        <v>8316</v>
      </c>
      <c r="S19" s="16">
        <v>41746.189409722225</v>
      </c>
      <c r="T19" s="16">
        <v>41776.189409722225</v>
      </c>
    </row>
    <row r="20" spans="1:20" ht="189.45" x14ac:dyDescent="0.4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 s="11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1">
        <v>5</v>
      </c>
      <c r="P20" s="11">
        <v>35.92</v>
      </c>
      <c r="Q20" s="13" t="s">
        <v>8315</v>
      </c>
      <c r="R20" t="s">
        <v>8316</v>
      </c>
      <c r="S20" s="16">
        <v>41974.738576388889</v>
      </c>
      <c r="T20" s="16">
        <v>41994.738576388889</v>
      </c>
    </row>
    <row r="21" spans="1:20" ht="160.30000000000001" x14ac:dyDescent="0.4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 s="1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1">
        <v>0</v>
      </c>
      <c r="P21" s="11">
        <v>0</v>
      </c>
      <c r="Q21" s="13" t="s">
        <v>8315</v>
      </c>
      <c r="R21" t="s">
        <v>8316</v>
      </c>
      <c r="S21" s="16">
        <v>42115.11618055556</v>
      </c>
      <c r="T21" s="16">
        <v>42175.11618055556</v>
      </c>
    </row>
    <row r="22" spans="1:20" ht="247.75" x14ac:dyDescent="0.4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 s="11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1">
        <v>38</v>
      </c>
      <c r="P22" s="11">
        <v>119.13</v>
      </c>
      <c r="Q22" s="13" t="s">
        <v>8315</v>
      </c>
      <c r="R22" t="s">
        <v>8316</v>
      </c>
      <c r="S22" s="16">
        <v>42002.817488425921</v>
      </c>
      <c r="T22" s="16">
        <v>42032.817488425921</v>
      </c>
    </row>
    <row r="23" spans="1:20" ht="262.3" x14ac:dyDescent="0.4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 s="11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1">
        <v>5</v>
      </c>
      <c r="P23" s="11">
        <v>90.33</v>
      </c>
      <c r="Q23" s="13" t="s">
        <v>8315</v>
      </c>
      <c r="R23" t="s">
        <v>8316</v>
      </c>
      <c r="S23" s="16">
        <v>42722.84474537037</v>
      </c>
      <c r="T23" s="16">
        <v>42752.84474537037</v>
      </c>
    </row>
    <row r="24" spans="1:20" ht="233.15" x14ac:dyDescent="0.4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 s="11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1">
        <v>0</v>
      </c>
      <c r="P24" s="11">
        <v>2.33</v>
      </c>
      <c r="Q24" s="13" t="s">
        <v>8315</v>
      </c>
      <c r="R24" t="s">
        <v>8316</v>
      </c>
      <c r="S24" s="16">
        <v>42465.128391203703</v>
      </c>
      <c r="T24" s="16">
        <v>42495.128391203703</v>
      </c>
    </row>
    <row r="25" spans="1:20" ht="233.15" x14ac:dyDescent="0.4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 s="11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1">
        <v>0</v>
      </c>
      <c r="P25" s="11">
        <v>0</v>
      </c>
      <c r="Q25" s="13" t="s">
        <v>8315</v>
      </c>
      <c r="R25" t="s">
        <v>8316</v>
      </c>
      <c r="S25" s="16">
        <v>42171.743969907402</v>
      </c>
      <c r="T25" s="16">
        <v>42201.743969907402</v>
      </c>
    </row>
    <row r="26" spans="1:20" ht="116.6" x14ac:dyDescent="0.4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 s="11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1">
        <v>11</v>
      </c>
      <c r="P26" s="11">
        <v>108.33</v>
      </c>
      <c r="Q26" s="13" t="s">
        <v>8315</v>
      </c>
      <c r="R26" t="s">
        <v>8316</v>
      </c>
      <c r="S26" s="16">
        <v>42672.955138888887</v>
      </c>
      <c r="T26" s="16">
        <v>42704.708333333328</v>
      </c>
    </row>
    <row r="27" spans="1:20" ht="204" x14ac:dyDescent="0.4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 s="11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1">
        <v>0</v>
      </c>
      <c r="P27" s="11">
        <v>29</v>
      </c>
      <c r="Q27" s="13" t="s">
        <v>8315</v>
      </c>
      <c r="R27" t="s">
        <v>8316</v>
      </c>
      <c r="S27" s="16">
        <v>42359.725243055553</v>
      </c>
      <c r="T27" s="16">
        <v>42389.725243055553</v>
      </c>
    </row>
    <row r="28" spans="1:20" ht="233.15" x14ac:dyDescent="0.4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 s="11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1">
        <v>23</v>
      </c>
      <c r="P28" s="11">
        <v>96.55</v>
      </c>
      <c r="Q28" s="13" t="s">
        <v>8315</v>
      </c>
      <c r="R28" t="s">
        <v>8316</v>
      </c>
      <c r="S28" s="16">
        <v>42192.905694444446</v>
      </c>
      <c r="T28" s="16">
        <v>42236.711805555555</v>
      </c>
    </row>
    <row r="29" spans="1:20" ht="276.89999999999998" x14ac:dyDescent="0.4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 s="11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1">
        <v>0</v>
      </c>
      <c r="P29" s="11">
        <v>0</v>
      </c>
      <c r="Q29" s="13" t="s">
        <v>8315</v>
      </c>
      <c r="R29" t="s">
        <v>8316</v>
      </c>
      <c r="S29" s="16">
        <v>41916.597638888888</v>
      </c>
      <c r="T29" s="16">
        <v>41976.639305555553</v>
      </c>
    </row>
    <row r="30" spans="1:20" ht="233.15" x14ac:dyDescent="0.4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 s="11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1">
        <v>34</v>
      </c>
      <c r="P30" s="11">
        <v>63</v>
      </c>
      <c r="Q30" s="13" t="s">
        <v>8315</v>
      </c>
      <c r="R30" t="s">
        <v>8316</v>
      </c>
      <c r="S30" s="16">
        <v>42461.596273148149</v>
      </c>
      <c r="T30" s="16">
        <v>42491.596273148149</v>
      </c>
    </row>
    <row r="31" spans="1:20" ht="247.75" x14ac:dyDescent="0.4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 s="1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1">
        <v>19</v>
      </c>
      <c r="P31" s="11">
        <v>381.6</v>
      </c>
      <c r="Q31" s="13" t="s">
        <v>8315</v>
      </c>
      <c r="R31" t="s">
        <v>8316</v>
      </c>
      <c r="S31" s="16">
        <v>42370.90320601852</v>
      </c>
      <c r="T31" s="16">
        <v>42406.207638888889</v>
      </c>
    </row>
    <row r="32" spans="1:20" ht="174.9" x14ac:dyDescent="0.4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 s="11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1">
        <v>0</v>
      </c>
      <c r="P32" s="11">
        <v>46.25</v>
      </c>
      <c r="Q32" s="13" t="s">
        <v>8315</v>
      </c>
      <c r="R32" t="s">
        <v>8316</v>
      </c>
      <c r="S32" s="16">
        <v>41948.727256944447</v>
      </c>
      <c r="T32" s="16">
        <v>41978.727256944447</v>
      </c>
    </row>
    <row r="33" spans="1:20" ht="174.9" x14ac:dyDescent="0.4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 s="11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1">
        <v>33</v>
      </c>
      <c r="P33" s="11">
        <v>26</v>
      </c>
      <c r="Q33" s="13" t="s">
        <v>8315</v>
      </c>
      <c r="R33" t="s">
        <v>8316</v>
      </c>
      <c r="S33" s="16">
        <v>42047.07640046296</v>
      </c>
      <c r="T33" s="16">
        <v>42077.034733796296</v>
      </c>
    </row>
    <row r="34" spans="1:20" ht="233.15" x14ac:dyDescent="0.4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 s="11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1">
        <v>5</v>
      </c>
      <c r="P34" s="11">
        <v>10</v>
      </c>
      <c r="Q34" s="13" t="s">
        <v>8315</v>
      </c>
      <c r="R34" t="s">
        <v>8316</v>
      </c>
      <c r="S34" s="16">
        <v>42261.632916666669</v>
      </c>
      <c r="T34" s="16">
        <v>42266.165972222225</v>
      </c>
    </row>
    <row r="35" spans="1:20" ht="233.15" x14ac:dyDescent="0.4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 s="11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1">
        <v>0</v>
      </c>
      <c r="P35" s="11">
        <v>5</v>
      </c>
      <c r="Q35" s="13" t="s">
        <v>8315</v>
      </c>
      <c r="R35" t="s">
        <v>8316</v>
      </c>
      <c r="S35" s="16">
        <v>41985.427361111113</v>
      </c>
      <c r="T35" s="16">
        <v>42015.427361111113</v>
      </c>
    </row>
    <row r="36" spans="1:20" ht="262.3" x14ac:dyDescent="0.4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 s="11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1">
        <v>0</v>
      </c>
      <c r="P36" s="11">
        <v>0</v>
      </c>
      <c r="Q36" s="13" t="s">
        <v>8315</v>
      </c>
      <c r="R36" t="s">
        <v>8316</v>
      </c>
      <c r="S36" s="16">
        <v>41922.535185185188</v>
      </c>
      <c r="T36" s="16">
        <v>41930.207638888889</v>
      </c>
    </row>
    <row r="37" spans="1:20" ht="189.45" x14ac:dyDescent="0.4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 s="11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1">
        <v>38</v>
      </c>
      <c r="P37" s="11">
        <v>81.569999999999993</v>
      </c>
      <c r="Q37" s="13" t="s">
        <v>8315</v>
      </c>
      <c r="R37" t="s">
        <v>8316</v>
      </c>
      <c r="S37" s="16">
        <v>41850.863252314812</v>
      </c>
      <c r="T37" s="16">
        <v>41880.863252314812</v>
      </c>
    </row>
    <row r="38" spans="1:20" ht="276.89999999999998" x14ac:dyDescent="0.4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 s="11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1">
        <v>1</v>
      </c>
      <c r="P38" s="11">
        <v>7</v>
      </c>
      <c r="Q38" s="13" t="s">
        <v>8315</v>
      </c>
      <c r="R38" t="s">
        <v>8316</v>
      </c>
      <c r="S38" s="16">
        <v>41831.742962962962</v>
      </c>
      <c r="T38" s="16">
        <v>41860.125</v>
      </c>
    </row>
    <row r="39" spans="1:20" ht="247.75" x14ac:dyDescent="0.4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 s="11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1">
        <v>3</v>
      </c>
      <c r="P39" s="11">
        <v>27.3</v>
      </c>
      <c r="Q39" s="13" t="s">
        <v>8315</v>
      </c>
      <c r="R39" t="s">
        <v>8316</v>
      </c>
      <c r="S39" s="16">
        <v>42415.883425925931</v>
      </c>
      <c r="T39" s="16">
        <v>42475.84175925926</v>
      </c>
    </row>
    <row r="40" spans="1:20" ht="204" x14ac:dyDescent="0.4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 s="11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1">
        <v>9</v>
      </c>
      <c r="P40" s="11">
        <v>29.41</v>
      </c>
      <c r="Q40" s="13" t="s">
        <v>8315</v>
      </c>
      <c r="R40" t="s">
        <v>8316</v>
      </c>
      <c r="S40" s="16">
        <v>41869.714166666665</v>
      </c>
      <c r="T40" s="16">
        <v>41876.875</v>
      </c>
    </row>
    <row r="41" spans="1:20" ht="72.900000000000006" x14ac:dyDescent="0.4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 s="1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1">
        <v>1</v>
      </c>
      <c r="P41" s="11">
        <v>12.5</v>
      </c>
      <c r="Q41" s="13" t="s">
        <v>8315</v>
      </c>
      <c r="R41" t="s">
        <v>8316</v>
      </c>
      <c r="S41" s="16">
        <v>41953.773090277777</v>
      </c>
      <c r="T41" s="16">
        <v>42013.083333333328</v>
      </c>
    </row>
    <row r="42" spans="1:20" ht="102" x14ac:dyDescent="0.4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 s="11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1">
        <v>0</v>
      </c>
      <c r="P42" s="11">
        <v>0</v>
      </c>
      <c r="Q42" s="13" t="s">
        <v>8315</v>
      </c>
      <c r="R42" t="s">
        <v>8316</v>
      </c>
      <c r="S42" s="16">
        <v>42037.986284722225</v>
      </c>
      <c r="T42" s="16">
        <v>42097.944618055553</v>
      </c>
    </row>
    <row r="43" spans="1:20" ht="116.6" x14ac:dyDescent="0.4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 s="11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1">
        <v>5</v>
      </c>
      <c r="P43" s="11">
        <v>5.75</v>
      </c>
      <c r="Q43" s="13" t="s">
        <v>8315</v>
      </c>
      <c r="R43" t="s">
        <v>8316</v>
      </c>
      <c r="S43" s="16">
        <v>41811.555462962962</v>
      </c>
      <c r="T43" s="16">
        <v>41812.875</v>
      </c>
    </row>
    <row r="44" spans="1:20" ht="145.75" x14ac:dyDescent="0.4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 s="11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1">
        <v>21</v>
      </c>
      <c r="P44" s="11">
        <v>52.08</v>
      </c>
      <c r="Q44" s="13" t="s">
        <v>8315</v>
      </c>
      <c r="R44" t="s">
        <v>8316</v>
      </c>
      <c r="S44" s="16">
        <v>42701.908807870372</v>
      </c>
      <c r="T44" s="16">
        <v>42716.25</v>
      </c>
    </row>
    <row r="45" spans="1:20" ht="233.15" x14ac:dyDescent="0.4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 s="11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1">
        <v>5</v>
      </c>
      <c r="P45" s="11">
        <v>183.33</v>
      </c>
      <c r="Q45" s="13" t="s">
        <v>8315</v>
      </c>
      <c r="R45" t="s">
        <v>8316</v>
      </c>
      <c r="S45" s="16">
        <v>42258.646504629629</v>
      </c>
      <c r="T45" s="16">
        <v>42288.645196759258</v>
      </c>
    </row>
    <row r="46" spans="1:20" ht="262.3" x14ac:dyDescent="0.4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 s="11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1">
        <v>4</v>
      </c>
      <c r="P46" s="11">
        <v>26.33</v>
      </c>
      <c r="Q46" s="13" t="s">
        <v>8315</v>
      </c>
      <c r="R46" t="s">
        <v>8316</v>
      </c>
      <c r="S46" s="16">
        <v>42278.664965277778</v>
      </c>
      <c r="T46" s="16">
        <v>42308.664965277778</v>
      </c>
    </row>
    <row r="47" spans="1:20" ht="247.75" x14ac:dyDescent="0.4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 s="11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1">
        <v>0</v>
      </c>
      <c r="P47" s="11">
        <v>0</v>
      </c>
      <c r="Q47" s="13" t="s">
        <v>8315</v>
      </c>
      <c r="R47" t="s">
        <v>8316</v>
      </c>
      <c r="S47" s="16">
        <v>42515.078217592592</v>
      </c>
      <c r="T47" s="16">
        <v>42575.078217592592</v>
      </c>
    </row>
    <row r="48" spans="1:20" ht="131.15" x14ac:dyDescent="0.4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 s="11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1">
        <v>62</v>
      </c>
      <c r="P48" s="11">
        <v>486.43</v>
      </c>
      <c r="Q48" s="13" t="s">
        <v>8315</v>
      </c>
      <c r="R48" t="s">
        <v>8316</v>
      </c>
      <c r="S48" s="16">
        <v>41830.234166666669</v>
      </c>
      <c r="T48" s="16">
        <v>41860.234166666669</v>
      </c>
    </row>
    <row r="49" spans="1:20" ht="233.15" x14ac:dyDescent="0.4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 s="11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1">
        <v>1</v>
      </c>
      <c r="P49" s="11">
        <v>3</v>
      </c>
      <c r="Q49" s="13" t="s">
        <v>8315</v>
      </c>
      <c r="R49" t="s">
        <v>8316</v>
      </c>
      <c r="S49" s="16">
        <v>41982.904386574075</v>
      </c>
      <c r="T49" s="16">
        <v>42042.904386574075</v>
      </c>
    </row>
    <row r="50" spans="1:20" ht="174.9" x14ac:dyDescent="0.4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 s="11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1">
        <v>0</v>
      </c>
      <c r="P50" s="11">
        <v>25</v>
      </c>
      <c r="Q50" s="13" t="s">
        <v>8315</v>
      </c>
      <c r="R50" t="s">
        <v>8316</v>
      </c>
      <c r="S50" s="16">
        <v>42210.439768518518</v>
      </c>
      <c r="T50" s="16">
        <v>42240.439768518518</v>
      </c>
    </row>
    <row r="51" spans="1:20" ht="247.75" x14ac:dyDescent="0.4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 s="1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1">
        <v>1</v>
      </c>
      <c r="P51" s="11">
        <v>9.75</v>
      </c>
      <c r="Q51" s="13" t="s">
        <v>8315</v>
      </c>
      <c r="R51" t="s">
        <v>8316</v>
      </c>
      <c r="S51" s="16">
        <v>42196.166874999995</v>
      </c>
      <c r="T51" s="16">
        <v>42256.166874999995</v>
      </c>
    </row>
    <row r="52" spans="1:20" ht="189.45" x14ac:dyDescent="0.4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 s="11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1">
        <v>18</v>
      </c>
      <c r="P52" s="11">
        <v>36.590000000000003</v>
      </c>
      <c r="Q52" s="13" t="s">
        <v>8315</v>
      </c>
      <c r="R52" t="s">
        <v>8316</v>
      </c>
      <c r="S52" s="16">
        <v>42606.056863425925</v>
      </c>
      <c r="T52" s="16">
        <v>42620.056863425925</v>
      </c>
    </row>
    <row r="53" spans="1:20" ht="262.3" x14ac:dyDescent="0.4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 s="11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1">
        <v>9</v>
      </c>
      <c r="P53" s="11">
        <v>80.709999999999994</v>
      </c>
      <c r="Q53" s="13" t="s">
        <v>8315</v>
      </c>
      <c r="R53" t="s">
        <v>8316</v>
      </c>
      <c r="S53" s="16">
        <v>42199.648912037039</v>
      </c>
      <c r="T53" s="16">
        <v>42217.041666666672</v>
      </c>
    </row>
    <row r="54" spans="1:20" ht="276.89999999999998" x14ac:dyDescent="0.4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 s="11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1">
        <v>0</v>
      </c>
      <c r="P54" s="11">
        <v>1</v>
      </c>
      <c r="Q54" s="13" t="s">
        <v>8315</v>
      </c>
      <c r="R54" t="s">
        <v>8316</v>
      </c>
      <c r="S54" s="16">
        <v>42444.877743055549</v>
      </c>
      <c r="T54" s="16">
        <v>42504.877743055549</v>
      </c>
    </row>
    <row r="55" spans="1:20" ht="233.15" x14ac:dyDescent="0.4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 s="11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1">
        <v>3</v>
      </c>
      <c r="P55" s="11">
        <v>52.8</v>
      </c>
      <c r="Q55" s="13" t="s">
        <v>8315</v>
      </c>
      <c r="R55" t="s">
        <v>8316</v>
      </c>
      <c r="S55" s="16">
        <v>42499.731701388882</v>
      </c>
      <c r="T55" s="16">
        <v>42529.731701388882</v>
      </c>
    </row>
    <row r="56" spans="1:20" ht="247.75" x14ac:dyDescent="0.4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 s="11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1">
        <v>0</v>
      </c>
      <c r="P56" s="11">
        <v>20</v>
      </c>
      <c r="Q56" s="13" t="s">
        <v>8315</v>
      </c>
      <c r="R56" t="s">
        <v>8316</v>
      </c>
      <c r="S56" s="16">
        <v>41929.266215277778</v>
      </c>
      <c r="T56" s="16">
        <v>41968.823611111111</v>
      </c>
    </row>
    <row r="57" spans="1:20" ht="233.15" x14ac:dyDescent="0.4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 s="11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1">
        <v>37</v>
      </c>
      <c r="P57" s="11">
        <v>46.93</v>
      </c>
      <c r="Q57" s="13" t="s">
        <v>8315</v>
      </c>
      <c r="R57" t="s">
        <v>8316</v>
      </c>
      <c r="S57" s="16">
        <v>42142.768819444449</v>
      </c>
      <c r="T57" s="16">
        <v>42182.768819444449</v>
      </c>
    </row>
    <row r="58" spans="1:20" ht="131.15" x14ac:dyDescent="0.4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 s="11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1">
        <v>14</v>
      </c>
      <c r="P58" s="11">
        <v>78.08</v>
      </c>
      <c r="Q58" s="13" t="s">
        <v>8315</v>
      </c>
      <c r="R58" t="s">
        <v>8316</v>
      </c>
      <c r="S58" s="16">
        <v>42354.131643518514</v>
      </c>
      <c r="T58" s="16">
        <v>42384.131643518514</v>
      </c>
    </row>
    <row r="59" spans="1:20" ht="116.6" x14ac:dyDescent="0.4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 s="11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1">
        <v>0</v>
      </c>
      <c r="P59" s="11">
        <v>1</v>
      </c>
      <c r="Q59" s="13" t="s">
        <v>8315</v>
      </c>
      <c r="R59" t="s">
        <v>8316</v>
      </c>
      <c r="S59" s="16">
        <v>41828.922905092593</v>
      </c>
      <c r="T59" s="16">
        <v>41888.922905092593</v>
      </c>
    </row>
    <row r="60" spans="1:20" ht="116.6" x14ac:dyDescent="0.4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 s="11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1">
        <v>22</v>
      </c>
      <c r="P60" s="11">
        <v>48.56</v>
      </c>
      <c r="Q60" s="13" t="s">
        <v>8315</v>
      </c>
      <c r="R60" t="s">
        <v>8316</v>
      </c>
      <c r="S60" s="16">
        <v>42245.234340277777</v>
      </c>
      <c r="T60" s="16">
        <v>42263.234340277777</v>
      </c>
    </row>
    <row r="61" spans="1:20" ht="102" x14ac:dyDescent="0.4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 s="1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1">
        <v>27</v>
      </c>
      <c r="P61" s="11">
        <v>68.099999999999994</v>
      </c>
      <c r="Q61" s="13" t="s">
        <v>8315</v>
      </c>
      <c r="R61" t="s">
        <v>8316</v>
      </c>
      <c r="S61" s="16">
        <v>42278.629710648151</v>
      </c>
      <c r="T61" s="16">
        <v>42306.629710648151</v>
      </c>
    </row>
    <row r="62" spans="1:20" ht="102" x14ac:dyDescent="0.4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 s="11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1">
        <v>9</v>
      </c>
      <c r="P62" s="11">
        <v>8.5</v>
      </c>
      <c r="Q62" s="13" t="s">
        <v>8315</v>
      </c>
      <c r="R62" t="s">
        <v>8316</v>
      </c>
      <c r="S62" s="16">
        <v>41826.61954861111</v>
      </c>
      <c r="T62" s="16">
        <v>41856.61954861111</v>
      </c>
    </row>
    <row r="63" spans="1:20" ht="87.45" x14ac:dyDescent="0.4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 s="11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1">
        <v>9</v>
      </c>
      <c r="P63" s="11">
        <v>60.06</v>
      </c>
      <c r="Q63" s="13" t="s">
        <v>8315</v>
      </c>
      <c r="R63" t="s">
        <v>8316</v>
      </c>
      <c r="S63" s="16">
        <v>42205.171018518522</v>
      </c>
      <c r="T63" s="16">
        <v>42235.171018518522</v>
      </c>
    </row>
    <row r="64" spans="1:20" ht="131.15" x14ac:dyDescent="0.4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 s="11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1">
        <v>7</v>
      </c>
      <c r="P64" s="11">
        <v>72.400000000000006</v>
      </c>
      <c r="Q64" s="13" t="s">
        <v>8315</v>
      </c>
      <c r="R64" t="s">
        <v>8316</v>
      </c>
      <c r="S64" s="16">
        <v>42041.205000000002</v>
      </c>
      <c r="T64" s="16">
        <v>42086.16333333333</v>
      </c>
    </row>
    <row r="65" spans="1:20" ht="116.6" x14ac:dyDescent="0.4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 s="11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1">
        <v>10</v>
      </c>
      <c r="P65" s="11">
        <v>100</v>
      </c>
      <c r="Q65" s="13" t="s">
        <v>8315</v>
      </c>
      <c r="R65" t="s">
        <v>8316</v>
      </c>
      <c r="S65" s="16">
        <v>42203.677766203706</v>
      </c>
      <c r="T65" s="16">
        <v>42233.677766203706</v>
      </c>
    </row>
    <row r="66" spans="1:20" ht="116.6" x14ac:dyDescent="0.4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 s="11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1">
        <v>11</v>
      </c>
      <c r="P66" s="11">
        <v>51.67</v>
      </c>
      <c r="Q66" s="13" t="s">
        <v>8315</v>
      </c>
      <c r="R66" t="s">
        <v>8316</v>
      </c>
      <c r="S66" s="16">
        <v>41983.752847222218</v>
      </c>
      <c r="T66" s="16">
        <v>42014.140972222223</v>
      </c>
    </row>
    <row r="67" spans="1:20" ht="102" x14ac:dyDescent="0.4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 s="11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1">
        <v>0</v>
      </c>
      <c r="P67" s="11">
        <v>0</v>
      </c>
      <c r="Q67" s="13" t="s">
        <v>8315</v>
      </c>
      <c r="R67" t="s">
        <v>8316</v>
      </c>
      <c r="S67" s="16">
        <v>42103.024398148147</v>
      </c>
      <c r="T67" s="16">
        <v>42112.9375</v>
      </c>
    </row>
    <row r="68" spans="1:20" ht="131.15" x14ac:dyDescent="0.4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 s="11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1">
        <v>28</v>
      </c>
      <c r="P68" s="11">
        <v>61</v>
      </c>
      <c r="Q68" s="13" t="s">
        <v>8315</v>
      </c>
      <c r="R68" t="s">
        <v>8316</v>
      </c>
      <c r="S68" s="16">
        <v>42089.901574074072</v>
      </c>
      <c r="T68" s="16">
        <v>42149.901574074072</v>
      </c>
    </row>
    <row r="69" spans="1:20" ht="87.45" x14ac:dyDescent="0.4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 s="11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1">
        <v>21</v>
      </c>
      <c r="P69" s="11">
        <v>37.5</v>
      </c>
      <c r="Q69" s="13" t="s">
        <v>8315</v>
      </c>
      <c r="R69" t="s">
        <v>8316</v>
      </c>
      <c r="S69" s="16">
        <v>42297.691006944442</v>
      </c>
      <c r="T69" s="16">
        <v>42320.290972222225</v>
      </c>
    </row>
    <row r="70" spans="1:20" ht="131.15" x14ac:dyDescent="0.4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 s="11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1">
        <v>18</v>
      </c>
      <c r="P70" s="11">
        <v>25.57</v>
      </c>
      <c r="Q70" s="13" t="s">
        <v>8315</v>
      </c>
      <c r="R70" t="s">
        <v>8316</v>
      </c>
      <c r="S70" s="16">
        <v>41833.089756944442</v>
      </c>
      <c r="T70" s="16">
        <v>41863.079143518517</v>
      </c>
    </row>
    <row r="71" spans="1:20" ht="116.6" x14ac:dyDescent="0.4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 s="1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1">
        <v>0</v>
      </c>
      <c r="P71" s="11">
        <v>0</v>
      </c>
      <c r="Q71" s="13" t="s">
        <v>8315</v>
      </c>
      <c r="R71" t="s">
        <v>8316</v>
      </c>
      <c r="S71" s="16">
        <v>42325.920717592591</v>
      </c>
      <c r="T71" s="16">
        <v>42355.920717592591</v>
      </c>
    </row>
    <row r="72" spans="1:20" ht="116.6" x14ac:dyDescent="0.4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 s="11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1">
        <v>2</v>
      </c>
      <c r="P72" s="11">
        <v>25</v>
      </c>
      <c r="Q72" s="13" t="s">
        <v>8315</v>
      </c>
      <c r="R72" t="s">
        <v>8316</v>
      </c>
      <c r="S72" s="16">
        <v>41858.214629629627</v>
      </c>
      <c r="T72" s="16">
        <v>41888.214629629627</v>
      </c>
    </row>
    <row r="73" spans="1:20" ht="87.45" x14ac:dyDescent="0.4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 s="11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1">
        <v>0</v>
      </c>
      <c r="P73" s="11">
        <v>0</v>
      </c>
      <c r="Q73" s="13" t="s">
        <v>8315</v>
      </c>
      <c r="R73" t="s">
        <v>8316</v>
      </c>
      <c r="S73" s="16">
        <v>41793.710231481484</v>
      </c>
      <c r="T73" s="16">
        <v>41823.710231481484</v>
      </c>
    </row>
    <row r="74" spans="1:20" ht="116.6" x14ac:dyDescent="0.4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 s="11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1">
        <v>0</v>
      </c>
      <c r="P74" s="11">
        <v>0</v>
      </c>
      <c r="Q74" s="13" t="s">
        <v>8315</v>
      </c>
      <c r="R74" t="s">
        <v>8316</v>
      </c>
      <c r="S74" s="16">
        <v>41793.814259259263</v>
      </c>
      <c r="T74" s="16">
        <v>41825.165972222225</v>
      </c>
    </row>
    <row r="75" spans="1:20" ht="102" x14ac:dyDescent="0.4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 s="11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1">
        <v>10</v>
      </c>
      <c r="P75" s="11">
        <v>10</v>
      </c>
      <c r="Q75" s="13" t="s">
        <v>8315</v>
      </c>
      <c r="R75" t="s">
        <v>8316</v>
      </c>
      <c r="S75" s="16">
        <v>41831.697939814818</v>
      </c>
      <c r="T75" s="16">
        <v>41861.697939814818</v>
      </c>
    </row>
    <row r="76" spans="1:20" ht="72.900000000000006" x14ac:dyDescent="0.4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 s="11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1">
        <v>2</v>
      </c>
      <c r="P76" s="11">
        <v>202</v>
      </c>
      <c r="Q76" s="13" t="s">
        <v>8315</v>
      </c>
      <c r="R76" t="s">
        <v>8316</v>
      </c>
      <c r="S76" s="16">
        <v>42621.389340277776</v>
      </c>
      <c r="T76" s="16">
        <v>42651.389340277776</v>
      </c>
    </row>
    <row r="77" spans="1:20" ht="131.15" x14ac:dyDescent="0.4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 s="11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1">
        <v>9</v>
      </c>
      <c r="P77" s="11">
        <v>25.65</v>
      </c>
      <c r="Q77" s="13" t="s">
        <v>8315</v>
      </c>
      <c r="R77" t="s">
        <v>8316</v>
      </c>
      <c r="S77" s="16">
        <v>41780.785729166666</v>
      </c>
      <c r="T77" s="16">
        <v>41840.785729166666</v>
      </c>
    </row>
    <row r="78" spans="1:20" ht="116.6" x14ac:dyDescent="0.4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 s="11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1">
        <v>21</v>
      </c>
      <c r="P78" s="11">
        <v>56.05</v>
      </c>
      <c r="Q78" s="13" t="s">
        <v>8315</v>
      </c>
      <c r="R78" t="s">
        <v>8316</v>
      </c>
      <c r="S78" s="16">
        <v>41766.072500000002</v>
      </c>
      <c r="T78" s="16">
        <v>41791.072500000002</v>
      </c>
    </row>
    <row r="79" spans="1:20" ht="131.15" x14ac:dyDescent="0.4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 s="11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1">
        <v>41</v>
      </c>
      <c r="P79" s="11">
        <v>81.319999999999993</v>
      </c>
      <c r="Q79" s="13" t="s">
        <v>8315</v>
      </c>
      <c r="R79" t="s">
        <v>8316</v>
      </c>
      <c r="S79" s="16">
        <v>41766.617291666669</v>
      </c>
      <c r="T79" s="16">
        <v>41793.290972222225</v>
      </c>
    </row>
    <row r="80" spans="1:20" ht="145.75" x14ac:dyDescent="0.4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 s="11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1">
        <v>2</v>
      </c>
      <c r="P80" s="11">
        <v>70.17</v>
      </c>
      <c r="Q80" s="13" t="s">
        <v>8315</v>
      </c>
      <c r="R80" t="s">
        <v>8316</v>
      </c>
      <c r="S80" s="16">
        <v>42248.627013888887</v>
      </c>
      <c r="T80" s="16">
        <v>42278.627013888887</v>
      </c>
    </row>
    <row r="81" spans="1:20" ht="116.6" x14ac:dyDescent="0.4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 s="1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1">
        <v>3</v>
      </c>
      <c r="P81" s="11">
        <v>23.63</v>
      </c>
      <c r="Q81" s="13" t="s">
        <v>8315</v>
      </c>
      <c r="R81" t="s">
        <v>8316</v>
      </c>
      <c r="S81" s="16">
        <v>41885.221550925926</v>
      </c>
      <c r="T81" s="16">
        <v>41916.290972222225</v>
      </c>
    </row>
    <row r="82" spans="1:20" ht="102" x14ac:dyDescent="0.4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 s="11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1">
        <v>16</v>
      </c>
      <c r="P82" s="11">
        <v>188.56</v>
      </c>
      <c r="Q82" s="13" t="s">
        <v>8315</v>
      </c>
      <c r="R82" t="s">
        <v>8316</v>
      </c>
      <c r="S82" s="16">
        <v>42159.224432870367</v>
      </c>
      <c r="T82" s="16">
        <v>42204.224432870367</v>
      </c>
    </row>
    <row r="83" spans="1:20" ht="145.75" x14ac:dyDescent="0.4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 s="11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1">
        <v>16</v>
      </c>
      <c r="P83" s="11">
        <v>49.51</v>
      </c>
      <c r="Q83" s="13" t="s">
        <v>8315</v>
      </c>
      <c r="R83" t="s">
        <v>8316</v>
      </c>
      <c r="S83" s="16">
        <v>42265.817002314812</v>
      </c>
      <c r="T83" s="16">
        <v>42295.817002314812</v>
      </c>
    </row>
    <row r="84" spans="1:20" ht="72.900000000000006" x14ac:dyDescent="0.4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 s="11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1">
        <v>4</v>
      </c>
      <c r="P84" s="11">
        <v>9.5</v>
      </c>
      <c r="Q84" s="13" t="s">
        <v>8315</v>
      </c>
      <c r="R84" t="s">
        <v>8316</v>
      </c>
      <c r="S84" s="16">
        <v>41975.124340277776</v>
      </c>
      <c r="T84" s="16">
        <v>42005.124340277776</v>
      </c>
    </row>
    <row r="85" spans="1:20" ht="116.6" x14ac:dyDescent="0.4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 s="11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1">
        <v>0</v>
      </c>
      <c r="P85" s="11">
        <v>10</v>
      </c>
      <c r="Q85" s="13" t="s">
        <v>8315</v>
      </c>
      <c r="R85" t="s">
        <v>8316</v>
      </c>
      <c r="S85" s="16">
        <v>42065.190694444449</v>
      </c>
      <c r="T85" s="16">
        <v>42090.149027777778</v>
      </c>
    </row>
    <row r="86" spans="1:20" ht="87.45" x14ac:dyDescent="0.4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 s="11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1">
        <v>0</v>
      </c>
      <c r="P86" s="11">
        <v>13</v>
      </c>
      <c r="Q86" s="13" t="s">
        <v>8315</v>
      </c>
      <c r="R86" t="s">
        <v>8316</v>
      </c>
      <c r="S86" s="16">
        <v>41848.84002314815</v>
      </c>
      <c r="T86" s="16">
        <v>41883.84002314815</v>
      </c>
    </row>
    <row r="87" spans="1:20" ht="72.900000000000006" x14ac:dyDescent="0.4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 s="11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1">
        <v>16</v>
      </c>
      <c r="P87" s="11">
        <v>89.4</v>
      </c>
      <c r="Q87" s="13" t="s">
        <v>8315</v>
      </c>
      <c r="R87" t="s">
        <v>8316</v>
      </c>
      <c r="S87" s="16">
        <v>42103.884930555556</v>
      </c>
      <c r="T87" s="16">
        <v>42133.884930555556</v>
      </c>
    </row>
    <row r="88" spans="1:20" ht="145.75" x14ac:dyDescent="0.4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 s="11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1">
        <v>3</v>
      </c>
      <c r="P88" s="11">
        <v>25</v>
      </c>
      <c r="Q88" s="13" t="s">
        <v>8315</v>
      </c>
      <c r="R88" t="s">
        <v>8316</v>
      </c>
      <c r="S88" s="16">
        <v>42059.970729166671</v>
      </c>
      <c r="T88" s="16">
        <v>42089.929062499999</v>
      </c>
    </row>
    <row r="89" spans="1:20" ht="145.75" x14ac:dyDescent="0.4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 s="11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1">
        <v>0</v>
      </c>
      <c r="P89" s="11">
        <v>1</v>
      </c>
      <c r="Q89" s="13" t="s">
        <v>8315</v>
      </c>
      <c r="R89" t="s">
        <v>8316</v>
      </c>
      <c r="S89" s="16">
        <v>42041.743090277778</v>
      </c>
      <c r="T89" s="16">
        <v>42071.701423611114</v>
      </c>
    </row>
    <row r="90" spans="1:20" ht="131.15" x14ac:dyDescent="0.4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 s="11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1">
        <v>5</v>
      </c>
      <c r="P90" s="11">
        <v>65</v>
      </c>
      <c r="Q90" s="13" t="s">
        <v>8315</v>
      </c>
      <c r="R90" t="s">
        <v>8316</v>
      </c>
      <c r="S90" s="16">
        <v>41829.73715277778</v>
      </c>
      <c r="T90" s="16">
        <v>41852.716666666667</v>
      </c>
    </row>
    <row r="91" spans="1:20" ht="102" x14ac:dyDescent="0.4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 s="1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1">
        <v>0</v>
      </c>
      <c r="P91" s="11">
        <v>1</v>
      </c>
      <c r="Q91" s="13" t="s">
        <v>8315</v>
      </c>
      <c r="R91" t="s">
        <v>8316</v>
      </c>
      <c r="S91" s="16">
        <v>41789.893599537041</v>
      </c>
      <c r="T91" s="16">
        <v>41815.875</v>
      </c>
    </row>
    <row r="92" spans="1:20" ht="131.15" x14ac:dyDescent="0.4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 s="11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1">
        <v>18</v>
      </c>
      <c r="P92" s="11">
        <v>81.540000000000006</v>
      </c>
      <c r="Q92" s="13" t="s">
        <v>8315</v>
      </c>
      <c r="R92" t="s">
        <v>8316</v>
      </c>
      <c r="S92" s="16">
        <v>41833.660995370366</v>
      </c>
      <c r="T92" s="16">
        <v>41863.660995370366</v>
      </c>
    </row>
    <row r="93" spans="1:20" ht="43.75" x14ac:dyDescent="0.4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 s="11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1">
        <v>5</v>
      </c>
      <c r="P93" s="11">
        <v>100</v>
      </c>
      <c r="Q93" s="13" t="s">
        <v>8315</v>
      </c>
      <c r="R93" t="s">
        <v>8316</v>
      </c>
      <c r="S93" s="16">
        <v>41914.590011574073</v>
      </c>
      <c r="T93" s="16">
        <v>41955.907638888893</v>
      </c>
    </row>
    <row r="94" spans="1:20" ht="58.3" x14ac:dyDescent="0.4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 s="11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1">
        <v>0</v>
      </c>
      <c r="P94" s="11">
        <v>1</v>
      </c>
      <c r="Q94" s="13" t="s">
        <v>8315</v>
      </c>
      <c r="R94" t="s">
        <v>8316</v>
      </c>
      <c r="S94" s="16">
        <v>42611.261064814811</v>
      </c>
      <c r="T94" s="16">
        <v>42625.707638888889</v>
      </c>
    </row>
    <row r="95" spans="1:20" ht="131.15" x14ac:dyDescent="0.4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 s="11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1">
        <v>0</v>
      </c>
      <c r="P95" s="11">
        <v>0</v>
      </c>
      <c r="Q95" s="13" t="s">
        <v>8315</v>
      </c>
      <c r="R95" t="s">
        <v>8316</v>
      </c>
      <c r="S95" s="16">
        <v>42253.633159722223</v>
      </c>
      <c r="T95" s="16">
        <v>42313.674826388888</v>
      </c>
    </row>
    <row r="96" spans="1:20" ht="116.6" x14ac:dyDescent="0.4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 s="11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1">
        <v>1</v>
      </c>
      <c r="P96" s="11">
        <v>20</v>
      </c>
      <c r="Q96" s="13" t="s">
        <v>8315</v>
      </c>
      <c r="R96" t="s">
        <v>8316</v>
      </c>
      <c r="S96" s="16">
        <v>42295.891828703709</v>
      </c>
      <c r="T96" s="16">
        <v>42325.933495370366</v>
      </c>
    </row>
    <row r="97" spans="1:20" ht="131.15" x14ac:dyDescent="0.4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 s="11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1">
        <v>1</v>
      </c>
      <c r="P97" s="11">
        <v>5.5</v>
      </c>
      <c r="Q97" s="13" t="s">
        <v>8315</v>
      </c>
      <c r="R97" t="s">
        <v>8316</v>
      </c>
      <c r="S97" s="16">
        <v>42402.947002314817</v>
      </c>
      <c r="T97" s="16">
        <v>42452.145138888889</v>
      </c>
    </row>
    <row r="98" spans="1:20" ht="102" x14ac:dyDescent="0.4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 s="11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1">
        <v>13</v>
      </c>
      <c r="P98" s="11">
        <v>50.2</v>
      </c>
      <c r="Q98" s="13" t="s">
        <v>8315</v>
      </c>
      <c r="R98" t="s">
        <v>8316</v>
      </c>
      <c r="S98" s="16">
        <v>42509.814108796301</v>
      </c>
      <c r="T98" s="16">
        <v>42539.814108796301</v>
      </c>
    </row>
    <row r="99" spans="1:20" ht="102" x14ac:dyDescent="0.4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 s="11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1">
        <v>1</v>
      </c>
      <c r="P99" s="11">
        <v>13.11</v>
      </c>
      <c r="Q99" s="13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131.15" x14ac:dyDescent="0.4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 s="11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1">
        <v>17</v>
      </c>
      <c r="P100" s="11">
        <v>315.5</v>
      </c>
      <c r="Q100" s="13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72.900000000000006" x14ac:dyDescent="0.4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 s="1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1">
        <v>33</v>
      </c>
      <c r="P101" s="11">
        <v>37.14</v>
      </c>
      <c r="Q101" s="13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131.15" x14ac:dyDescent="0.4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 s="11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1">
        <v>0</v>
      </c>
      <c r="P102" s="11">
        <v>0</v>
      </c>
      <c r="Q102" s="13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145.75" x14ac:dyDescent="0.4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 s="11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1">
        <v>22</v>
      </c>
      <c r="P103" s="11">
        <v>128.27000000000001</v>
      </c>
      <c r="Q103" s="13" t="s">
        <v>8315</v>
      </c>
      <c r="R103" t="s">
        <v>8316</v>
      </c>
      <c r="S103" s="16">
        <v>41779.657870370371</v>
      </c>
      <c r="T103" s="16">
        <v>41821.25</v>
      </c>
    </row>
    <row r="104" spans="1:20" ht="116.6" x14ac:dyDescent="0.4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 s="11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1">
        <v>3</v>
      </c>
      <c r="P104" s="11">
        <v>47.27</v>
      </c>
      <c r="Q104" s="13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116.6" x14ac:dyDescent="0.4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 s="11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1">
        <v>5</v>
      </c>
      <c r="P105" s="11">
        <v>50</v>
      </c>
      <c r="Q105" s="13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116.6" x14ac:dyDescent="0.4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 s="11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1">
        <v>11</v>
      </c>
      <c r="P106" s="11">
        <v>42.5</v>
      </c>
      <c r="Q106" s="13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102" x14ac:dyDescent="0.4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 s="11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1">
        <v>1</v>
      </c>
      <c r="P107" s="11">
        <v>62.5</v>
      </c>
      <c r="Q107" s="13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102" x14ac:dyDescent="0.4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 s="11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1">
        <v>5</v>
      </c>
      <c r="P108" s="11">
        <v>27</v>
      </c>
      <c r="Q108" s="13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116.6" x14ac:dyDescent="0.4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 s="11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1">
        <v>1</v>
      </c>
      <c r="P109" s="11">
        <v>25</v>
      </c>
      <c r="Q109" s="13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131.15" x14ac:dyDescent="0.4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 s="11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1">
        <v>0</v>
      </c>
      <c r="P110" s="11">
        <v>0</v>
      </c>
      <c r="Q110" s="13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72.900000000000006" x14ac:dyDescent="0.4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 s="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1">
        <v>0</v>
      </c>
      <c r="P111" s="11">
        <v>1.5</v>
      </c>
      <c r="Q111" s="13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131.15" x14ac:dyDescent="0.4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 s="11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1">
        <v>15</v>
      </c>
      <c r="P112" s="11">
        <v>38.25</v>
      </c>
      <c r="Q112" s="13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116.6" x14ac:dyDescent="0.4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 s="11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1">
        <v>9</v>
      </c>
      <c r="P113" s="11">
        <v>16.25</v>
      </c>
      <c r="Q113" s="13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116.6" x14ac:dyDescent="0.4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 s="11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1">
        <v>0</v>
      </c>
      <c r="P114" s="11">
        <v>33.75</v>
      </c>
      <c r="Q114" s="13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116.6" x14ac:dyDescent="0.4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 s="11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1">
        <v>3</v>
      </c>
      <c r="P115" s="11">
        <v>61.67</v>
      </c>
      <c r="Q115" s="13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116.6" x14ac:dyDescent="0.4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 s="11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1">
        <v>37</v>
      </c>
      <c r="P116" s="11">
        <v>83.14</v>
      </c>
      <c r="Q116" s="13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102" x14ac:dyDescent="0.4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 s="11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1">
        <v>0</v>
      </c>
      <c r="P117" s="11">
        <v>1</v>
      </c>
      <c r="Q117" s="13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116.6" x14ac:dyDescent="0.4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 s="11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1">
        <v>10</v>
      </c>
      <c r="P118" s="11">
        <v>142.86000000000001</v>
      </c>
      <c r="Q118" s="13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116.6" x14ac:dyDescent="0.4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 s="11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1">
        <v>8</v>
      </c>
      <c r="P119" s="11">
        <v>10.17</v>
      </c>
      <c r="Q119" s="13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116.6" x14ac:dyDescent="0.4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 s="11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1">
        <v>15</v>
      </c>
      <c r="P120" s="11">
        <v>57.25</v>
      </c>
      <c r="Q120" s="13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116.6" x14ac:dyDescent="0.4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 s="1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1">
        <v>10</v>
      </c>
      <c r="P121" s="11">
        <v>5</v>
      </c>
      <c r="Q121" s="13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131.15" x14ac:dyDescent="0.4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 s="11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1">
        <v>13</v>
      </c>
      <c r="P122" s="11">
        <v>93</v>
      </c>
      <c r="Q122" s="13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116.6" x14ac:dyDescent="0.4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 s="11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1">
        <v>2</v>
      </c>
      <c r="P123" s="11">
        <v>32.36</v>
      </c>
      <c r="Q123" s="13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116.6" x14ac:dyDescent="0.4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 s="11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1">
        <v>0</v>
      </c>
      <c r="P124" s="11">
        <v>0</v>
      </c>
      <c r="Q124" s="13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116.6" x14ac:dyDescent="0.4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 s="11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1">
        <v>0</v>
      </c>
      <c r="P125" s="11">
        <v>1</v>
      </c>
      <c r="Q125" s="13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131.15" x14ac:dyDescent="0.4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 s="11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1">
        <v>16</v>
      </c>
      <c r="P126" s="11">
        <v>91.83</v>
      </c>
      <c r="Q126" s="13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131.15" x14ac:dyDescent="0.4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 s="11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1">
        <v>11</v>
      </c>
      <c r="P127" s="11">
        <v>45.83</v>
      </c>
      <c r="Q127" s="13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116.6" x14ac:dyDescent="0.4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 s="11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1">
        <v>0</v>
      </c>
      <c r="P128" s="11">
        <v>0</v>
      </c>
      <c r="Q128" s="13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116.6" x14ac:dyDescent="0.4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 s="11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1">
        <v>86</v>
      </c>
      <c r="P129" s="11">
        <v>248.5</v>
      </c>
      <c r="Q129" s="13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131.15" x14ac:dyDescent="0.4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 s="11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1">
        <v>12</v>
      </c>
      <c r="P130" s="11">
        <v>79.400000000000006</v>
      </c>
      <c r="Q130" s="13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116.6" x14ac:dyDescent="0.4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 s="1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1">
        <v>0</v>
      </c>
      <c r="P131" s="11">
        <v>5.5</v>
      </c>
      <c r="Q131" s="13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131.15" x14ac:dyDescent="0.4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 s="11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1">
        <v>1</v>
      </c>
      <c r="P132" s="11">
        <v>25</v>
      </c>
      <c r="Q132" s="13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116.6" x14ac:dyDescent="0.4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 s="11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1">
        <v>0</v>
      </c>
      <c r="P133" s="11">
        <v>0</v>
      </c>
      <c r="Q133" s="13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102" x14ac:dyDescent="0.4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 s="11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1">
        <v>36</v>
      </c>
      <c r="P134" s="11">
        <v>137.08000000000001</v>
      </c>
      <c r="Q134" s="13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131.15" x14ac:dyDescent="0.4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 s="11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1">
        <v>0</v>
      </c>
      <c r="P135" s="11">
        <v>0</v>
      </c>
      <c r="Q135" s="13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131.15" x14ac:dyDescent="0.4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 s="11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1">
        <v>0</v>
      </c>
      <c r="P136" s="11">
        <v>5</v>
      </c>
      <c r="Q136" s="13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72.900000000000006" x14ac:dyDescent="0.4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 s="11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1">
        <v>3</v>
      </c>
      <c r="P137" s="11">
        <v>39</v>
      </c>
      <c r="Q137" s="13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116.6" x14ac:dyDescent="0.4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 s="11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1">
        <v>3</v>
      </c>
      <c r="P138" s="11">
        <v>50.5</v>
      </c>
      <c r="Q138" s="13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145.75" x14ac:dyDescent="0.4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 s="11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1">
        <v>1</v>
      </c>
      <c r="P139" s="11">
        <v>25</v>
      </c>
      <c r="Q139" s="13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131.15" x14ac:dyDescent="0.4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 s="11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1">
        <v>0</v>
      </c>
      <c r="P140" s="11">
        <v>25</v>
      </c>
      <c r="Q140" s="13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116.6" x14ac:dyDescent="0.4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 s="1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1">
        <v>0</v>
      </c>
      <c r="P141" s="11">
        <v>0</v>
      </c>
      <c r="Q141" s="13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116.6" x14ac:dyDescent="0.4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 s="11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1">
        <v>24</v>
      </c>
      <c r="P142" s="11">
        <v>53.13</v>
      </c>
      <c r="Q142" s="13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116.6" x14ac:dyDescent="0.4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 s="11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1">
        <v>0</v>
      </c>
      <c r="P143" s="11">
        <v>0</v>
      </c>
      <c r="Q143" s="13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102" x14ac:dyDescent="0.4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 s="11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1">
        <v>0</v>
      </c>
      <c r="P144" s="11">
        <v>7</v>
      </c>
      <c r="Q144" s="13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116.6" x14ac:dyDescent="0.4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 s="11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1">
        <v>32</v>
      </c>
      <c r="P145" s="11">
        <v>40.06</v>
      </c>
      <c r="Q145" s="13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116.6" x14ac:dyDescent="0.4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 s="11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1">
        <v>24</v>
      </c>
      <c r="P146" s="11">
        <v>24.33</v>
      </c>
      <c r="Q146" s="13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131.15" x14ac:dyDescent="0.4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 s="11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1">
        <v>2</v>
      </c>
      <c r="P147" s="11">
        <v>11.25</v>
      </c>
      <c r="Q147" s="13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102" x14ac:dyDescent="0.4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 s="11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1">
        <v>6</v>
      </c>
      <c r="P148" s="11">
        <v>42</v>
      </c>
      <c r="Q148" s="13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131.15" x14ac:dyDescent="0.4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 s="11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1">
        <v>14</v>
      </c>
      <c r="P149" s="11">
        <v>71.25</v>
      </c>
      <c r="Q149" s="13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116.6" x14ac:dyDescent="0.4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 s="11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1">
        <v>1</v>
      </c>
      <c r="P150" s="11">
        <v>22.5</v>
      </c>
      <c r="Q150" s="13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131.15" x14ac:dyDescent="0.4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 s="1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1">
        <v>24</v>
      </c>
      <c r="P151" s="11">
        <v>41</v>
      </c>
      <c r="Q151" s="13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102" x14ac:dyDescent="0.4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 s="11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1">
        <v>11</v>
      </c>
      <c r="P152" s="11">
        <v>47.91</v>
      </c>
      <c r="Q152" s="13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131.15" x14ac:dyDescent="0.4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 s="11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1">
        <v>7</v>
      </c>
      <c r="P153" s="11">
        <v>35.17</v>
      </c>
      <c r="Q153" s="13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145.75" x14ac:dyDescent="0.4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 s="11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1">
        <v>0</v>
      </c>
      <c r="P154" s="11">
        <v>5.5</v>
      </c>
      <c r="Q154" s="13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116.6" x14ac:dyDescent="0.4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 s="11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1">
        <v>1</v>
      </c>
      <c r="P155" s="11">
        <v>22.67</v>
      </c>
      <c r="Q155" s="13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87.45" x14ac:dyDescent="0.4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 s="11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1">
        <v>21</v>
      </c>
      <c r="P156" s="11">
        <v>26.38</v>
      </c>
      <c r="Q156" s="13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116.6" x14ac:dyDescent="0.4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 s="11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1">
        <v>78</v>
      </c>
      <c r="P157" s="11">
        <v>105.54</v>
      </c>
      <c r="Q157" s="13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131.15" x14ac:dyDescent="0.4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 s="11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1">
        <v>0</v>
      </c>
      <c r="P158" s="11">
        <v>0</v>
      </c>
      <c r="Q158" s="13" t="s">
        <v>8315</v>
      </c>
      <c r="R158" t="s">
        <v>8316</v>
      </c>
      <c r="S158" s="16">
        <v>42534.866875</v>
      </c>
      <c r="T158" s="16">
        <v>42564.866875</v>
      </c>
    </row>
    <row r="159" spans="1:20" ht="145.75" x14ac:dyDescent="0.4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 s="11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1">
        <v>48</v>
      </c>
      <c r="P159" s="11">
        <v>62</v>
      </c>
      <c r="Q159" s="13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131.15" x14ac:dyDescent="0.4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 s="11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1">
        <v>1</v>
      </c>
      <c r="P160" s="11">
        <v>217.5</v>
      </c>
      <c r="Q160" s="13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131.15" x14ac:dyDescent="0.4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 s="1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1">
        <v>11</v>
      </c>
      <c r="P161" s="11">
        <v>26.75</v>
      </c>
      <c r="Q161" s="13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131.15" x14ac:dyDescent="0.4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 s="11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1">
        <v>18</v>
      </c>
      <c r="P162" s="11">
        <v>64.290000000000006</v>
      </c>
      <c r="Q162" s="13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102" x14ac:dyDescent="0.4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 s="11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1">
        <v>4</v>
      </c>
      <c r="P163" s="11">
        <v>175</v>
      </c>
      <c r="Q163" s="13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145.75" x14ac:dyDescent="0.4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 s="11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1">
        <v>35</v>
      </c>
      <c r="P164" s="11">
        <v>84.28</v>
      </c>
      <c r="Q164" s="13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131.15" x14ac:dyDescent="0.4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 s="11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1">
        <v>32</v>
      </c>
      <c r="P165" s="11">
        <v>33.74</v>
      </c>
      <c r="Q165" s="13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102" x14ac:dyDescent="0.4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 s="11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1">
        <v>2</v>
      </c>
      <c r="P166" s="11">
        <v>8</v>
      </c>
      <c r="Q166" s="13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131.15" x14ac:dyDescent="0.4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 s="11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1">
        <v>0</v>
      </c>
      <c r="P167" s="11">
        <v>0</v>
      </c>
      <c r="Q167" s="13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116.6" x14ac:dyDescent="0.4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 s="11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1">
        <v>20</v>
      </c>
      <c r="P168" s="11">
        <v>100</v>
      </c>
      <c r="Q168" s="13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116.6" x14ac:dyDescent="0.4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 s="11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1">
        <v>5</v>
      </c>
      <c r="P169" s="11">
        <v>60.11</v>
      </c>
      <c r="Q169" s="13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102" x14ac:dyDescent="0.4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 s="11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1">
        <v>0</v>
      </c>
      <c r="P170" s="11">
        <v>3</v>
      </c>
      <c r="Q170" s="13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102" x14ac:dyDescent="0.4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 s="1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1">
        <v>0</v>
      </c>
      <c r="P171" s="11">
        <v>5</v>
      </c>
      <c r="Q171" s="13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131.15" x14ac:dyDescent="0.4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 s="11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1">
        <v>17</v>
      </c>
      <c r="P172" s="11">
        <v>29.24</v>
      </c>
      <c r="Q172" s="13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87.45" x14ac:dyDescent="0.4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 s="11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1">
        <v>57</v>
      </c>
      <c r="P173" s="11">
        <v>59.58</v>
      </c>
      <c r="Q173" s="13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102" x14ac:dyDescent="0.4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 s="11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1">
        <v>17</v>
      </c>
      <c r="P174" s="11">
        <v>82.57</v>
      </c>
      <c r="Q174" s="13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43.75" x14ac:dyDescent="0.4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 s="11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1">
        <v>0</v>
      </c>
      <c r="P175" s="11">
        <v>10</v>
      </c>
      <c r="Q175" s="13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116.6" x14ac:dyDescent="0.4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 s="11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1">
        <v>2</v>
      </c>
      <c r="P176" s="11">
        <v>5.75</v>
      </c>
      <c r="Q176" s="13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102" x14ac:dyDescent="0.4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 s="11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1">
        <v>10</v>
      </c>
      <c r="P177" s="11">
        <v>100.5</v>
      </c>
      <c r="Q177" s="13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43.75" x14ac:dyDescent="0.4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 s="11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1">
        <v>0</v>
      </c>
      <c r="P178" s="11">
        <v>1</v>
      </c>
      <c r="Q178" s="13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116.6" x14ac:dyDescent="0.4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 s="11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1">
        <v>1</v>
      </c>
      <c r="P179" s="11">
        <v>20</v>
      </c>
      <c r="Q179" s="13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145.75" x14ac:dyDescent="0.4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 s="11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1">
        <v>0</v>
      </c>
      <c r="P180" s="11">
        <v>2</v>
      </c>
      <c r="Q180" s="13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116.6" x14ac:dyDescent="0.4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 s="1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1">
        <v>0</v>
      </c>
      <c r="P181" s="11">
        <v>5</v>
      </c>
      <c r="Q181" s="13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116.6" x14ac:dyDescent="0.4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 s="11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1">
        <v>24</v>
      </c>
      <c r="P182" s="11">
        <v>45.84</v>
      </c>
      <c r="Q182" s="13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131.15" x14ac:dyDescent="0.4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 s="11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1">
        <v>1</v>
      </c>
      <c r="P183" s="11">
        <v>13</v>
      </c>
      <c r="Q183" s="13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131.15" x14ac:dyDescent="0.4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 s="11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1">
        <v>0</v>
      </c>
      <c r="P184" s="11">
        <v>0</v>
      </c>
      <c r="Q184" s="13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116.6" x14ac:dyDescent="0.4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 s="11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1">
        <v>0</v>
      </c>
      <c r="P185" s="11">
        <v>1</v>
      </c>
      <c r="Q185" s="13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116.6" x14ac:dyDescent="0.4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 s="11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1">
        <v>1</v>
      </c>
      <c r="P186" s="11">
        <v>52.5</v>
      </c>
      <c r="Q186" s="13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116.6" x14ac:dyDescent="0.4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 s="11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1">
        <v>1</v>
      </c>
      <c r="P187" s="11">
        <v>7.25</v>
      </c>
      <c r="Q187" s="13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116.6" x14ac:dyDescent="0.4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 s="11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1">
        <v>17</v>
      </c>
      <c r="P188" s="11">
        <v>33.33</v>
      </c>
      <c r="Q188" s="13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87.45" x14ac:dyDescent="0.4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 s="11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1">
        <v>1</v>
      </c>
      <c r="P189" s="11">
        <v>62.5</v>
      </c>
      <c r="Q189" s="13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102" x14ac:dyDescent="0.4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 s="11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1">
        <v>70</v>
      </c>
      <c r="P190" s="11">
        <v>63.56</v>
      </c>
      <c r="Q190" s="13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102" x14ac:dyDescent="0.4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 s="1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1">
        <v>0</v>
      </c>
      <c r="P191" s="11">
        <v>0</v>
      </c>
      <c r="Q191" s="13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116.6" x14ac:dyDescent="0.4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 s="11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1">
        <v>1</v>
      </c>
      <c r="P192" s="11">
        <v>10</v>
      </c>
      <c r="Q192" s="13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102" x14ac:dyDescent="0.4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 s="11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1">
        <v>0</v>
      </c>
      <c r="P193" s="11">
        <v>0</v>
      </c>
      <c r="Q193" s="13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131.15" x14ac:dyDescent="0.4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 s="11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1">
        <v>7</v>
      </c>
      <c r="P194" s="11">
        <v>30.71</v>
      </c>
      <c r="Q194" s="13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102" x14ac:dyDescent="0.4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 s="11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1">
        <v>28</v>
      </c>
      <c r="P195" s="11">
        <v>51</v>
      </c>
      <c r="Q195" s="13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102" x14ac:dyDescent="0.4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 s="11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1">
        <v>0</v>
      </c>
      <c r="P196" s="11">
        <v>0</v>
      </c>
      <c r="Q196" s="13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102" x14ac:dyDescent="0.4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 s="11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1">
        <v>16</v>
      </c>
      <c r="P197" s="11">
        <v>66.67</v>
      </c>
      <c r="Q197" s="13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131.15" x14ac:dyDescent="0.4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 s="11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1">
        <v>0</v>
      </c>
      <c r="P198" s="11">
        <v>0</v>
      </c>
      <c r="Q198" s="13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116.6" x14ac:dyDescent="0.4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 s="11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1">
        <v>7</v>
      </c>
      <c r="P199" s="11">
        <v>59</v>
      </c>
      <c r="Q199" s="13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131.15" x14ac:dyDescent="0.4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 s="11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1">
        <v>1</v>
      </c>
      <c r="P200" s="11">
        <v>100</v>
      </c>
      <c r="Q200" s="13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72.900000000000006" x14ac:dyDescent="0.4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 s="1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1">
        <v>37</v>
      </c>
      <c r="P201" s="11">
        <v>147.4</v>
      </c>
      <c r="Q201" s="13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116.6" x14ac:dyDescent="0.4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 s="11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1">
        <v>47</v>
      </c>
      <c r="P202" s="11">
        <v>166.06</v>
      </c>
      <c r="Q202" s="13" t="s">
        <v>8315</v>
      </c>
      <c r="R202" t="s">
        <v>8316</v>
      </c>
      <c r="S202" s="16">
        <v>41804.937083333331</v>
      </c>
      <c r="T202" s="16">
        <v>41821.9375</v>
      </c>
    </row>
    <row r="203" spans="1:20" ht="131.15" x14ac:dyDescent="0.4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 s="11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1">
        <v>11</v>
      </c>
      <c r="P203" s="11">
        <v>40</v>
      </c>
      <c r="Q203" s="13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116.6" x14ac:dyDescent="0.4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 s="11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1">
        <v>12</v>
      </c>
      <c r="P204" s="11">
        <v>75.25</v>
      </c>
      <c r="Q204" s="13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102" x14ac:dyDescent="0.4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 s="11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1">
        <v>60</v>
      </c>
      <c r="P205" s="11">
        <v>60</v>
      </c>
      <c r="Q205" s="13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116.6" x14ac:dyDescent="0.4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 s="11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1">
        <v>31</v>
      </c>
      <c r="P206" s="11">
        <v>1250</v>
      </c>
      <c r="Q206" s="13" t="s">
        <v>8315</v>
      </c>
      <c r="R206" t="s">
        <v>8316</v>
      </c>
      <c r="S206" s="16">
        <v>42144.231527777782</v>
      </c>
      <c r="T206" s="16">
        <v>42203.125</v>
      </c>
    </row>
    <row r="207" spans="1:20" ht="116.6" x14ac:dyDescent="0.4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 s="11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1">
        <v>0</v>
      </c>
      <c r="P207" s="11">
        <v>7</v>
      </c>
      <c r="Q207" s="13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116.6" x14ac:dyDescent="0.4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 s="11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1">
        <v>38</v>
      </c>
      <c r="P208" s="11">
        <v>56.25</v>
      </c>
      <c r="Q208" s="13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116.6" x14ac:dyDescent="0.4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 s="11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1">
        <v>8</v>
      </c>
      <c r="P209" s="11">
        <v>38.33</v>
      </c>
      <c r="Q209" s="13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131.15" x14ac:dyDescent="0.4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 s="11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1">
        <v>2</v>
      </c>
      <c r="P210" s="11">
        <v>27.5</v>
      </c>
      <c r="Q210" s="13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116.6" x14ac:dyDescent="0.4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 s="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1">
        <v>0</v>
      </c>
      <c r="P211" s="11">
        <v>16</v>
      </c>
      <c r="Q211" s="13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131.15" x14ac:dyDescent="0.4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 s="11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1">
        <v>0</v>
      </c>
      <c r="P212" s="11">
        <v>1</v>
      </c>
      <c r="Q212" s="13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116.6" x14ac:dyDescent="0.4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 s="11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1">
        <v>0</v>
      </c>
      <c r="P213" s="11">
        <v>0</v>
      </c>
      <c r="Q213" s="13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131.15" x14ac:dyDescent="0.4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 s="11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1">
        <v>38</v>
      </c>
      <c r="P214" s="11">
        <v>86.62</v>
      </c>
      <c r="Q214" s="13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116.6" x14ac:dyDescent="0.4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 s="11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1">
        <v>0</v>
      </c>
      <c r="P215" s="11">
        <v>0</v>
      </c>
      <c r="Q215" s="13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116.6" x14ac:dyDescent="0.4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 s="11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1">
        <v>53</v>
      </c>
      <c r="P216" s="11">
        <v>88.33</v>
      </c>
      <c r="Q216" s="13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116.6" x14ac:dyDescent="0.4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 s="11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1">
        <v>3</v>
      </c>
      <c r="P217" s="11">
        <v>23.75</v>
      </c>
      <c r="Q217" s="13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116.6" x14ac:dyDescent="0.4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 s="11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1">
        <v>0</v>
      </c>
      <c r="P218" s="11">
        <v>0</v>
      </c>
      <c r="Q218" s="13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116.6" x14ac:dyDescent="0.4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 s="11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1">
        <v>2</v>
      </c>
      <c r="P219" s="11">
        <v>163.33000000000001</v>
      </c>
      <c r="Q219" s="13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87.45" x14ac:dyDescent="0.4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 s="11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1">
        <v>1</v>
      </c>
      <c r="P220" s="11">
        <v>6.75</v>
      </c>
      <c r="Q220" s="13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131.15" x14ac:dyDescent="0.4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 s="1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1">
        <v>0</v>
      </c>
      <c r="P221" s="11">
        <v>25</v>
      </c>
      <c r="Q221" s="13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131.15" x14ac:dyDescent="0.4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 s="11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1">
        <v>61</v>
      </c>
      <c r="P222" s="11">
        <v>179.12</v>
      </c>
      <c r="Q222" s="13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87.45" x14ac:dyDescent="0.4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 s="11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1">
        <v>1</v>
      </c>
      <c r="P223" s="11">
        <v>34.950000000000003</v>
      </c>
      <c r="Q223" s="13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102" x14ac:dyDescent="0.4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 s="11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1">
        <v>17</v>
      </c>
      <c r="P224" s="11">
        <v>27.5</v>
      </c>
      <c r="Q224" s="13" t="s">
        <v>8315</v>
      </c>
      <c r="R224" t="s">
        <v>8316</v>
      </c>
      <c r="S224" s="16">
        <v>42031.666898148149</v>
      </c>
      <c r="T224" s="16">
        <v>42064.125</v>
      </c>
    </row>
    <row r="225" spans="1:20" ht="116.6" x14ac:dyDescent="0.4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 s="11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1">
        <v>1</v>
      </c>
      <c r="P225" s="11">
        <v>18.5</v>
      </c>
      <c r="Q225" s="13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87.45" x14ac:dyDescent="0.4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 s="11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1">
        <v>0</v>
      </c>
      <c r="P226" s="11">
        <v>0</v>
      </c>
      <c r="Q226" s="13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145.75" x14ac:dyDescent="0.4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 s="11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1">
        <v>9</v>
      </c>
      <c r="P227" s="11">
        <v>222.5</v>
      </c>
      <c r="Q227" s="13" t="s">
        <v>8315</v>
      </c>
      <c r="R227" t="s">
        <v>8316</v>
      </c>
      <c r="S227" s="16">
        <v>42695.7105787037</v>
      </c>
      <c r="T227" s="16">
        <v>42725.7105787037</v>
      </c>
    </row>
    <row r="228" spans="1:20" ht="116.6" x14ac:dyDescent="0.4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 s="11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1">
        <v>0</v>
      </c>
      <c r="P228" s="11">
        <v>5</v>
      </c>
      <c r="Q228" s="13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102" x14ac:dyDescent="0.4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 s="11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1">
        <v>0</v>
      </c>
      <c r="P229" s="11">
        <v>0</v>
      </c>
      <c r="Q229" s="13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116.6" x14ac:dyDescent="0.4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 s="11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1">
        <v>16</v>
      </c>
      <c r="P230" s="11">
        <v>29.17</v>
      </c>
      <c r="Q230" s="13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131.15" x14ac:dyDescent="0.4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 s="1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1">
        <v>2</v>
      </c>
      <c r="P231" s="11">
        <v>1.5</v>
      </c>
      <c r="Q231" s="13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131.15" x14ac:dyDescent="0.4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 s="11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1">
        <v>22</v>
      </c>
      <c r="P232" s="11">
        <v>126.5</v>
      </c>
      <c r="Q232" s="13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131.15" x14ac:dyDescent="0.4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 s="11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1">
        <v>0</v>
      </c>
      <c r="P233" s="11">
        <v>10</v>
      </c>
      <c r="Q233" s="13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116.6" x14ac:dyDescent="0.4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 s="11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1">
        <v>5</v>
      </c>
      <c r="P234" s="11">
        <v>9.4</v>
      </c>
      <c r="Q234" s="13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72.900000000000006" x14ac:dyDescent="0.4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 s="11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1">
        <v>0</v>
      </c>
      <c r="P235" s="11">
        <v>0</v>
      </c>
      <c r="Q235" s="13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116.6" x14ac:dyDescent="0.4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 s="11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1">
        <v>5</v>
      </c>
      <c r="P236" s="11">
        <v>30</v>
      </c>
      <c r="Q236" s="13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102" x14ac:dyDescent="0.4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 s="11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1">
        <v>3</v>
      </c>
      <c r="P237" s="11">
        <v>10.67</v>
      </c>
      <c r="Q237" s="13" t="s">
        <v>8315</v>
      </c>
      <c r="R237" t="s">
        <v>8316</v>
      </c>
      <c r="S237" s="16">
        <v>42209.67288194444</v>
      </c>
      <c r="T237" s="16">
        <v>42223.625</v>
      </c>
    </row>
    <row r="238" spans="1:20" ht="145.75" x14ac:dyDescent="0.4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 s="11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1">
        <v>13</v>
      </c>
      <c r="P238" s="11">
        <v>25.5</v>
      </c>
      <c r="Q238" s="13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102" x14ac:dyDescent="0.4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 s="11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1">
        <v>0</v>
      </c>
      <c r="P239" s="11">
        <v>20</v>
      </c>
      <c r="Q239" s="13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116.6" x14ac:dyDescent="0.4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 s="11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1">
        <v>37</v>
      </c>
      <c r="P240" s="11">
        <v>91.25</v>
      </c>
      <c r="Q240" s="13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102" x14ac:dyDescent="0.4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 s="1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1">
        <v>0</v>
      </c>
      <c r="P241" s="11">
        <v>0</v>
      </c>
      <c r="Q241" s="13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145.75" x14ac:dyDescent="0.4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 s="11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1">
        <v>1</v>
      </c>
      <c r="P242" s="11">
        <v>50</v>
      </c>
      <c r="Q242" s="13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87.45" x14ac:dyDescent="0.4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 s="11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1">
        <v>0</v>
      </c>
      <c r="P243" s="11">
        <v>0</v>
      </c>
      <c r="Q243" s="13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131.15" x14ac:dyDescent="0.4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 s="11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1">
        <v>0</v>
      </c>
      <c r="P244" s="11">
        <v>0</v>
      </c>
      <c r="Q244" s="13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102" x14ac:dyDescent="0.4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 s="11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1">
        <v>27</v>
      </c>
      <c r="P245" s="11">
        <v>22.83</v>
      </c>
      <c r="Q245" s="13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116.6" x14ac:dyDescent="0.4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 s="11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1">
        <v>10</v>
      </c>
      <c r="P246" s="11">
        <v>16.670000000000002</v>
      </c>
      <c r="Q246" s="13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131.15" x14ac:dyDescent="0.4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 s="11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1">
        <v>71</v>
      </c>
      <c r="P247" s="11">
        <v>106.97</v>
      </c>
      <c r="Q247" s="13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131.15" x14ac:dyDescent="0.4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 s="11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1">
        <v>2</v>
      </c>
      <c r="P248" s="11">
        <v>10.25</v>
      </c>
      <c r="Q248" s="13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131.15" x14ac:dyDescent="0.4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 s="11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1">
        <v>2</v>
      </c>
      <c r="P249" s="11">
        <v>59</v>
      </c>
      <c r="Q249" s="13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116.6" x14ac:dyDescent="0.4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 s="11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1">
        <v>3</v>
      </c>
      <c r="P250" s="11">
        <v>15.67</v>
      </c>
      <c r="Q250" s="13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145.75" x14ac:dyDescent="0.4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 s="1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1">
        <v>0</v>
      </c>
      <c r="P251" s="11">
        <v>1</v>
      </c>
      <c r="Q251" s="13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FD20DA-EB81-4184-B947-6A85CC3AE99E}">
  <dimension ref="A1:C14"/>
  <sheetViews>
    <sheetView workbookViewId="0">
      <selection activeCell="C14" sqref="C14"/>
    </sheetView>
  </sheetViews>
  <sheetFormatPr defaultRowHeight="14.6" x14ac:dyDescent="0.4"/>
  <cols>
    <col min="1" max="1" width="29.3046875" bestFit="1" customWidth="1"/>
    <col min="2" max="2" width="10.07421875" style="18" bestFit="1" customWidth="1"/>
    <col min="3" max="3" width="11.07421875" style="18" bestFit="1" customWidth="1"/>
  </cols>
  <sheetData>
    <row r="1" spans="1:3" x14ac:dyDescent="0.4">
      <c r="B1" s="18" t="s">
        <v>8388</v>
      </c>
      <c r="C1" s="18" t="s">
        <v>8389</v>
      </c>
    </row>
    <row r="2" spans="1:3" x14ac:dyDescent="0.4">
      <c r="A2" t="s">
        <v>8390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4">
      <c r="A3" t="s">
        <v>8391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4">
      <c r="A4" t="s">
        <v>8394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4">
      <c r="A5" t="s">
        <v>8395</v>
      </c>
      <c r="B5" s="18">
        <f>_xlfn.QUARTILE.EXC('Successful US Kickstarters'!D:D, 3)</f>
        <v>5000</v>
      </c>
      <c r="C5" s="18">
        <f>_xlfn.QUARTILE.EXC('Failed US Kickstarters'!D:D, 3)</f>
        <v>10000</v>
      </c>
    </row>
    <row r="6" spans="1:3" x14ac:dyDescent="0.4">
      <c r="A6" t="s">
        <v>8396</v>
      </c>
      <c r="B6" s="18">
        <f>_xlfn.QUARTILE.EXC('Successful US Kickstarters'!D:D, 1)</f>
        <v>1500</v>
      </c>
      <c r="C6" s="18">
        <f>_xlfn.QUARTILE.EXC('Failed US Kickstarters'!D:D, 1)</f>
        <v>2000</v>
      </c>
    </row>
    <row r="7" spans="1:3" x14ac:dyDescent="0.4">
      <c r="A7" t="s">
        <v>8397</v>
      </c>
      <c r="B7" s="18">
        <f>B5-B6</f>
        <v>3500</v>
      </c>
      <c r="C7" s="18">
        <f>C5-C6</f>
        <v>8000</v>
      </c>
    </row>
    <row r="9" spans="1:3" x14ac:dyDescent="0.4">
      <c r="A9" t="s">
        <v>8392</v>
      </c>
      <c r="B9" s="18">
        <f>AVERAGE('Successful US Kickstarters'!E:E)</f>
        <v>5601.5458009708727</v>
      </c>
      <c r="C9" s="18">
        <f>AVERAGE('Failed US Kickstarters'!E:E)</f>
        <v>558.65484000000004</v>
      </c>
    </row>
    <row r="10" spans="1:3" x14ac:dyDescent="0.4">
      <c r="A10" t="s">
        <v>8393</v>
      </c>
      <c r="B10" s="18">
        <f>MEDIAN('Successful US Kickstarters'!E:E)</f>
        <v>3167.5</v>
      </c>
      <c r="C10" s="18">
        <f>MEDIAN('Failed US Kickstarters'!E:E)</f>
        <v>103</v>
      </c>
    </row>
    <row r="11" spans="1:3" x14ac:dyDescent="0.4">
      <c r="A11" t="s">
        <v>8398</v>
      </c>
      <c r="B11" s="18">
        <f>_xlfn.STDEV.P('Successful US Kickstarters'!E:E)</f>
        <v>8334.5731699164608</v>
      </c>
      <c r="C11" s="18">
        <f>_xlfn.STDEV.P('Failed US Kickstarters'!E:E)</f>
        <v>1330.5230280400915</v>
      </c>
    </row>
    <row r="12" spans="1:3" x14ac:dyDescent="0.4">
      <c r="A12" t="s">
        <v>8399</v>
      </c>
      <c r="B12" s="18">
        <f>_xlfn.QUARTILE.EXC('Successful US Kickstarters'!E:E, 3)</f>
        <v>5699</v>
      </c>
      <c r="C12" s="18">
        <f>_xlfn.QUARTILE.EXC('Failed US Kickstarters'!E:E, 3)</f>
        <v>501</v>
      </c>
    </row>
    <row r="13" spans="1:3" x14ac:dyDescent="0.4">
      <c r="A13" t="s">
        <v>8400</v>
      </c>
      <c r="B13" s="18">
        <f>_xlfn.QUARTILE.EXC('Successful US Kickstarters'!E:E, 1)</f>
        <v>1716.5074999999999</v>
      </c>
      <c r="C13" s="18">
        <f>_xlfn.QUARTILE.EXC('Failed US Kickstarters'!E:E, 1)</f>
        <v>9.25</v>
      </c>
    </row>
    <row r="14" spans="1:3" x14ac:dyDescent="0.4">
      <c r="A14" t="s">
        <v>8401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38E01C-FC0F-4D45-8DAC-70D576CD0002}">
  <dimension ref="A1:F6"/>
  <sheetViews>
    <sheetView workbookViewId="0">
      <selection activeCell="F3" sqref="F3"/>
    </sheetView>
  </sheetViews>
  <sheetFormatPr defaultRowHeight="14.6" x14ac:dyDescent="0.4"/>
  <cols>
    <col min="1" max="1" width="31" bestFit="1" customWidth="1"/>
    <col min="2" max="2" width="27.4609375" customWidth="1"/>
    <col min="5" max="5" width="10.3046875" customWidth="1"/>
  </cols>
  <sheetData>
    <row r="1" spans="1:6" x14ac:dyDescent="0.4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4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Kickstarter!B:Q, 15, FALSE)</f>
        <v>51.79</v>
      </c>
      <c r="F2">
        <f>VLOOKUP(A2, Kickstarter!B:L, 11, FALSE)</f>
        <v>39</v>
      </c>
    </row>
    <row r="3" spans="1:6" x14ac:dyDescent="0.4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Kickstarter!B:Q, 15, FALSE)</f>
        <v>36.07</v>
      </c>
      <c r="F3">
        <f>VLOOKUP(A3, Kickstarter!B:L, 11, FALSE)</f>
        <v>56</v>
      </c>
    </row>
    <row r="4" spans="1:6" x14ac:dyDescent="0.4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Kickstarter!B:Q, 15, FALSE)</f>
        <v>33.03</v>
      </c>
      <c r="F4">
        <f>VLOOKUP(A4, Kickstarter!B:L, 11, FALSE)</f>
        <v>78</v>
      </c>
    </row>
    <row r="5" spans="1:6" x14ac:dyDescent="0.4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Kickstarter!B:Q, 15, FALSE)</f>
        <v>44.92</v>
      </c>
      <c r="F5">
        <f>VLOOKUP(A5, Kickstarter!B:L, 11, FALSE)</f>
        <v>26</v>
      </c>
    </row>
    <row r="6" spans="1:6" x14ac:dyDescent="0.4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Kickstarter!B:Q,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3E33A-CB86-46A5-BE29-C49A950C488E}">
  <dimension ref="A1:D10"/>
  <sheetViews>
    <sheetView workbookViewId="0">
      <selection activeCell="A3" sqref="A3"/>
    </sheetView>
  </sheetViews>
  <sheetFormatPr defaultRowHeight="14.6" x14ac:dyDescent="0.4"/>
  <sheetData>
    <row r="1" spans="1:4" x14ac:dyDescent="0.4">
      <c r="A1">
        <v>0</v>
      </c>
      <c r="C1" t="s">
        <v>8385</v>
      </c>
      <c r="D1">
        <f>AVERAGE(A1:A10)</f>
        <v>50</v>
      </c>
    </row>
    <row r="2" spans="1:4" x14ac:dyDescent="0.4">
      <c r="A2">
        <v>10</v>
      </c>
      <c r="C2" t="s">
        <v>8386</v>
      </c>
      <c r="D2">
        <f>MEDIAN(A1:A10)</f>
        <v>55</v>
      </c>
    </row>
    <row r="3" spans="1:4" x14ac:dyDescent="0.4">
      <c r="A3">
        <v>20</v>
      </c>
      <c r="C3" t="s">
        <v>8387</v>
      </c>
    </row>
    <row r="4" spans="1:4" x14ac:dyDescent="0.4">
      <c r="A4">
        <v>30</v>
      </c>
    </row>
    <row r="5" spans="1:4" x14ac:dyDescent="0.4">
      <c r="A5">
        <v>55</v>
      </c>
    </row>
    <row r="6" spans="1:4" x14ac:dyDescent="0.4">
      <c r="A6">
        <v>55</v>
      </c>
    </row>
    <row r="7" spans="1:4" x14ac:dyDescent="0.4">
      <c r="A7">
        <v>60</v>
      </c>
    </row>
    <row r="8" spans="1:4" x14ac:dyDescent="0.4">
      <c r="A8">
        <v>80</v>
      </c>
    </row>
    <row r="9" spans="1:4" x14ac:dyDescent="0.4">
      <c r="A9">
        <v>90</v>
      </c>
    </row>
    <row r="10" spans="1:4" x14ac:dyDescent="0.4">
      <c r="A10">
        <v>100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A213DD-A296-4AE0-85CC-691295755918}">
  <dimension ref="A1:F18"/>
  <sheetViews>
    <sheetView workbookViewId="0">
      <selection activeCell="A4" sqref="A4"/>
    </sheetView>
  </sheetViews>
  <sheetFormatPr defaultRowHeight="14.6" x14ac:dyDescent="0.4"/>
  <cols>
    <col min="1" max="1" width="16.69140625" bestFit="1" customWidth="1"/>
    <col min="2" max="2" width="15.15234375" bestFit="1" customWidth="1"/>
    <col min="3" max="3" width="5.4609375" bestFit="1" customWidth="1"/>
    <col min="4" max="4" width="3.69140625" bestFit="1" customWidth="1"/>
    <col min="5" max="5" width="9.07421875" bestFit="1" customWidth="1"/>
    <col min="6" max="6" width="10.69140625" bestFit="1" customWidth="1"/>
  </cols>
  <sheetData>
    <row r="1" spans="1:6" x14ac:dyDescent="0.4">
      <c r="A1" s="14" t="s">
        <v>8358</v>
      </c>
      <c r="B1" t="s">
        <v>8315</v>
      </c>
    </row>
    <row r="2" spans="1:6" x14ac:dyDescent="0.4">
      <c r="A2" s="14" t="s">
        <v>8379</v>
      </c>
      <c r="B2" t="s">
        <v>8363</v>
      </c>
    </row>
    <row r="4" spans="1:6" x14ac:dyDescent="0.4">
      <c r="A4" s="14" t="s">
        <v>8364</v>
      </c>
      <c r="B4" s="14" t="s">
        <v>8360</v>
      </c>
    </row>
    <row r="5" spans="1:6" x14ac:dyDescent="0.4">
      <c r="A5" s="14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4">
      <c r="A6" s="17" t="s">
        <v>8373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4">
      <c r="A7" s="17" t="s">
        <v>8374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4">
      <c r="A8" s="17" t="s">
        <v>8375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4">
      <c r="A9" s="17" t="s">
        <v>8376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4">
      <c r="A10" s="17" t="s">
        <v>8367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4">
      <c r="A11" s="17" t="s">
        <v>8377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4">
      <c r="A12" s="17" t="s">
        <v>8368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4">
      <c r="A13" s="17" t="s">
        <v>8369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4">
      <c r="A14" s="17" t="s">
        <v>8370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4">
      <c r="A15" s="17" t="s">
        <v>8371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4">
      <c r="A16" s="17" t="s">
        <v>8372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4">
      <c r="A17" s="17" t="s">
        <v>8378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4">
      <c r="A18" s="17" t="s">
        <v>8361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B890DD-B292-4F43-B386-827265B21920}">
  <dimension ref="A1:F6"/>
  <sheetViews>
    <sheetView topLeftCell="F1" workbookViewId="0">
      <selection activeCell="U11" sqref="U11"/>
    </sheetView>
  </sheetViews>
  <sheetFormatPr defaultRowHeight="14.6" x14ac:dyDescent="0.4"/>
  <cols>
    <col min="1" max="1" width="16.69140625" bestFit="1" customWidth="1"/>
    <col min="2" max="2" width="15.15234375" bestFit="1" customWidth="1"/>
    <col min="3" max="3" width="5.4609375" bestFit="1" customWidth="1"/>
    <col min="4" max="4" width="3.69140625" bestFit="1" customWidth="1"/>
    <col min="5" max="5" width="9.07421875" bestFit="1" customWidth="1"/>
    <col min="6" max="6" width="10.69140625" bestFit="1" customWidth="1"/>
    <col min="7" max="8" width="9.07421875" bestFit="1" customWidth="1"/>
    <col min="9" max="9" width="9.3828125" bestFit="1" customWidth="1"/>
    <col min="10" max="11" width="9.07421875" bestFit="1" customWidth="1"/>
    <col min="12" max="12" width="10.84375" bestFit="1" customWidth="1"/>
    <col min="13" max="13" width="11.53515625" bestFit="1" customWidth="1"/>
    <col min="14" max="14" width="14.3828125" bestFit="1" customWidth="1"/>
    <col min="15" max="18" width="9.07421875" bestFit="1" customWidth="1"/>
    <col min="19" max="19" width="10.3046875" bestFit="1" customWidth="1"/>
    <col min="20" max="21" width="13.4609375" bestFit="1" customWidth="1"/>
    <col min="22" max="22" width="16.3046875" bestFit="1" customWidth="1"/>
    <col min="23" max="25" width="11.23046875" bestFit="1" customWidth="1"/>
    <col min="26" max="26" width="14.07421875" bestFit="1" customWidth="1"/>
    <col min="27" max="29" width="11.921875" bestFit="1" customWidth="1"/>
    <col min="30" max="30" width="14.765625" bestFit="1" customWidth="1"/>
    <col min="31" max="34" width="9.07421875" bestFit="1" customWidth="1"/>
    <col min="35" max="35" width="11.69140625" bestFit="1" customWidth="1"/>
    <col min="36" max="36" width="10.69140625" bestFit="1" customWidth="1"/>
  </cols>
  <sheetData>
    <row r="1" spans="1:6" x14ac:dyDescent="0.4">
      <c r="A1" s="14" t="s">
        <v>8222</v>
      </c>
      <c r="B1" t="s">
        <v>8223</v>
      </c>
    </row>
    <row r="3" spans="1:6" x14ac:dyDescent="0.4">
      <c r="A3" s="14" t="s">
        <v>8364</v>
      </c>
      <c r="B3" s="14" t="s">
        <v>8360</v>
      </c>
    </row>
    <row r="4" spans="1:6" x14ac:dyDescent="0.4">
      <c r="A4" s="14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4">
      <c r="A5" s="15" t="s">
        <v>8315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4">
      <c r="A6" s="15" t="s">
        <v>8361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4BEB29-68F7-4C97-8DC7-FBCACE3E7383}">
  <dimension ref="A1:E7"/>
  <sheetViews>
    <sheetView workbookViewId="0">
      <selection activeCell="H16" sqref="H16"/>
    </sheetView>
  </sheetViews>
  <sheetFormatPr defaultRowHeight="14.6" x14ac:dyDescent="0.4"/>
  <cols>
    <col min="1" max="1" width="16.69140625" bestFit="1" customWidth="1"/>
    <col min="2" max="2" width="15.15234375" bestFit="1" customWidth="1"/>
    <col min="3" max="3" width="3.69140625" bestFit="1" customWidth="1"/>
    <col min="4" max="4" width="9.07421875" bestFit="1" customWidth="1"/>
    <col min="5" max="6" width="10.69140625" bestFit="1" customWidth="1"/>
  </cols>
  <sheetData>
    <row r="1" spans="1:5" x14ac:dyDescent="0.4">
      <c r="A1" s="14" t="s">
        <v>8222</v>
      </c>
      <c r="B1" t="s">
        <v>8224</v>
      </c>
    </row>
    <row r="2" spans="1:5" x14ac:dyDescent="0.4">
      <c r="A2" s="14" t="s">
        <v>8358</v>
      </c>
      <c r="B2" t="s">
        <v>8315</v>
      </c>
    </row>
    <row r="4" spans="1:5" x14ac:dyDescent="0.4">
      <c r="A4" s="14" t="s">
        <v>8364</v>
      </c>
      <c r="B4" s="14" t="s">
        <v>8360</v>
      </c>
    </row>
    <row r="5" spans="1:5" x14ac:dyDescent="0.4">
      <c r="A5" s="14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4">
      <c r="A6" s="15" t="s">
        <v>8316</v>
      </c>
      <c r="B6" s="11">
        <v>70</v>
      </c>
      <c r="C6" s="11">
        <v>6</v>
      </c>
      <c r="D6" s="11">
        <v>238</v>
      </c>
      <c r="E6" s="11">
        <v>314</v>
      </c>
    </row>
    <row r="7" spans="1:5" x14ac:dyDescent="0.4">
      <c r="A7" s="15" t="s">
        <v>8361</v>
      </c>
      <c r="B7" s="11">
        <v>70</v>
      </c>
      <c r="C7" s="11">
        <v>6</v>
      </c>
      <c r="D7" s="11">
        <v>238</v>
      </c>
      <c r="E7" s="11">
        <v>314</v>
      </c>
    </row>
  </sheetData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08A661-0907-4216-BADC-B36E5DE625BF}">
  <dimension ref="A2:F15"/>
  <sheetViews>
    <sheetView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A14" sqref="A14"/>
    </sheetView>
  </sheetViews>
  <sheetFormatPr defaultRowHeight="14.6" x14ac:dyDescent="0.4"/>
  <cols>
    <col min="1" max="1" width="16.69140625" bestFit="1" customWidth="1"/>
    <col min="2" max="2" width="15.15234375" bestFit="1" customWidth="1"/>
    <col min="3" max="3" width="5.4609375" bestFit="1" customWidth="1"/>
    <col min="4" max="4" width="3.69140625" bestFit="1" customWidth="1"/>
    <col min="5" max="5" width="9.07421875" bestFit="1" customWidth="1"/>
    <col min="6" max="6" width="10.69140625" bestFit="1" customWidth="1"/>
    <col min="7" max="7" width="5.4609375" bestFit="1" customWidth="1"/>
    <col min="8" max="8" width="3.69140625" bestFit="1" customWidth="1"/>
    <col min="9" max="9" width="9.07421875" bestFit="1" customWidth="1"/>
    <col min="10" max="10" width="9.3828125" bestFit="1" customWidth="1"/>
    <col min="11" max="11" width="8.07421875" bestFit="1" customWidth="1"/>
    <col min="12" max="12" width="9.07421875" bestFit="1" customWidth="1"/>
    <col min="13" max="13" width="10.84375" bestFit="1" customWidth="1"/>
    <col min="14" max="14" width="11.53515625" bestFit="1" customWidth="1"/>
    <col min="15" max="15" width="14.3828125" bestFit="1" customWidth="1"/>
    <col min="16" max="16" width="8.15234375" bestFit="1" customWidth="1"/>
    <col min="17" max="17" width="5.4609375" bestFit="1" customWidth="1"/>
    <col min="18" max="18" width="3.69140625" bestFit="1" customWidth="1"/>
    <col min="19" max="19" width="9.07421875" bestFit="1" customWidth="1"/>
    <col min="20" max="20" width="10.3046875" bestFit="1" customWidth="1"/>
    <col min="21" max="21" width="13.4609375" bestFit="1" customWidth="1"/>
    <col min="22" max="22" width="9.07421875" bestFit="1" customWidth="1"/>
    <col min="23" max="23" width="16.3046875" bestFit="1" customWidth="1"/>
    <col min="24" max="24" width="11.23046875" bestFit="1" customWidth="1"/>
    <col min="25" max="25" width="5.4609375" bestFit="1" customWidth="1"/>
    <col min="26" max="26" width="9.07421875" bestFit="1" customWidth="1"/>
    <col min="27" max="27" width="14.07421875" bestFit="1" customWidth="1"/>
    <col min="28" max="28" width="11.921875" bestFit="1" customWidth="1"/>
    <col min="29" max="29" width="5.4609375" bestFit="1" customWidth="1"/>
    <col min="30" max="30" width="9.07421875" bestFit="1" customWidth="1"/>
    <col min="31" max="31" width="14.765625" bestFit="1" customWidth="1"/>
    <col min="32" max="32" width="8.921875" bestFit="1" customWidth="1"/>
    <col min="33" max="33" width="5.4609375" bestFit="1" customWidth="1"/>
    <col min="34" max="34" width="3.69140625" bestFit="1" customWidth="1"/>
    <col min="35" max="35" width="9.07421875" bestFit="1" customWidth="1"/>
    <col min="36" max="36" width="11.69140625" bestFit="1" customWidth="1"/>
    <col min="37" max="37" width="10.69140625" bestFit="1" customWidth="1"/>
    <col min="38" max="38" width="14.84375" bestFit="1" customWidth="1"/>
    <col min="39" max="39" width="14.07421875" bestFit="1" customWidth="1"/>
    <col min="40" max="45" width="15.61328125" bestFit="1" customWidth="1"/>
    <col min="46" max="46" width="14.765625" bestFit="1" customWidth="1"/>
    <col min="47" max="49" width="8.921875" bestFit="1" customWidth="1"/>
    <col min="50" max="50" width="11.69140625" bestFit="1" customWidth="1"/>
    <col min="51" max="51" width="10.69140625" bestFit="1" customWidth="1"/>
  </cols>
  <sheetData>
    <row r="2" spans="1:6" x14ac:dyDescent="0.4">
      <c r="A2" s="14" t="s">
        <v>8222</v>
      </c>
      <c r="B2" t="s">
        <v>8223</v>
      </c>
    </row>
    <row r="4" spans="1:6" x14ac:dyDescent="0.4">
      <c r="A4" s="14" t="s">
        <v>8364</v>
      </c>
      <c r="B4" s="14" t="s">
        <v>8360</v>
      </c>
    </row>
    <row r="5" spans="1:6" x14ac:dyDescent="0.4">
      <c r="A5" s="14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4">
      <c r="A6" s="15" t="s">
        <v>8308</v>
      </c>
      <c r="B6" s="11">
        <v>31</v>
      </c>
      <c r="C6" s="11">
        <v>130</v>
      </c>
      <c r="D6" s="11"/>
      <c r="E6" s="11">
        <v>261</v>
      </c>
      <c r="F6" s="11">
        <v>422</v>
      </c>
    </row>
    <row r="7" spans="1:6" x14ac:dyDescent="0.4">
      <c r="A7" s="15" t="s">
        <v>8334</v>
      </c>
      <c r="B7" s="11">
        <v>15</v>
      </c>
      <c r="C7" s="11">
        <v>115</v>
      </c>
      <c r="D7" s="11">
        <v>4</v>
      </c>
      <c r="E7" s="11">
        <v>34</v>
      </c>
      <c r="F7" s="11">
        <v>168</v>
      </c>
    </row>
    <row r="8" spans="1:6" x14ac:dyDescent="0.4">
      <c r="A8" s="15" t="s">
        <v>8331</v>
      </c>
      <c r="B8" s="11"/>
      <c r="C8" s="11">
        <v>96</v>
      </c>
      <c r="D8" s="11"/>
      <c r="E8" s="11">
        <v>52</v>
      </c>
      <c r="F8" s="11">
        <v>148</v>
      </c>
    </row>
    <row r="9" spans="1:6" x14ac:dyDescent="0.4">
      <c r="A9" s="15" t="s">
        <v>8329</v>
      </c>
      <c r="B9" s="11">
        <v>23</v>
      </c>
      <c r="C9" s="11"/>
      <c r="D9" s="11"/>
      <c r="E9" s="11"/>
      <c r="F9" s="11">
        <v>23</v>
      </c>
    </row>
    <row r="10" spans="1:6" x14ac:dyDescent="0.4">
      <c r="A10" s="15" t="s">
        <v>8323</v>
      </c>
      <c r="B10" s="11">
        <v>19</v>
      </c>
      <c r="C10" s="11">
        <v>110</v>
      </c>
      <c r="D10" s="11">
        <v>17</v>
      </c>
      <c r="E10" s="11">
        <v>490</v>
      </c>
      <c r="F10" s="11">
        <v>636</v>
      </c>
    </row>
    <row r="11" spans="1:6" x14ac:dyDescent="0.4">
      <c r="A11" s="15" t="s">
        <v>8336</v>
      </c>
      <c r="B11" s="11"/>
      <c r="C11" s="11">
        <v>72</v>
      </c>
      <c r="D11" s="11"/>
      <c r="E11" s="11">
        <v>62</v>
      </c>
      <c r="F11" s="11">
        <v>134</v>
      </c>
    </row>
    <row r="12" spans="1:6" x14ac:dyDescent="0.4">
      <c r="A12" s="15" t="s">
        <v>8320</v>
      </c>
      <c r="B12" s="11">
        <v>22</v>
      </c>
      <c r="C12" s="11">
        <v>87</v>
      </c>
      <c r="D12" s="11"/>
      <c r="E12" s="11">
        <v>69</v>
      </c>
      <c r="F12" s="11">
        <v>178</v>
      </c>
    </row>
    <row r="13" spans="1:6" x14ac:dyDescent="0.4">
      <c r="A13" s="15" t="s">
        <v>8317</v>
      </c>
      <c r="B13" s="11">
        <v>121</v>
      </c>
      <c r="C13" s="11">
        <v>138</v>
      </c>
      <c r="D13" s="11"/>
      <c r="E13" s="11">
        <v>158</v>
      </c>
      <c r="F13" s="11">
        <v>417</v>
      </c>
    </row>
    <row r="14" spans="1:6" x14ac:dyDescent="0.4">
      <c r="A14" s="15" t="s">
        <v>8315</v>
      </c>
      <c r="B14" s="11">
        <v>26</v>
      </c>
      <c r="C14" s="11">
        <v>349</v>
      </c>
      <c r="D14" s="11">
        <v>12</v>
      </c>
      <c r="E14" s="11">
        <v>525</v>
      </c>
      <c r="F14" s="11">
        <v>912</v>
      </c>
    </row>
    <row r="15" spans="1:6" x14ac:dyDescent="0.4">
      <c r="A15" s="15" t="s">
        <v>8361</v>
      </c>
      <c r="B15" s="11">
        <v>257</v>
      </c>
      <c r="C15" s="11">
        <v>1097</v>
      </c>
      <c r="D15" s="11">
        <v>33</v>
      </c>
      <c r="E15" s="11">
        <v>1651</v>
      </c>
      <c r="F15" s="11">
        <v>3038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Charts</vt:lpstr>
      </vt:variant>
      <vt:variant>
        <vt:i4>1</vt:i4>
      </vt:variant>
    </vt:vector>
  </HeadingPairs>
  <TitlesOfParts>
    <vt:vector size="18" baseType="lpstr">
      <vt:lpstr>Kickstarter</vt:lpstr>
      <vt:lpstr>GB Musical Data</vt:lpstr>
      <vt:lpstr>Successful US Spaces</vt:lpstr>
      <vt:lpstr>Failed US Spaces</vt:lpstr>
      <vt:lpstr>Descriptive Statistics Spaces</vt:lpstr>
      <vt:lpstr>Successful US Wearables</vt:lpstr>
      <vt:lpstr>Failed US Wearables</vt:lpstr>
      <vt:lpstr>Descriptive Statistics Wearable</vt:lpstr>
      <vt:lpstr>Successful US Kickstarters</vt:lpstr>
      <vt:lpstr>Failed US Kickstarters</vt:lpstr>
      <vt:lpstr>Descriptive Statistics</vt:lpstr>
      <vt:lpstr>Edinburgh Research</vt:lpstr>
      <vt:lpstr>PracticeDataSet</vt:lpstr>
      <vt:lpstr>Outcomes Based on Launch Date</vt:lpstr>
      <vt:lpstr>Category Statistics</vt:lpstr>
      <vt:lpstr>Subcategory Statistics</vt:lpstr>
      <vt:lpstr>Experimental Pivot Table</vt:lpstr>
      <vt:lpstr>GB Musical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Maks Kozak</cp:lastModifiedBy>
  <dcterms:created xsi:type="dcterms:W3CDTF">2017-04-20T15:17:24Z</dcterms:created>
  <dcterms:modified xsi:type="dcterms:W3CDTF">2021-12-22T22:15:34Z</dcterms:modified>
</cp:coreProperties>
</file>