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3-ACTIVE PROJECTS\DIV-01\Meritage Homes - Roseville - Winding Creek II (Roam)\"/>
    </mc:Choice>
  </mc:AlternateContent>
  <bookViews>
    <workbookView xWindow="0" yWindow="0" windowWidth="51600" windowHeight="17700" activeTab="1"/>
  </bookViews>
  <sheets>
    <sheet name="Information" sheetId="3" r:id="rId1"/>
    <sheet name="Contract Input Form" sheetId="1" r:id="rId2"/>
    <sheet name="Start Input Form" sheetId="2" state="hidden" r:id="rId3"/>
  </sheets>
  <definedNames>
    <definedName name="lstPlanElevationLookup">'Contract Input Form'!$C$3:$C$110</definedName>
    <definedName name="rngAdjConcrete">Information!$C$18</definedName>
    <definedName name="rngAdjLabor">Information!$C$17</definedName>
    <definedName name="rngAdjLumber">Information!$C$23</definedName>
    <definedName name="rngAdjLumbing">Information!$C$23</definedName>
    <definedName name="rngAdjPlumbing">Information!$C$22</definedName>
    <definedName name="rngAdjPTCable">Information!$C$21</definedName>
    <definedName name="rngAdjRock">Information!$C$19</definedName>
    <definedName name="rngAdjSteel">Information!$C$20</definedName>
    <definedName name="rngEstimatePK">Information!$C$25</definedName>
    <definedName name="rngHiddenRows" localSheetId="0">Information!$25:$27</definedName>
    <definedName name="rngHideColumn">'Start Input Form'!$B:$B</definedName>
    <definedName name="rngHideColumns">'Contract Input Form'!$B:$C</definedName>
    <definedName name="rngProcessFlag">Information!$C$27</definedName>
    <definedName name="rngSubJob">Information!$C$8</definedName>
    <definedName name="rngTarget">Information!$C$26</definedName>
    <definedName name="tblContractInputForm">'Contract Input Form'!$B$3:$S$110</definedName>
    <definedName name="tblPlanElevationLookup">'Contract Input Form'!$B$3:$R$110</definedName>
    <definedName name="tblStartInputForm">'Start Input Form'!$B$3:$J$22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C3" i="1"/>
  <c r="B3" i="1"/>
  <c r="P4" i="1"/>
  <c r="Q4" i="1" s="1"/>
  <c r="C4" i="1"/>
  <c r="B4" i="1"/>
  <c r="P5" i="1"/>
  <c r="Q5" i="1" s="1"/>
  <c r="C5" i="1"/>
  <c r="B5" i="1"/>
  <c r="P6" i="1"/>
  <c r="Q6" i="1" s="1"/>
  <c r="C6" i="1"/>
  <c r="B6" i="1"/>
  <c r="P7" i="1"/>
  <c r="Q7" i="1" s="1"/>
  <c r="C7" i="1"/>
  <c r="B7" i="1"/>
  <c r="P8" i="1"/>
  <c r="Q8" i="1" s="1"/>
  <c r="C8" i="1"/>
  <c r="B8" i="1"/>
  <c r="P9" i="1"/>
  <c r="Q9" i="1" s="1"/>
  <c r="C9" i="1"/>
  <c r="B9" i="1"/>
  <c r="P10" i="1"/>
  <c r="Q10" i="1" s="1"/>
  <c r="C10" i="1"/>
  <c r="B10" i="1"/>
  <c r="B13" i="1" l="1"/>
  <c r="C13" i="1"/>
  <c r="Q13" i="1"/>
  <c r="B14" i="1"/>
  <c r="C14" i="1"/>
  <c r="Q14" i="1"/>
  <c r="B15" i="1"/>
  <c r="C15" i="1"/>
  <c r="Q15" i="1"/>
  <c r="B16" i="1"/>
  <c r="C16" i="1"/>
  <c r="Q16" i="1"/>
  <c r="B17" i="1"/>
  <c r="C17" i="1"/>
  <c r="Q17" i="1"/>
  <c r="B18" i="1"/>
  <c r="C18" i="1"/>
  <c r="Q18" i="1"/>
  <c r="B19" i="1"/>
  <c r="C19" i="1"/>
  <c r="Q19" i="1"/>
  <c r="B20" i="1"/>
  <c r="C20" i="1"/>
  <c r="Q20" i="1"/>
  <c r="B21" i="1"/>
  <c r="C21" i="1"/>
  <c r="Q21" i="1"/>
  <c r="B22" i="1"/>
  <c r="C22" i="1"/>
  <c r="Q22" i="1"/>
  <c r="B23" i="1"/>
  <c r="C23" i="1"/>
  <c r="Q23" i="1"/>
  <c r="B24" i="1"/>
  <c r="C24" i="1"/>
  <c r="Q24" i="1"/>
  <c r="B25" i="1"/>
  <c r="C25" i="1"/>
  <c r="Q25" i="1"/>
  <c r="B26" i="1"/>
  <c r="C26" i="1"/>
  <c r="Q26" i="1"/>
  <c r="B27" i="1"/>
  <c r="C27" i="1"/>
  <c r="Q27" i="1"/>
  <c r="B28" i="1"/>
  <c r="C28" i="1"/>
  <c r="Q28" i="1"/>
  <c r="B29" i="1"/>
  <c r="C29" i="1"/>
  <c r="Q29" i="1"/>
  <c r="B30" i="1"/>
  <c r="C30" i="1"/>
  <c r="Q30" i="1"/>
  <c r="B31" i="1"/>
  <c r="C31" i="1"/>
  <c r="Q31" i="1"/>
  <c r="B32" i="1"/>
  <c r="C32" i="1"/>
  <c r="Q32" i="1"/>
  <c r="B33" i="1"/>
  <c r="C33" i="1"/>
  <c r="Q33" i="1"/>
  <c r="B34" i="1"/>
  <c r="C34" i="1"/>
  <c r="Q34" i="1"/>
  <c r="B35" i="1"/>
  <c r="C35" i="1"/>
  <c r="Q35" i="1"/>
  <c r="B36" i="1"/>
  <c r="C36" i="1"/>
  <c r="Q36" i="1"/>
  <c r="B37" i="1"/>
  <c r="C37" i="1"/>
  <c r="Q37" i="1"/>
  <c r="B38" i="1"/>
  <c r="C38" i="1"/>
  <c r="Q38" i="1"/>
  <c r="B39" i="1"/>
  <c r="C39" i="1"/>
  <c r="Q39" i="1"/>
  <c r="B40" i="1"/>
  <c r="C40" i="1"/>
  <c r="Q40" i="1"/>
  <c r="B41" i="1"/>
  <c r="C41" i="1"/>
  <c r="Q41" i="1"/>
  <c r="B42" i="1"/>
  <c r="C42" i="1"/>
  <c r="Q42" i="1"/>
  <c r="B43" i="1"/>
  <c r="C43" i="1"/>
  <c r="Q43" i="1"/>
  <c r="B44" i="1"/>
  <c r="C44" i="1"/>
  <c r="Q44" i="1"/>
  <c r="B45" i="1"/>
  <c r="C45" i="1"/>
  <c r="Q45" i="1"/>
  <c r="B46" i="1"/>
  <c r="C46" i="1"/>
  <c r="Q46" i="1"/>
  <c r="B47" i="1"/>
  <c r="C47" i="1"/>
  <c r="Q47" i="1"/>
  <c r="B48" i="1"/>
  <c r="C48" i="1"/>
  <c r="Q48" i="1"/>
  <c r="B49" i="1"/>
  <c r="C49" i="1"/>
  <c r="Q49" i="1"/>
  <c r="B50" i="1"/>
  <c r="C50" i="1"/>
  <c r="Q50" i="1"/>
  <c r="B51" i="1"/>
  <c r="C51" i="1"/>
  <c r="Q51" i="1"/>
  <c r="B52" i="1"/>
  <c r="C52" i="1"/>
  <c r="Q52" i="1"/>
  <c r="B53" i="1"/>
  <c r="C53" i="1"/>
  <c r="Q53" i="1"/>
  <c r="B54" i="1"/>
  <c r="C54" i="1"/>
  <c r="Q54" i="1"/>
  <c r="B55" i="1"/>
  <c r="C55" i="1"/>
  <c r="Q55" i="1"/>
  <c r="B56" i="1"/>
  <c r="C56" i="1"/>
  <c r="Q56" i="1"/>
  <c r="B57" i="1"/>
  <c r="C57" i="1"/>
  <c r="Q57" i="1"/>
  <c r="B58" i="1"/>
  <c r="C58" i="1"/>
  <c r="Q58" i="1"/>
  <c r="B59" i="1"/>
  <c r="C59" i="1"/>
  <c r="Q59" i="1"/>
  <c r="B60" i="1"/>
  <c r="C60" i="1"/>
  <c r="Q60" i="1"/>
  <c r="B61" i="1"/>
  <c r="C61" i="1"/>
  <c r="Q61" i="1"/>
  <c r="B62" i="1"/>
  <c r="C62" i="1"/>
  <c r="Q62" i="1"/>
  <c r="B63" i="1"/>
  <c r="C63" i="1"/>
  <c r="Q63" i="1"/>
  <c r="B64" i="1"/>
  <c r="C64" i="1"/>
  <c r="Q64" i="1"/>
  <c r="B65" i="1"/>
  <c r="C65" i="1"/>
  <c r="Q65" i="1"/>
  <c r="B66" i="1"/>
  <c r="C66" i="1"/>
  <c r="Q66" i="1"/>
  <c r="B67" i="1"/>
  <c r="C67" i="1"/>
  <c r="Q67" i="1"/>
  <c r="B68" i="1"/>
  <c r="C68" i="1"/>
  <c r="Q68" i="1"/>
  <c r="B69" i="1"/>
  <c r="C69" i="1"/>
  <c r="Q69" i="1"/>
  <c r="B70" i="1"/>
  <c r="C70" i="1"/>
  <c r="Q70" i="1"/>
  <c r="B71" i="1"/>
  <c r="C71" i="1"/>
  <c r="Q71" i="1"/>
  <c r="B72" i="1"/>
  <c r="C72" i="1"/>
  <c r="Q72" i="1"/>
  <c r="B73" i="1"/>
  <c r="C73" i="1"/>
  <c r="Q73" i="1"/>
  <c r="B74" i="1"/>
  <c r="C74" i="1"/>
  <c r="Q74" i="1"/>
  <c r="B75" i="1"/>
  <c r="C75" i="1"/>
  <c r="Q75" i="1"/>
  <c r="B76" i="1"/>
  <c r="C76" i="1"/>
  <c r="Q76" i="1"/>
  <c r="B77" i="1"/>
  <c r="C77" i="1"/>
  <c r="Q77" i="1"/>
  <c r="B78" i="1"/>
  <c r="C78" i="1"/>
  <c r="Q78" i="1"/>
  <c r="B79" i="1"/>
  <c r="C79" i="1"/>
  <c r="Q79" i="1"/>
  <c r="B80" i="1"/>
  <c r="C80" i="1"/>
  <c r="Q80" i="1"/>
  <c r="B81" i="1"/>
  <c r="C81" i="1"/>
  <c r="Q81" i="1"/>
  <c r="B82" i="1"/>
  <c r="C82" i="1"/>
  <c r="Q82" i="1"/>
  <c r="B83" i="1"/>
  <c r="C83" i="1"/>
  <c r="Q83" i="1"/>
  <c r="B84" i="1"/>
  <c r="C84" i="1"/>
  <c r="Q84" i="1"/>
  <c r="B85" i="1"/>
  <c r="C85" i="1"/>
  <c r="Q85" i="1"/>
  <c r="B86" i="1"/>
  <c r="C86" i="1"/>
  <c r="Q86" i="1"/>
  <c r="B87" i="1"/>
  <c r="C87" i="1"/>
  <c r="Q87" i="1"/>
  <c r="B88" i="1"/>
  <c r="C88" i="1"/>
  <c r="Q88" i="1"/>
  <c r="B89" i="1"/>
  <c r="C89" i="1"/>
  <c r="Q89" i="1"/>
  <c r="B90" i="1"/>
  <c r="C90" i="1"/>
  <c r="Q90" i="1"/>
  <c r="B91" i="1"/>
  <c r="C91" i="1"/>
  <c r="Q91" i="1"/>
  <c r="B92" i="1"/>
  <c r="C92" i="1"/>
  <c r="Q92" i="1"/>
  <c r="B93" i="1"/>
  <c r="C93" i="1"/>
  <c r="Q93" i="1"/>
  <c r="B94" i="1"/>
  <c r="C94" i="1"/>
  <c r="Q94" i="1"/>
  <c r="B95" i="1"/>
  <c r="C95" i="1"/>
  <c r="Q95" i="1"/>
  <c r="B96" i="1"/>
  <c r="C96" i="1"/>
  <c r="Q96" i="1"/>
  <c r="B97" i="1"/>
  <c r="C97" i="1"/>
  <c r="Q97" i="1"/>
  <c r="B98" i="1"/>
  <c r="C98" i="1"/>
  <c r="Q98" i="1"/>
  <c r="B99" i="1"/>
  <c r="C99" i="1"/>
  <c r="Q99" i="1"/>
  <c r="B100" i="1"/>
  <c r="C100" i="1"/>
  <c r="Q100" i="1"/>
  <c r="B101" i="1"/>
  <c r="C101" i="1"/>
  <c r="Q101" i="1"/>
  <c r="B102" i="1"/>
  <c r="C102" i="1"/>
  <c r="Q102" i="1"/>
  <c r="B103" i="1"/>
  <c r="C103" i="1"/>
  <c r="Q103" i="1"/>
  <c r="B104" i="1"/>
  <c r="C104" i="1"/>
  <c r="Q104" i="1"/>
  <c r="B105" i="1"/>
  <c r="C105" i="1"/>
  <c r="Q105" i="1"/>
  <c r="B106" i="1"/>
  <c r="C106" i="1"/>
  <c r="Q106" i="1"/>
  <c r="B107" i="1"/>
  <c r="C107" i="1"/>
  <c r="Q107" i="1"/>
  <c r="B108" i="1"/>
  <c r="C108" i="1"/>
  <c r="Q108" i="1"/>
  <c r="B109" i="1"/>
  <c r="C109" i="1"/>
  <c r="Q109" i="1"/>
  <c r="B110" i="1" l="1"/>
  <c r="Q12" i="1"/>
  <c r="C12" i="1"/>
  <c r="B12" i="1"/>
  <c r="Q11" i="1"/>
  <c r="C11" i="1"/>
  <c r="B11" i="1"/>
  <c r="G3" i="2" l="1"/>
  <c r="G22" i="2" l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B19" i="2" l="1"/>
  <c r="B11" i="2" l="1"/>
  <c r="B15" i="2"/>
  <c r="B16" i="2"/>
  <c r="B17" i="2"/>
  <c r="B3" i="2"/>
  <c r="B4" i="2"/>
  <c r="B21" i="2"/>
  <c r="B5" i="2"/>
  <c r="B22" i="2"/>
  <c r="B7" i="2"/>
  <c r="B10" i="2"/>
  <c r="B20" i="2"/>
  <c r="B8" i="2"/>
  <c r="B6" i="2"/>
  <c r="B9" i="2"/>
  <c r="B12" i="2"/>
  <c r="B13" i="2"/>
  <c r="B14" i="2"/>
  <c r="B18" i="2"/>
  <c r="Q110" i="1" l="1"/>
  <c r="C110" i="1"/>
  <c r="J5" i="2" l="1"/>
  <c r="J7" i="2"/>
  <c r="J9" i="2"/>
  <c r="J11" i="2"/>
  <c r="J13" i="2"/>
  <c r="J15" i="2"/>
  <c r="J17" i="2"/>
  <c r="J19" i="2"/>
  <c r="J21" i="2"/>
  <c r="J3" i="2"/>
  <c r="I21" i="2"/>
  <c r="I19" i="2"/>
  <c r="I17" i="2"/>
  <c r="I15" i="2"/>
  <c r="I13" i="2"/>
  <c r="I11" i="2"/>
  <c r="I9" i="2"/>
  <c r="I7" i="2"/>
  <c r="I5" i="2"/>
  <c r="I3" i="2"/>
  <c r="H21" i="2"/>
  <c r="H19" i="2"/>
  <c r="H17" i="2"/>
  <c r="H15" i="2"/>
  <c r="H13" i="2"/>
  <c r="H11" i="2"/>
  <c r="H9" i="2"/>
  <c r="H7" i="2"/>
  <c r="H5" i="2"/>
  <c r="H3" i="2"/>
  <c r="J4" i="2"/>
  <c r="J6" i="2"/>
  <c r="J8" i="2"/>
  <c r="J10" i="2"/>
  <c r="J12" i="2"/>
  <c r="J14" i="2"/>
  <c r="J16" i="2"/>
  <c r="J18" i="2"/>
  <c r="J20" i="2"/>
  <c r="J22" i="2"/>
  <c r="I22" i="2"/>
  <c r="I20" i="2"/>
  <c r="I18" i="2"/>
  <c r="I16" i="2"/>
  <c r="I14" i="2"/>
  <c r="I12" i="2"/>
  <c r="I10" i="2"/>
  <c r="I8" i="2"/>
  <c r="I6" i="2"/>
  <c r="I4" i="2"/>
  <c r="H22" i="2"/>
  <c r="H20" i="2"/>
  <c r="H18" i="2"/>
  <c r="H16" i="2"/>
  <c r="H14" i="2"/>
  <c r="H12" i="2"/>
  <c r="H10" i="2"/>
  <c r="H8" i="2"/>
  <c r="H6" i="2"/>
  <c r="H4" i="2"/>
</calcChain>
</file>

<file path=xl/sharedStrings.xml><?xml version="1.0" encoding="utf-8"?>
<sst xmlns="http://schemas.openxmlformats.org/spreadsheetml/2006/main" count="85" uniqueCount="67">
  <si>
    <t>Plan</t>
  </si>
  <si>
    <t>ELV/OPT</t>
  </si>
  <si>
    <t>Identifying notes</t>
  </si>
  <si>
    <t>Notes</t>
  </si>
  <si>
    <t>Lot</t>
  </si>
  <si>
    <t>Address</t>
  </si>
  <si>
    <t>Lookup</t>
  </si>
  <si>
    <t>Orientation</t>
  </si>
  <si>
    <t>Contract name</t>
  </si>
  <si>
    <t>Project name</t>
  </si>
  <si>
    <t>Builder</t>
  </si>
  <si>
    <t>Project</t>
  </si>
  <si>
    <t>Job code</t>
  </si>
  <si>
    <t>Subjob code</t>
  </si>
  <si>
    <t>Company no</t>
  </si>
  <si>
    <t>Estimator</t>
  </si>
  <si>
    <t>Pricing adustments</t>
  </si>
  <si>
    <r>
      <t>Labor</t>
    </r>
    <r>
      <rPr>
        <sz val="8"/>
        <color theme="0" tint="-0.499984740745262"/>
        <rFont val="Calibri"/>
        <family val="2"/>
        <scheme val="minor"/>
      </rPr>
      <t xml:space="preserve"> ($/MH)</t>
    </r>
  </si>
  <si>
    <r>
      <t>PT Cable</t>
    </r>
    <r>
      <rPr>
        <sz val="8"/>
        <color theme="0" tint="-0.499984740745262"/>
        <rFont val="Calibri"/>
        <family val="2"/>
        <scheme val="minor"/>
      </rPr>
      <t xml:space="preserve"> ($/LF)</t>
    </r>
  </si>
  <si>
    <r>
      <t>Plumbing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</si>
  <si>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Lumber</t>
    </r>
    <r>
      <rPr>
        <sz val="8"/>
        <color theme="0" tint="-0.499984740745262"/>
        <rFont val="Calibri"/>
        <family val="2"/>
        <scheme val="minor"/>
      </rPr>
      <t xml:space="preserve"> ($/Bf)</t>
    </r>
  </si>
  <si>
    <t>Process</t>
  </si>
  <si>
    <t>Estimate_PK</t>
  </si>
  <si>
    <r>
      <rPr>
        <sz val="9"/>
        <color theme="0" tint="-0.499984740745262"/>
        <rFont val="Calibri"/>
        <family val="2"/>
        <scheme val="minor"/>
      </rPr>
      <t>Variance</t>
    </r>
    <r>
      <rPr>
        <sz val="11"/>
        <color theme="0" tint="-0.499984740745262"/>
        <rFont val="Calibri"/>
        <family val="2"/>
        <scheme val="minor"/>
      </rPr>
      <t xml:space="preserve">
</t>
    </r>
    <r>
      <rPr>
        <sz val="8"/>
        <color theme="0" tint="-0.499984740745262"/>
        <rFont val="Calibri"/>
        <family val="2"/>
        <scheme val="minor"/>
      </rPr>
      <t>(%)</t>
    </r>
  </si>
  <si>
    <t>Selection (Plan&gt;ELV/OPT)</t>
  </si>
  <si>
    <t>Target</t>
  </si>
  <si>
    <t>Contract Amount</t>
  </si>
  <si>
    <t>Proposal Amount</t>
  </si>
  <si>
    <t>Adjusted Amount</t>
  </si>
  <si>
    <t xml:space="preserve"> </t>
  </si>
  <si>
    <r>
      <t>Concrete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</si>
  <si>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Rock</t>
    </r>
    <r>
      <rPr>
        <sz val="8"/>
        <color theme="0" tint="-0.499984740745262"/>
        <rFont val="Calibri"/>
        <family val="2"/>
        <scheme val="minor"/>
      </rPr>
      <t xml:space="preserve"> ($/TN)</t>
    </r>
  </si>
  <si>
    <r>
      <t>Steel</t>
    </r>
    <r>
      <rPr>
        <sz val="8"/>
        <color theme="0" tint="-0.499984740745262"/>
        <rFont val="Calibri"/>
        <family val="2"/>
        <scheme val="minor"/>
      </rPr>
      <t xml:space="preserve"> ($/LBS)</t>
    </r>
  </si>
  <si>
    <r>
      <t xml:space="preserve">Labor </t>
    </r>
    <r>
      <rPr>
        <sz val="8"/>
        <color theme="0" tint="-0.499984740745262"/>
        <rFont val="Calibri"/>
        <family val="2"/>
        <scheme val="minor"/>
      </rPr>
      <t>(MH)</t>
    </r>
  </si>
  <si>
    <r>
      <t xml:space="preserve">Concrete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</si>
  <si>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Rock </t>
    </r>
    <r>
      <rPr>
        <sz val="8"/>
        <color theme="0" tint="-0.499984740745262"/>
        <rFont val="Calibri"/>
        <family val="2"/>
        <scheme val="minor"/>
      </rPr>
      <t>(TN)</t>
    </r>
  </si>
  <si>
    <r>
      <t xml:space="preserve">Steel </t>
    </r>
    <r>
      <rPr>
        <sz val="8"/>
        <color theme="0" tint="-0.499984740745262"/>
        <rFont val="Calibri"/>
        <family val="2"/>
        <scheme val="minor"/>
      </rPr>
      <t>(LBS)</t>
    </r>
  </si>
  <si>
    <r>
      <t xml:space="preserve">PT Cable </t>
    </r>
    <r>
      <rPr>
        <sz val="8"/>
        <color theme="0" tint="-0.499984740745262"/>
        <rFont val="Calibri"/>
        <family val="2"/>
        <scheme val="minor"/>
      </rPr>
      <t>(LF)</t>
    </r>
  </si>
  <si>
    <r>
      <t xml:space="preserve">Pumping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</si>
  <si>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Lumber </t>
    </r>
    <r>
      <rPr>
        <sz val="8"/>
        <color theme="0" tint="-0.499984740745262"/>
        <rFont val="Calibri"/>
        <family val="2"/>
        <scheme val="minor"/>
      </rPr>
      <t>(BF)</t>
    </r>
  </si>
  <si>
    <t>Footprint (SF)</t>
  </si>
  <si>
    <t>PLAN 4512</t>
  </si>
  <si>
    <t>PLAN 4514</t>
  </si>
  <si>
    <t>PLAN 4516</t>
  </si>
  <si>
    <t>PLAN 4522</t>
  </si>
  <si>
    <t>PLAN 4524</t>
  </si>
  <si>
    <t>PLAN 4528</t>
  </si>
  <si>
    <t>ELV ALL</t>
  </si>
  <si>
    <t>ELV BE</t>
  </si>
  <si>
    <t>ELV C</t>
  </si>
  <si>
    <t>Contract Input Form</t>
  </si>
  <si>
    <t>FALSE</t>
  </si>
  <si>
    <t>PZ0132</t>
  </si>
  <si>
    <t>PZ0134</t>
  </si>
  <si>
    <t>PZ0135</t>
  </si>
  <si>
    <t>PZ0136</t>
  </si>
  <si>
    <t>PZ0139</t>
  </si>
  <si>
    <t>PZ0133</t>
  </si>
  <si>
    <t>PZ0137</t>
  </si>
  <si>
    <t>PZ0138</t>
  </si>
  <si>
    <t>Off by $4 - Okay by Keith</t>
  </si>
  <si>
    <t>SGD018030</t>
  </si>
  <si>
    <t xml:space="preserve">PLAN 4514 </t>
  </si>
  <si>
    <t>OPT SGD</t>
  </si>
  <si>
    <t>OPT BED</t>
  </si>
  <si>
    <t>OPT DUDE</t>
  </si>
  <si>
    <t>zzzMAN CAVE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</si>
</sst>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[Red]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9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Protection="1">
      <protection locked="0"/>
    </xf>
    <xf numFmtId="164" fontId="0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2" fillId="2" borderId="1" xfId="1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 indent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/>
    <xf numFmtId="164" fontId="2" fillId="0" borderId="1" xfId="1" applyNumberFormat="1" applyFont="1" applyFill="1" applyBorder="1" applyAlignment="1" applyProtection="1">
      <alignment horizontal="right"/>
    </xf>
    <xf numFmtId="0" fontId="0" fillId="0" borderId="2" xfId="0" applyBorder="1" applyAlignment="1">
      <alignment horizontal="left"/>
    </xf>
    <xf numFmtId="0" fontId="3" fillId="0" borderId="0" xfId="0" applyFont="1" applyAlignment="1">
      <alignment horizontal="left" indent="1"/>
    </xf>
    <xf numFmtId="0" fontId="2" fillId="2" borderId="1" xfId="0" applyFont="1" applyFill="1" applyBorder="1" applyAlignment="1" applyProtection="1">
      <alignment horizontal="left" indent="1"/>
      <protection locked="0"/>
    </xf>
    <xf numFmtId="0" fontId="0" fillId="0" borderId="1" xfId="0" applyBorder="1" applyAlignment="1">
      <alignment horizontal="left" indent="1"/>
    </xf>
    <xf numFmtId="9" fontId="2" fillId="0" borderId="1" xfId="2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indent="1"/>
    </xf>
    <xf numFmtId="49" fontId="0" fillId="2" borderId="1" xfId="0" applyNumberFormat="1" applyFill="1" applyBorder="1" applyAlignment="1" applyProtection="1">
      <alignment horizontal="left" indent="1"/>
      <protection locked="0"/>
    </xf>
    <xf numFmtId="0" fontId="5" fillId="0" borderId="0" xfId="0" applyFont="1" applyAlignment="1">
      <alignment horizontal="left" indent="1"/>
    </xf>
    <xf numFmtId="0" fontId="0" fillId="0" borderId="2" xfId="0" applyBorder="1" applyAlignment="1">
      <alignment horizontal="left" indent="1"/>
    </xf>
    <xf numFmtId="165" fontId="0" fillId="2" borderId="1" xfId="1" applyNumberFormat="1" applyFont="1" applyFill="1" applyBorder="1" applyAlignment="1" applyProtection="1">
      <alignment horizontal="left" indent="1"/>
      <protection locked="0"/>
    </xf>
    <xf numFmtId="0" fontId="7" fillId="4" borderId="0" xfId="0" applyNumberFormat="1" applyFont="1" applyFill="1" applyBorder="1" applyAlignment="1" applyProtection="1">
      <alignment horizontal="right" indent="1"/>
    </xf>
    <xf numFmtId="49" fontId="8" fillId="4" borderId="0" xfId="0" applyNumberFormat="1" applyFont="1" applyFill="1" applyBorder="1" applyAlignment="1" applyProtection="1">
      <alignment horizontal="left" indent="1"/>
    </xf>
    <xf numFmtId="0" fontId="6" fillId="3" borderId="1" xfId="0" applyFont="1" applyFill="1" applyBorder="1" applyAlignment="1">
      <alignment horizontal="center"/>
    </xf>
    <xf numFmtId="0" fontId="8" fillId="4" borderId="0" xfId="0" applyNumberFormat="1" applyFont="1" applyFill="1" applyBorder="1" applyAlignment="1" applyProtection="1">
      <alignment horizontal="left" indent="1"/>
    </xf>
    <xf numFmtId="0" fontId="0" fillId="0" borderId="1" xfId="0" applyNumberFormat="1" applyBorder="1" applyAlignment="1">
      <alignment horizontal="left" indent="1"/>
    </xf>
    <xf numFmtId="0" fontId="3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nformationWS">
    <tabColor theme="7"/>
  </sheetPr>
  <dimension ref="B2:C27"/>
  <sheetViews>
    <sheetView showGridLines="0" workbookViewId="0">
      <selection activeCell="C24" sqref="C24"/>
    </sheetView>
  </sheetViews>
  <sheetFormatPr defaultRowHeight="15" outlineLevelRow="1" x14ac:dyDescent="0.25"/>
  <cols>
    <col min="1" max="1" width="4.7109375" customWidth="1"/>
    <col min="2" max="2" width="14.7109375" style="2" customWidth="1"/>
    <col min="3" max="3" width="20.7109375" style="2" customWidth="1"/>
  </cols>
  <sheetData>
    <row r="2" spans="2:3" x14ac:dyDescent="0.25">
      <c r="B2" s="11" t="s">
        <v>10</v>
      </c>
      <c r="C2" s="21"/>
    </row>
    <row r="3" spans="2:3" x14ac:dyDescent="0.25">
      <c r="B3" s="11" t="s">
        <v>11</v>
      </c>
      <c r="C3" s="21"/>
    </row>
    <row r="4" spans="2:3" x14ac:dyDescent="0.25">
      <c r="B4" s="11"/>
      <c r="C4" s="21"/>
    </row>
    <row r="5" spans="2:3" x14ac:dyDescent="0.25">
      <c r="B5" s="11" t="s">
        <v>14</v>
      </c>
      <c r="C5" s="21"/>
    </row>
    <row r="6" spans="2:3" x14ac:dyDescent="0.25">
      <c r="B6" s="11"/>
      <c r="C6" s="21"/>
    </row>
    <row r="7" spans="2:3" x14ac:dyDescent="0.25">
      <c r="B7" s="11" t="s">
        <v>12</v>
      </c>
      <c r="C7" s="21"/>
    </row>
    <row r="8" spans="2:3" outlineLevel="1" x14ac:dyDescent="0.25">
      <c r="B8" s="11" t="s">
        <v>13</v>
      </c>
      <c r="C8" s="22" t="s">
        <v>29</v>
      </c>
    </row>
    <row r="9" spans="2:3" x14ac:dyDescent="0.25">
      <c r="B9" s="11"/>
      <c r="C9" s="21"/>
    </row>
    <row r="10" spans="2:3" x14ac:dyDescent="0.25">
      <c r="B10" s="11" t="s">
        <v>8</v>
      </c>
      <c r="C10" s="21"/>
    </row>
    <row r="11" spans="2:3" x14ac:dyDescent="0.25">
      <c r="B11" s="11" t="s">
        <v>9</v>
      </c>
      <c r="C11" s="21"/>
    </row>
    <row r="12" spans="2:3" x14ac:dyDescent="0.25">
      <c r="B12" s="11"/>
      <c r="C12" s="21"/>
    </row>
    <row r="13" spans="2:3" x14ac:dyDescent="0.25">
      <c r="B13" s="11" t="s">
        <v>15</v>
      </c>
      <c r="C13" s="23"/>
    </row>
    <row r="14" spans="2:3" x14ac:dyDescent="0.25">
      <c r="C14" s="21"/>
    </row>
    <row r="15" spans="2:3" x14ac:dyDescent="0.25">
      <c r="C15" s="21"/>
    </row>
    <row r="16" spans="2:3" outlineLevel="1" x14ac:dyDescent="0.25">
      <c r="B16" s="15" t="s">
        <v>16</v>
      </c>
      <c r="C16" s="24"/>
    </row>
    <row r="17" spans="2:3" outlineLevel="1" x14ac:dyDescent="0.25">
      <c r="B17" s="16" t="s">
        <v>17</v>
      </c>
      <c r="C17" s="25">
        <v>3</v>
      </c>
    </row>
    <row r="18" spans="2:3" outlineLevel="1" x14ac:dyDescent="0.25">
      <c r="B18" s="16" t="s">
        <v>30</v>
      </c>
      <c r="C18" s="25">
        <v>4</v>
      </c>
    </row>
    <row r="19" spans="2:3" outlineLevel="1" x14ac:dyDescent="0.25">
      <c r="B19" s="16" t="s">
        <v>31</v>
      </c>
      <c r="C19" s="25">
        <v>3</v>
      </c>
    </row>
    <row r="20" spans="2:3" outlineLevel="1" x14ac:dyDescent="0.25">
      <c r="B20" s="16" t="s">
        <v>32</v>
      </c>
      <c r="C20" s="25">
        <v>0.5</v>
      </c>
    </row>
    <row r="21" spans="2:3" outlineLevel="1" x14ac:dyDescent="0.25">
      <c r="B21" s="16" t="s">
        <v>18</v>
      </c>
      <c r="C21" s="25">
        <v>0.1</v>
      </c>
    </row>
    <row r="22" spans="2:3" outlineLevel="1" x14ac:dyDescent="0.25">
      <c r="B22" s="16" t="s">
        <v>19</v>
      </c>
      <c r="C22" s="25">
        <v>1</v>
      </c>
    </row>
    <row r="23" spans="2:3" outlineLevel="1" x14ac:dyDescent="0.25">
      <c r="B23" s="16" t="s">
        <v>20</v>
      </c>
      <c r="C23" s="25">
        <v>1</v>
      </c>
    </row>
    <row r="25" spans="2:3" hidden="1" x14ac:dyDescent="0.25">
      <c r="B25" s="26" t="s">
        <v>22</v>
      </c>
      <c r="C25" s="29">
        <v>4730</v>
      </c>
    </row>
    <row r="26" spans="2:3" hidden="1" x14ac:dyDescent="0.25">
      <c r="B26" s="26" t="s">
        <v>25</v>
      </c>
      <c r="C26" s="27" t="s">
        <v>50</v>
      </c>
    </row>
    <row r="27" spans="2:3" hidden="1" x14ac:dyDescent="0.25">
      <c r="B27" s="26" t="s">
        <v>21</v>
      </c>
      <c r="C27" s="27" t="s">
        <v>51</v>
      </c>
    </row>
  </sheetData>
  <sheetProtection sheet="1" objects="1" scenarios="1"/>
  <dataValidations count="1">
    <dataValidation type="textLength" allowBlank="1" showInputMessage="1" showErrorMessage="1" sqref="C8:C9">
      <formula1>0</formula1>
      <formula2>3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ntractInputFormWS">
    <tabColor theme="9"/>
  </sheetPr>
  <dimension ref="B2:S110"/>
  <sheetViews>
    <sheetView showGridLines="0" tabSelected="1" zoomScale="90" zoomScaleNormal="90" workbookViewId="0">
      <pane xSplit="6" ySplit="2" topLeftCell="G3" activePane="bottomRight" state="frozen"/>
      <selection pane="topRight" activeCell="E1" sqref="E1"/>
      <selection pane="bottomLeft" activeCell="A5" sqref="A5"/>
      <selection pane="bottomRight" activeCell="O24" sqref="O23:O24"/>
    </sheetView>
  </sheetViews>
  <sheetFormatPr defaultRowHeight="15" x14ac:dyDescent="0.25"/>
  <cols>
    <col min="1" max="1" width="4.7109375" customWidth="1"/>
    <col min="2" max="2" width="12.7109375" style="2" hidden="1" customWidth="1"/>
    <col min="3" max="3" width="24.7109375" style="2" hidden="1" customWidth="1"/>
    <col min="4" max="4" width="18.7109375" style="2" customWidth="1"/>
    <col min="5" max="5" width="10.7109375" style="2" customWidth="1"/>
    <col min="6" max="6" width="40.7109375" customWidth="1"/>
    <col min="7" max="16" width="10.7109375" style="1" customWidth="1"/>
    <col min="17" max="17" width="6.7109375" style="7" customWidth="1"/>
    <col min="18" max="18" width="10.7109375" style="1" customWidth="1"/>
    <col min="19" max="19" width="40.7109375" customWidth="1"/>
  </cols>
  <sheetData>
    <row r="2" spans="2:19" s="13" customFormat="1" ht="39" x14ac:dyDescent="0.25">
      <c r="B2" s="10" t="s">
        <v>22</v>
      </c>
      <c r="C2" s="10" t="s">
        <v>6</v>
      </c>
      <c r="D2" s="11" t="s">
        <v>0</v>
      </c>
      <c r="E2" s="11" t="s">
        <v>1</v>
      </c>
      <c r="F2" s="13" t="s">
        <v>2</v>
      </c>
      <c r="G2" s="31" t="s">
        <v>40</v>
      </c>
      <c r="H2" s="31" t="s">
        <v>33</v>
      </c>
      <c r="I2" s="31" t="s">
        <v>34</v>
      </c>
      <c r="J2" s="31" t="s">
        <v>35</v>
      </c>
      <c r="K2" s="31" t="s">
        <v>36</v>
      </c>
      <c r="L2" s="31" t="s">
        <v>37</v>
      </c>
      <c r="M2" s="31" t="s">
        <v>38</v>
      </c>
      <c r="N2" s="31" t="s">
        <v>39</v>
      </c>
      <c r="O2" s="12" t="s">
        <v>27</v>
      </c>
      <c r="P2" s="12" t="s">
        <v>28</v>
      </c>
      <c r="Q2" s="20" t="s">
        <v>23</v>
      </c>
      <c r="R2" s="12" t="s">
        <v>26</v>
      </c>
      <c r="S2" s="13" t="s">
        <v>3</v>
      </c>
    </row>
    <row r="3" spans="2:19" x14ac:dyDescent="0.25">
      <c r="B3" s="28">
        <f t="shared" ref="B3:B10" si="0">rngEstimatePK</f>
        <v>4730</v>
      </c>
      <c r="C3" s="28" t="str">
        <f t="shared" ref="C3:C10" si="1">IF(AND(D3&lt;&gt;"",E3&lt;&gt;""),D3&amp;" | " &amp;E3,"")</f>
        <v>PLAN 4512 | ELV ALL</v>
      </c>
      <c r="D3" s="18" t="s">
        <v>41</v>
      </c>
      <c r="E3" s="18" t="s">
        <v>47</v>
      </c>
      <c r="F3" s="9" t="s">
        <v>52</v>
      </c>
      <c r="G3" s="4">
        <v>17.48</v>
      </c>
      <c r="H3" s="4">
        <v>111.42</v>
      </c>
      <c r="I3" s="4">
        <v>45.6</v>
      </c>
      <c r="J3" s="4">
        <v>8.92</v>
      </c>
      <c r="K3" s="4">
        <v>1332.98</v>
      </c>
      <c r="L3" s="4">
        <v>0</v>
      </c>
      <c r="M3" s="4">
        <v>45.6</v>
      </c>
      <c r="N3" s="4">
        <v>320.91000000000003</v>
      </c>
      <c r="O3" s="5">
        <v>27388.04</v>
      </c>
      <c r="P3" s="5">
        <f t="shared" ref="P3" si="2">SUM(O3,H3*rngAdjLabor,I3*rngAdjConcrete,J3*rngAdjRock,K3*rngAdjSteel,L3*rngAdjPTCable,M3*rngAdjPlumbing,N3*rngAdjLumber)</f>
        <v>28964.46</v>
      </c>
      <c r="Q3" s="19">
        <f t="shared" ref="Q3" si="3">IFERROR((P3-O3)/O3,"")</f>
        <v>5.7558700805168908E-2</v>
      </c>
      <c r="R3" s="6">
        <v>28964</v>
      </c>
      <c r="S3" s="3"/>
    </row>
    <row r="4" spans="2:19" x14ac:dyDescent="0.25">
      <c r="B4" s="28">
        <f t="shared" si="0"/>
        <v>4730</v>
      </c>
      <c r="C4" s="28" t="str">
        <f t="shared" si="1"/>
        <v>PLAN 4514 | ELV ALL</v>
      </c>
      <c r="D4" s="18" t="s">
        <v>42</v>
      </c>
      <c r="E4" s="18" t="s">
        <v>47</v>
      </c>
      <c r="F4" s="9" t="s">
        <v>57</v>
      </c>
      <c r="G4" s="4">
        <v>17.98</v>
      </c>
      <c r="H4" s="4">
        <v>123.23</v>
      </c>
      <c r="I4" s="4">
        <v>50.13</v>
      </c>
      <c r="J4" s="4">
        <v>10.52</v>
      </c>
      <c r="K4" s="4">
        <v>1485.9</v>
      </c>
      <c r="L4" s="4">
        <v>0</v>
      </c>
      <c r="M4" s="4">
        <v>50.13</v>
      </c>
      <c r="N4" s="4">
        <v>347.38</v>
      </c>
      <c r="O4" s="5">
        <v>30233.200000000001</v>
      </c>
      <c r="P4" s="5">
        <f t="shared" ref="P4" si="4">SUM(O4,H4*rngAdjLabor,I4*rngAdjConcrete,J4*rngAdjRock,K4*rngAdjSteel,L4*rngAdjPTCable,M4*rngAdjPlumbing,N4*rngAdjLumber)</f>
        <v>31975.430000000004</v>
      </c>
      <c r="Q4" s="19">
        <f t="shared" ref="Q4" si="5">IFERROR((P4-O4)/O4,"")</f>
        <v>5.7626384239842399E-2</v>
      </c>
      <c r="R4" s="6">
        <v>31975.430000000004</v>
      </c>
      <c r="S4" s="3"/>
    </row>
    <row r="5" spans="2:19" x14ac:dyDescent="0.25">
      <c r="B5" s="28">
        <f t="shared" si="0"/>
        <v>4730</v>
      </c>
      <c r="C5" s="28" t="str">
        <f t="shared" si="1"/>
        <v>PLAN 4516 | ELV ALL</v>
      </c>
      <c r="D5" s="18" t="s">
        <v>43</v>
      </c>
      <c r="E5" s="18" t="s">
        <v>47</v>
      </c>
      <c r="F5" s="9" t="s">
        <v>53</v>
      </c>
      <c r="G5" s="4">
        <v>18.78</v>
      </c>
      <c r="H5" s="4">
        <v>129.13999999999999</v>
      </c>
      <c r="I5" s="4">
        <v>52.55</v>
      </c>
      <c r="J5" s="4">
        <v>11.12</v>
      </c>
      <c r="K5" s="4">
        <v>1564.03</v>
      </c>
      <c r="L5" s="4">
        <v>0</v>
      </c>
      <c r="M5" s="4">
        <v>52.55</v>
      </c>
      <c r="N5" s="4">
        <v>357.76</v>
      </c>
      <c r="O5" s="5">
        <v>31650.720000000001</v>
      </c>
      <c r="P5" s="5">
        <f t="shared" ref="P5" si="6">SUM(O5,H5*rngAdjLabor,I5*rngAdjConcrete,J5*rngAdjRock,K5*rngAdjSteel,L5*rngAdjPTCable,M5*rngAdjPlumbing,N5*rngAdjLumber)</f>
        <v>33474.025000000009</v>
      </c>
      <c r="Q5" s="19">
        <f t="shared" ref="Q5" si="7">IFERROR((P5-O5)/O5,"")</f>
        <v>5.7607062335391028E-2</v>
      </c>
      <c r="R5" s="6">
        <v>33478</v>
      </c>
      <c r="S5" s="3" t="s">
        <v>60</v>
      </c>
    </row>
    <row r="6" spans="2:19" x14ac:dyDescent="0.25">
      <c r="B6" s="28">
        <f t="shared" si="0"/>
        <v>4730</v>
      </c>
      <c r="C6" s="28" t="str">
        <f t="shared" si="1"/>
        <v>PLAN 4522 | ELV ALL</v>
      </c>
      <c r="D6" s="18" t="s">
        <v>44</v>
      </c>
      <c r="E6" s="18" t="s">
        <v>47</v>
      </c>
      <c r="F6" s="9" t="s">
        <v>54</v>
      </c>
      <c r="G6" s="4">
        <v>17.53</v>
      </c>
      <c r="H6" s="4">
        <v>92.19</v>
      </c>
      <c r="I6" s="4">
        <v>37.79</v>
      </c>
      <c r="J6" s="4">
        <v>5.83</v>
      </c>
      <c r="K6" s="4">
        <v>1145.9100000000001</v>
      </c>
      <c r="L6" s="4">
        <v>0</v>
      </c>
      <c r="M6" s="4">
        <v>37.79</v>
      </c>
      <c r="N6" s="4">
        <v>310.89</v>
      </c>
      <c r="O6" s="5">
        <v>22710.28</v>
      </c>
      <c r="P6" s="5">
        <f t="shared" ref="P6" si="8">SUM(O6,H6*rngAdjLabor,I6*rngAdjConcrete,J6*rngAdjRock,K6*rngAdjSteel,L6*rngAdjPTCable,M6*rngAdjPlumbing,N6*rngAdjLumber)</f>
        <v>24077.135000000002</v>
      </c>
      <c r="Q6" s="19">
        <f t="shared" ref="Q6" si="9">IFERROR((P6-O6)/O6,"")</f>
        <v>6.0186620332290192E-2</v>
      </c>
      <c r="R6" s="6">
        <v>24077.135000000002</v>
      </c>
      <c r="S6" s="3"/>
    </row>
    <row r="7" spans="2:19" x14ac:dyDescent="0.25">
      <c r="B7" s="28">
        <f t="shared" si="0"/>
        <v>4730</v>
      </c>
      <c r="C7" s="28" t="str">
        <f t="shared" si="1"/>
        <v>PLAN 4524 | ELV BE</v>
      </c>
      <c r="D7" s="18" t="s">
        <v>45</v>
      </c>
      <c r="E7" s="18" t="s">
        <v>48</v>
      </c>
      <c r="F7" s="9" t="s">
        <v>55</v>
      </c>
      <c r="G7" s="4">
        <v>18.97</v>
      </c>
      <c r="H7" s="4">
        <v>106.08</v>
      </c>
      <c r="I7" s="4">
        <v>42.7</v>
      </c>
      <c r="J7" s="4">
        <v>5.97</v>
      </c>
      <c r="K7" s="4">
        <v>1097.93</v>
      </c>
      <c r="L7" s="4">
        <v>0</v>
      </c>
      <c r="M7" s="4">
        <v>42.7</v>
      </c>
      <c r="N7" s="4">
        <v>360.84</v>
      </c>
      <c r="O7" s="5">
        <v>25580.92</v>
      </c>
      <c r="P7" s="5">
        <f t="shared" ref="P7" si="10">SUM(O7,H7*rngAdjLabor,I7*rngAdjConcrete,J7*rngAdjRock,K7*rngAdjSteel,L7*rngAdjPTCable,M7*rngAdjPlumbing,N7*rngAdjLumber)</f>
        <v>27040.375</v>
      </c>
      <c r="Q7" s="19">
        <f t="shared" ref="Q7" si="11">IFERROR((P7-O7)/O7,"")</f>
        <v>5.7052482866136241E-2</v>
      </c>
      <c r="R7" s="6">
        <v>27040.375</v>
      </c>
      <c r="S7" s="3"/>
    </row>
    <row r="8" spans="2:19" x14ac:dyDescent="0.25">
      <c r="B8" s="28">
        <f t="shared" si="0"/>
        <v>4730</v>
      </c>
      <c r="C8" s="28" t="str">
        <f t="shared" si="1"/>
        <v>PLAN 4524 | ELV C</v>
      </c>
      <c r="D8" s="18" t="s">
        <v>45</v>
      </c>
      <c r="E8" s="18" t="s">
        <v>49</v>
      </c>
      <c r="F8" s="9" t="s">
        <v>58</v>
      </c>
      <c r="G8" s="4">
        <v>18.559999999999999</v>
      </c>
      <c r="H8" s="4">
        <v>105.54</v>
      </c>
      <c r="I8" s="4">
        <v>42.29</v>
      </c>
      <c r="J8" s="4">
        <v>5.97</v>
      </c>
      <c r="K8" s="4">
        <v>1111.2</v>
      </c>
      <c r="L8" s="4">
        <v>0</v>
      </c>
      <c r="M8" s="4">
        <v>42.29</v>
      </c>
      <c r="N8" s="4">
        <v>360.84</v>
      </c>
      <c r="O8" s="5">
        <v>25449.23</v>
      </c>
      <c r="P8" s="5">
        <f t="shared" ref="P8" si="12">SUM(O8,H8*rngAdjLabor,I8*rngAdjConcrete,J8*rngAdjRock,K8*rngAdjSteel,L8*rngAdjPTCable,M8*rngAdjPlumbing,N8*rngAdjLumber)</f>
        <v>26911.649999999998</v>
      </c>
      <c r="Q8" s="19">
        <f t="shared" ref="Q8" si="13">IFERROR((P8-O8)/O8,"")</f>
        <v>5.7464214044982823E-2</v>
      </c>
      <c r="R8" s="6">
        <v>26911.649999999998</v>
      </c>
      <c r="S8" s="3"/>
    </row>
    <row r="9" spans="2:19" x14ac:dyDescent="0.25">
      <c r="B9" s="28">
        <f t="shared" si="0"/>
        <v>4730</v>
      </c>
      <c r="C9" s="28" t="str">
        <f t="shared" si="1"/>
        <v>PLAN 4528 | ELV BE</v>
      </c>
      <c r="D9" s="18" t="s">
        <v>46</v>
      </c>
      <c r="E9" s="18" t="s">
        <v>48</v>
      </c>
      <c r="F9" s="9" t="s">
        <v>59</v>
      </c>
      <c r="G9" s="4">
        <v>22.56</v>
      </c>
      <c r="H9" s="4">
        <v>121.51</v>
      </c>
      <c r="I9" s="4">
        <v>49.82</v>
      </c>
      <c r="J9" s="4">
        <v>7.44</v>
      </c>
      <c r="K9" s="4">
        <v>1395.09</v>
      </c>
      <c r="L9" s="4">
        <v>0</v>
      </c>
      <c r="M9" s="4">
        <v>49.82</v>
      </c>
      <c r="N9" s="4">
        <v>397.24</v>
      </c>
      <c r="O9" s="5">
        <v>29575.25</v>
      </c>
      <c r="P9" s="5">
        <f t="shared" ref="P9" si="14">SUM(O9,H9*rngAdjLabor,I9*rngAdjConcrete,J9*rngAdjRock,K9*rngAdjSteel,L9*rngAdjPTCable,M9*rngAdjPlumbing,N9*rngAdjLumber)</f>
        <v>31305.984999999997</v>
      </c>
      <c r="Q9" s="19">
        <f t="shared" ref="Q9" si="15">IFERROR((P9-O9)/O9,"")</f>
        <v>5.8519708201959307E-2</v>
      </c>
      <c r="R9" s="6">
        <v>31305.984999999997</v>
      </c>
      <c r="S9" s="3"/>
    </row>
    <row r="10" spans="2:19" x14ac:dyDescent="0.25">
      <c r="B10" s="28">
        <f t="shared" si="0"/>
        <v>4730</v>
      </c>
      <c r="C10" s="28" t="str">
        <f t="shared" si="1"/>
        <v>PLAN 4528 | ELV C</v>
      </c>
      <c r="D10" s="18" t="s">
        <v>46</v>
      </c>
      <c r="E10" s="18" t="s">
        <v>49</v>
      </c>
      <c r="F10" s="9" t="s">
        <v>56</v>
      </c>
      <c r="G10" s="4">
        <v>22.97</v>
      </c>
      <c r="H10" s="4">
        <v>122.04</v>
      </c>
      <c r="I10" s="4">
        <v>50.23</v>
      </c>
      <c r="J10" s="4">
        <v>7.44</v>
      </c>
      <c r="K10" s="4">
        <v>1408.45</v>
      </c>
      <c r="L10" s="4">
        <v>0</v>
      </c>
      <c r="M10" s="4">
        <v>50.23</v>
      </c>
      <c r="N10" s="4">
        <v>397.24</v>
      </c>
      <c r="O10" s="5">
        <v>29738.84</v>
      </c>
      <c r="P10" s="5">
        <f t="shared" ref="P10" si="16">SUM(O10,H10*rngAdjLabor,I10*rngAdjConcrete,J10*rngAdjRock,K10*rngAdjSteel,L10*rngAdjPTCable,M10*rngAdjPlumbing,N10*rngAdjLumber)</f>
        <v>31479.894999999997</v>
      </c>
      <c r="Q10" s="19">
        <f t="shared" ref="Q10" si="17">IFERROR((P10-O10)/O10,"")</f>
        <v>5.8544818829517113E-2</v>
      </c>
      <c r="R10" s="6">
        <v>31479.894999999997</v>
      </c>
      <c r="S10" s="3"/>
    </row>
    <row r="11" spans="2:19" x14ac:dyDescent="0.25">
      <c r="B11" s="28">
        <f t="shared" ref="B11:B109" si="18">rngEstimatePK</f>
        <v>4730</v>
      </c>
      <c r="C11" s="28" t="str">
        <f t="shared" ref="C11:C12" si="19">IF(AND(D11&lt;&gt;"",E11&lt;&gt;""),D11&amp;" | " &amp;E11,"")</f>
        <v/>
      </c>
      <c r="D11" s="9"/>
      <c r="E11" s="9"/>
      <c r="F11" s="9"/>
      <c r="G11" s="4"/>
      <c r="H11" s="4"/>
      <c r="I11" s="4"/>
      <c r="J11" s="4"/>
      <c r="K11" s="4"/>
      <c r="L11" s="4"/>
      <c r="M11" s="4"/>
      <c r="N11" s="4"/>
      <c r="O11" s="6"/>
      <c r="P11" s="6"/>
      <c r="Q11" s="19" t="str">
        <f t="shared" ref="Q11:Q12" si="20">IFERROR((P11-O11)/O11,"")</f>
        <v/>
      </c>
      <c r="R11" s="6"/>
      <c r="S11" s="3"/>
    </row>
    <row r="12" spans="2:19" x14ac:dyDescent="0.25">
      <c r="B12" s="28">
        <f t="shared" si="18"/>
        <v>4730</v>
      </c>
      <c r="C12" s="28" t="str">
        <f t="shared" si="19"/>
        <v>PLAN 4514 | OPT SGD</v>
      </c>
      <c r="D12" s="9" t="s">
        <v>42</v>
      </c>
      <c r="E12" s="9" t="s">
        <v>63</v>
      </c>
      <c r="F12" s="9" t="s">
        <v>61</v>
      </c>
      <c r="G12" s="4"/>
      <c r="H12" s="4"/>
      <c r="I12" s="4"/>
      <c r="J12" s="4"/>
      <c r="K12" s="4"/>
      <c r="L12" s="4"/>
      <c r="M12" s="4"/>
      <c r="N12" s="4"/>
      <c r="O12" s="6">
        <v>0</v>
      </c>
      <c r="P12" s="6">
        <v>350</v>
      </c>
      <c r="Q12" s="19" t="str">
        <f t="shared" si="20"/>
        <v/>
      </c>
      <c r="R12" s="6">
        <v>350</v>
      </c>
      <c r="S12" s="3"/>
    </row>
    <row r="13" spans="2:19" x14ac:dyDescent="0.25">
      <c r="B13" s="28">
        <f t="shared" si="18"/>
        <v>4730</v>
      </c>
      <c r="C13" s="28" t="str">
        <f t="shared" ref="C13:C74" si="21">IF(AND(D13&lt;&gt;"",E13&lt;&gt;""),D13&amp;" | " &amp;E13,"")</f>
        <v>PLAN 4514  | OPT BED</v>
      </c>
      <c r="D13" s="9" t="s">
        <v>62</v>
      </c>
      <c r="E13" s="9" t="s">
        <v>64</v>
      </c>
      <c r="F13" s="9"/>
      <c r="G13" s="4"/>
      <c r="H13" s="4"/>
      <c r="I13" s="4"/>
      <c r="J13" s="4"/>
      <c r="K13" s="4"/>
      <c r="L13" s="4"/>
      <c r="M13" s="4"/>
      <c r="N13" s="4"/>
      <c r="O13" s="6">
        <v>0</v>
      </c>
      <c r="P13" s="6">
        <v>400</v>
      </c>
      <c r="Q13" s="19" t="str">
        <f t="shared" ref="Q13:Q74" si="22">IFERROR((P13-O13)/O13,"")</f>
        <v/>
      </c>
      <c r="R13" s="6">
        <v>400</v>
      </c>
      <c r="S13" s="3"/>
    </row>
    <row r="14" spans="2:19" x14ac:dyDescent="0.25">
      <c r="B14" s="28">
        <f t="shared" si="18"/>
        <v>4730</v>
      </c>
      <c r="C14" s="28" t="str">
        <f t="shared" si="21"/>
        <v>PLAN 4522 | OPT SGD</v>
      </c>
      <c r="D14" s="9" t="s">
        <v>44</v>
      </c>
      <c r="E14" s="9" t="s">
        <v>63</v>
      </c>
      <c r="F14" s="9" t="s">
        <v>61</v>
      </c>
      <c r="G14" s="4"/>
      <c r="H14" s="4"/>
      <c r="I14" s="4"/>
      <c r="J14" s="4"/>
      <c r="K14" s="4"/>
      <c r="L14" s="4"/>
      <c r="M14" s="4"/>
      <c r="N14" s="4"/>
      <c r="O14" s="6"/>
      <c r="P14" s="6">
        <v>350</v>
      </c>
      <c r="Q14" s="19" t="str">
        <f t="shared" si="22"/>
        <v/>
      </c>
      <c r="R14" s="6">
        <v>400</v>
      </c>
      <c r="S14" s="3"/>
    </row>
    <row r="15" spans="2:19" x14ac:dyDescent="0.25">
      <c r="B15" s="28">
        <f t="shared" si="18"/>
        <v>4730</v>
      </c>
      <c r="C15" s="28" t="str">
        <f t="shared" si="21"/>
        <v>PLAN 4516 | OPT DUDE</v>
      </c>
      <c r="D15" s="9" t="s">
        <v>43</v>
      </c>
      <c r="E15" s="9" t="s">
        <v>65</v>
      </c>
      <c r="F15" s="9" t="s">
        <v>66</v>
      </c>
      <c r="G15" s="4"/>
      <c r="H15" s="4"/>
      <c r="I15" s="4"/>
      <c r="J15" s="4"/>
      <c r="K15" s="4"/>
      <c r="L15" s="4"/>
      <c r="M15" s="4"/>
      <c r="N15" s="4"/>
      <c r="O15" s="6"/>
      <c r="P15" s="6">
        <v>4000</v>
      </c>
      <c r="Q15" s="19" t="str">
        <f t="shared" si="22"/>
        <v/>
      </c>
      <c r="R15" s="6">
        <v>4000</v>
      </c>
      <c r="S15" s="3"/>
    </row>
    <row r="16" spans="2:19" x14ac:dyDescent="0.25">
      <c r="B16" s="28">
        <f t="shared" si="18"/>
        <v>4730</v>
      </c>
      <c r="C16" s="28" t="str">
        <f t="shared" si="21"/>
        <v/>
      </c>
      <c r="D16" s="9"/>
      <c r="E16" s="9"/>
      <c r="F16" s="9"/>
      <c r="G16" s="4"/>
      <c r="H16" s="4"/>
      <c r="I16" s="4"/>
      <c r="J16" s="4"/>
      <c r="K16" s="4"/>
      <c r="L16" s="4"/>
      <c r="M16" s="4"/>
      <c r="N16" s="4"/>
      <c r="O16" s="6"/>
      <c r="P16" s="6"/>
      <c r="Q16" s="19" t="str">
        <f t="shared" si="22"/>
        <v/>
      </c>
      <c r="R16" s="6"/>
      <c r="S16" s="3"/>
    </row>
    <row r="17" spans="2:19" x14ac:dyDescent="0.25">
      <c r="B17" s="28">
        <f t="shared" si="18"/>
        <v>4730</v>
      </c>
      <c r="C17" s="28" t="str">
        <f t="shared" si="21"/>
        <v/>
      </c>
      <c r="D17" s="9"/>
      <c r="E17" s="9"/>
      <c r="F17" s="9"/>
      <c r="G17" s="4"/>
      <c r="H17" s="4"/>
      <c r="I17" s="4"/>
      <c r="J17" s="4"/>
      <c r="K17" s="4"/>
      <c r="L17" s="4"/>
      <c r="M17" s="4"/>
      <c r="N17" s="4"/>
      <c r="O17" s="6"/>
      <c r="P17" s="6"/>
      <c r="Q17" s="19" t="str">
        <f t="shared" si="22"/>
        <v/>
      </c>
      <c r="R17" s="6"/>
      <c r="S17" s="3"/>
    </row>
    <row r="18" spans="2:19" x14ac:dyDescent="0.25">
      <c r="B18" s="28">
        <f t="shared" si="18"/>
        <v>4730</v>
      </c>
      <c r="C18" s="28" t="str">
        <f t="shared" si="21"/>
        <v/>
      </c>
      <c r="D18" s="9"/>
      <c r="E18" s="9"/>
      <c r="F18" s="9"/>
      <c r="G18" s="4"/>
      <c r="H18" s="4"/>
      <c r="I18" s="4"/>
      <c r="J18" s="4"/>
      <c r="K18" s="4"/>
      <c r="L18" s="4"/>
      <c r="M18" s="4"/>
      <c r="N18" s="4"/>
      <c r="O18" s="6"/>
      <c r="P18" s="6"/>
      <c r="Q18" s="19" t="str">
        <f t="shared" si="22"/>
        <v/>
      </c>
      <c r="R18" s="6"/>
      <c r="S18" s="3"/>
    </row>
    <row r="19" spans="2:19" x14ac:dyDescent="0.25">
      <c r="B19" s="28">
        <f t="shared" si="18"/>
        <v>4730</v>
      </c>
      <c r="C19" s="28" t="str">
        <f t="shared" si="21"/>
        <v/>
      </c>
      <c r="D19" s="9"/>
      <c r="E19" s="9"/>
      <c r="F19" s="9"/>
      <c r="G19" s="4"/>
      <c r="H19" s="4"/>
      <c r="I19" s="4"/>
      <c r="J19" s="4"/>
      <c r="K19" s="4"/>
      <c r="L19" s="4"/>
      <c r="M19" s="4"/>
      <c r="N19" s="4"/>
      <c r="O19" s="6"/>
      <c r="P19" s="6"/>
      <c r="Q19" s="19" t="str">
        <f t="shared" si="22"/>
        <v/>
      </c>
      <c r="R19" s="6"/>
      <c r="S19" s="3"/>
    </row>
    <row r="20" spans="2:19" x14ac:dyDescent="0.25">
      <c r="B20" s="28">
        <f t="shared" si="18"/>
        <v>4730</v>
      </c>
      <c r="C20" s="28" t="str">
        <f t="shared" si="21"/>
        <v/>
      </c>
      <c r="D20" s="9"/>
      <c r="E20" s="9"/>
      <c r="F20" s="9"/>
      <c r="G20" s="4"/>
      <c r="H20" s="4"/>
      <c r="I20" s="4"/>
      <c r="J20" s="4"/>
      <c r="K20" s="4"/>
      <c r="L20" s="4"/>
      <c r="M20" s="4"/>
      <c r="N20" s="4"/>
      <c r="O20" s="6"/>
      <c r="P20" s="6"/>
      <c r="Q20" s="19" t="str">
        <f t="shared" si="22"/>
        <v/>
      </c>
      <c r="R20" s="6"/>
      <c r="S20" s="3"/>
    </row>
    <row r="21" spans="2:19" x14ac:dyDescent="0.25">
      <c r="B21" s="28">
        <f t="shared" si="18"/>
        <v>4730</v>
      </c>
      <c r="C21" s="28" t="str">
        <f t="shared" si="21"/>
        <v/>
      </c>
      <c r="D21" s="9"/>
      <c r="E21" s="9"/>
      <c r="F21" s="9"/>
      <c r="G21" s="4"/>
      <c r="H21" s="4"/>
      <c r="I21" s="4"/>
      <c r="J21" s="4"/>
      <c r="K21" s="4"/>
      <c r="L21" s="4"/>
      <c r="M21" s="4"/>
      <c r="N21" s="4"/>
      <c r="O21" s="6"/>
      <c r="P21" s="6"/>
      <c r="Q21" s="19" t="str">
        <f t="shared" si="22"/>
        <v/>
      </c>
      <c r="R21" s="6"/>
      <c r="S21" s="3"/>
    </row>
    <row r="22" spans="2:19" x14ac:dyDescent="0.25">
      <c r="B22" s="28">
        <f t="shared" si="18"/>
        <v>4730</v>
      </c>
      <c r="C22" s="28" t="str">
        <f t="shared" si="21"/>
        <v/>
      </c>
      <c r="D22" s="9"/>
      <c r="E22" s="9"/>
      <c r="F22" s="9"/>
      <c r="G22" s="4"/>
      <c r="H22" s="4"/>
      <c r="I22" s="4"/>
      <c r="J22" s="4"/>
      <c r="K22" s="4"/>
      <c r="L22" s="4"/>
      <c r="M22" s="4"/>
      <c r="N22" s="4"/>
      <c r="O22" s="6"/>
      <c r="P22" s="6"/>
      <c r="Q22" s="19" t="str">
        <f t="shared" si="22"/>
        <v/>
      </c>
      <c r="R22" s="6"/>
      <c r="S22" s="3"/>
    </row>
    <row r="23" spans="2:19" x14ac:dyDescent="0.25">
      <c r="B23" s="28">
        <f t="shared" si="18"/>
        <v>4730</v>
      </c>
      <c r="C23" s="28" t="str">
        <f t="shared" si="21"/>
        <v/>
      </c>
      <c r="D23" s="9"/>
      <c r="E23" s="9"/>
      <c r="F23" s="9"/>
      <c r="G23" s="4"/>
      <c r="H23" s="4"/>
      <c r="I23" s="4"/>
      <c r="J23" s="4"/>
      <c r="K23" s="4"/>
      <c r="L23" s="4"/>
      <c r="M23" s="4"/>
      <c r="N23" s="4"/>
      <c r="O23" s="6"/>
      <c r="P23" s="6"/>
      <c r="Q23" s="19" t="str">
        <f t="shared" si="22"/>
        <v/>
      </c>
      <c r="R23" s="6"/>
      <c r="S23" s="3"/>
    </row>
    <row r="24" spans="2:19" x14ac:dyDescent="0.25">
      <c r="B24" s="28">
        <f t="shared" si="18"/>
        <v>4730</v>
      </c>
      <c r="C24" s="28" t="str">
        <f t="shared" si="21"/>
        <v/>
      </c>
      <c r="D24" s="9"/>
      <c r="E24" s="9"/>
      <c r="F24" s="9"/>
      <c r="G24" s="4"/>
      <c r="H24" s="4"/>
      <c r="I24" s="4"/>
      <c r="J24" s="4"/>
      <c r="K24" s="4"/>
      <c r="L24" s="4"/>
      <c r="M24" s="4"/>
      <c r="N24" s="4"/>
      <c r="O24" s="6"/>
      <c r="P24" s="6"/>
      <c r="Q24" s="19" t="str">
        <f t="shared" si="22"/>
        <v/>
      </c>
      <c r="R24" s="6"/>
      <c r="S24" s="3"/>
    </row>
    <row r="25" spans="2:19" x14ac:dyDescent="0.25">
      <c r="B25" s="28">
        <f t="shared" si="18"/>
        <v>4730</v>
      </c>
      <c r="C25" s="28" t="str">
        <f t="shared" si="21"/>
        <v/>
      </c>
      <c r="D25" s="9"/>
      <c r="E25" s="9"/>
      <c r="F25" s="9"/>
      <c r="G25" s="4"/>
      <c r="H25" s="4"/>
      <c r="I25" s="4"/>
      <c r="J25" s="4"/>
      <c r="K25" s="4"/>
      <c r="L25" s="4"/>
      <c r="M25" s="4"/>
      <c r="N25" s="4"/>
      <c r="O25" s="6"/>
      <c r="P25" s="6"/>
      <c r="Q25" s="19" t="str">
        <f t="shared" si="22"/>
        <v/>
      </c>
      <c r="R25" s="6"/>
      <c r="S25" s="3"/>
    </row>
    <row r="26" spans="2:19" x14ac:dyDescent="0.25">
      <c r="B26" s="28">
        <f t="shared" si="18"/>
        <v>4730</v>
      </c>
      <c r="C26" s="28" t="str">
        <f t="shared" si="21"/>
        <v/>
      </c>
      <c r="D26" s="9"/>
      <c r="E26" s="9"/>
      <c r="F26" s="9"/>
      <c r="G26" s="4"/>
      <c r="H26" s="4"/>
      <c r="I26" s="4"/>
      <c r="J26" s="4"/>
      <c r="K26" s="4"/>
      <c r="L26" s="4"/>
      <c r="M26" s="4"/>
      <c r="N26" s="4"/>
      <c r="O26" s="6"/>
      <c r="P26" s="6"/>
      <c r="Q26" s="19" t="str">
        <f t="shared" si="22"/>
        <v/>
      </c>
      <c r="R26" s="6"/>
      <c r="S26" s="3"/>
    </row>
    <row r="27" spans="2:19" x14ac:dyDescent="0.25">
      <c r="B27" s="28">
        <f t="shared" si="18"/>
        <v>4730</v>
      </c>
      <c r="C27" s="28" t="str">
        <f t="shared" si="21"/>
        <v/>
      </c>
      <c r="D27" s="9"/>
      <c r="E27" s="9"/>
      <c r="F27" s="9"/>
      <c r="G27" s="4"/>
      <c r="H27" s="4"/>
      <c r="I27" s="4"/>
      <c r="J27" s="4"/>
      <c r="K27" s="4"/>
      <c r="L27" s="4"/>
      <c r="M27" s="4"/>
      <c r="N27" s="4"/>
      <c r="O27" s="6"/>
      <c r="P27" s="6"/>
      <c r="Q27" s="19" t="str">
        <f t="shared" si="22"/>
        <v/>
      </c>
      <c r="R27" s="6"/>
      <c r="S27" s="3"/>
    </row>
    <row r="28" spans="2:19" x14ac:dyDescent="0.25">
      <c r="B28" s="28">
        <f t="shared" si="18"/>
        <v>4730</v>
      </c>
      <c r="C28" s="28" t="str">
        <f t="shared" si="21"/>
        <v/>
      </c>
      <c r="D28" s="9"/>
      <c r="E28" s="9"/>
      <c r="F28" s="9"/>
      <c r="G28" s="4"/>
      <c r="H28" s="4"/>
      <c r="I28" s="4"/>
      <c r="J28" s="4"/>
      <c r="K28" s="4"/>
      <c r="L28" s="4"/>
      <c r="M28" s="4"/>
      <c r="N28" s="4"/>
      <c r="O28" s="6"/>
      <c r="P28" s="6"/>
      <c r="Q28" s="19" t="str">
        <f t="shared" si="22"/>
        <v/>
      </c>
      <c r="R28" s="6"/>
      <c r="S28" s="3"/>
    </row>
    <row r="29" spans="2:19" x14ac:dyDescent="0.25">
      <c r="B29" s="28">
        <f t="shared" si="18"/>
        <v>4730</v>
      </c>
      <c r="C29" s="28" t="str">
        <f t="shared" si="21"/>
        <v/>
      </c>
      <c r="D29" s="9"/>
      <c r="E29" s="9"/>
      <c r="F29" s="9"/>
      <c r="G29" s="4"/>
      <c r="H29" s="4"/>
      <c r="I29" s="4"/>
      <c r="J29" s="4"/>
      <c r="K29" s="4"/>
      <c r="L29" s="4"/>
      <c r="M29" s="4"/>
      <c r="N29" s="4"/>
      <c r="O29" s="6"/>
      <c r="P29" s="6"/>
      <c r="Q29" s="19" t="str">
        <f t="shared" si="22"/>
        <v/>
      </c>
      <c r="R29" s="6"/>
      <c r="S29" s="3"/>
    </row>
    <row r="30" spans="2:19" x14ac:dyDescent="0.25">
      <c r="B30" s="28">
        <f t="shared" si="18"/>
        <v>4730</v>
      </c>
      <c r="C30" s="28" t="str">
        <f t="shared" si="21"/>
        <v/>
      </c>
      <c r="D30" s="9"/>
      <c r="E30" s="9"/>
      <c r="F30" s="9"/>
      <c r="G30" s="4"/>
      <c r="H30" s="4"/>
      <c r="I30" s="4"/>
      <c r="J30" s="4"/>
      <c r="K30" s="4"/>
      <c r="L30" s="4"/>
      <c r="M30" s="4"/>
      <c r="N30" s="4"/>
      <c r="O30" s="6"/>
      <c r="P30" s="6"/>
      <c r="Q30" s="19" t="str">
        <f t="shared" si="22"/>
        <v/>
      </c>
      <c r="R30" s="6"/>
      <c r="S30" s="3"/>
    </row>
    <row r="31" spans="2:19" x14ac:dyDescent="0.25">
      <c r="B31" s="28">
        <f t="shared" si="18"/>
        <v>4730</v>
      </c>
      <c r="C31" s="28" t="str">
        <f t="shared" si="21"/>
        <v/>
      </c>
      <c r="D31" s="9"/>
      <c r="E31" s="9"/>
      <c r="F31" s="9"/>
      <c r="G31" s="4"/>
      <c r="H31" s="4"/>
      <c r="I31" s="4"/>
      <c r="J31" s="4"/>
      <c r="K31" s="4"/>
      <c r="L31" s="4"/>
      <c r="M31" s="4"/>
      <c r="N31" s="4"/>
      <c r="O31" s="6"/>
      <c r="P31" s="6"/>
      <c r="Q31" s="19" t="str">
        <f t="shared" si="22"/>
        <v/>
      </c>
      <c r="R31" s="6"/>
      <c r="S31" s="3"/>
    </row>
    <row r="32" spans="2:19" x14ac:dyDescent="0.25">
      <c r="B32" s="28">
        <f t="shared" si="18"/>
        <v>4730</v>
      </c>
      <c r="C32" s="28" t="str">
        <f t="shared" si="21"/>
        <v/>
      </c>
      <c r="D32" s="9"/>
      <c r="E32" s="9"/>
      <c r="F32" s="9"/>
      <c r="G32" s="4"/>
      <c r="H32" s="4"/>
      <c r="I32" s="4"/>
      <c r="J32" s="4"/>
      <c r="K32" s="4"/>
      <c r="L32" s="4"/>
      <c r="M32" s="4"/>
      <c r="N32" s="4"/>
      <c r="O32" s="6"/>
      <c r="P32" s="6"/>
      <c r="Q32" s="19" t="str">
        <f t="shared" si="22"/>
        <v/>
      </c>
      <c r="R32" s="6"/>
      <c r="S32" s="3"/>
    </row>
    <row r="33" spans="2:19" x14ac:dyDescent="0.25">
      <c r="B33" s="28">
        <f t="shared" si="18"/>
        <v>4730</v>
      </c>
      <c r="C33" s="28" t="str">
        <f t="shared" si="21"/>
        <v/>
      </c>
      <c r="D33" s="9"/>
      <c r="E33" s="9"/>
      <c r="F33" s="9"/>
      <c r="G33" s="4"/>
      <c r="H33" s="4"/>
      <c r="I33" s="4"/>
      <c r="J33" s="4"/>
      <c r="K33" s="4"/>
      <c r="L33" s="4"/>
      <c r="M33" s="4"/>
      <c r="N33" s="4"/>
      <c r="O33" s="6"/>
      <c r="P33" s="6"/>
      <c r="Q33" s="19" t="str">
        <f t="shared" si="22"/>
        <v/>
      </c>
      <c r="R33" s="6"/>
      <c r="S33" s="3"/>
    </row>
    <row r="34" spans="2:19" x14ac:dyDescent="0.25">
      <c r="B34" s="28">
        <f t="shared" si="18"/>
        <v>4730</v>
      </c>
      <c r="C34" s="28" t="str">
        <f t="shared" si="21"/>
        <v/>
      </c>
      <c r="D34" s="9"/>
      <c r="E34" s="9"/>
      <c r="F34" s="9"/>
      <c r="G34" s="4"/>
      <c r="H34" s="4"/>
      <c r="I34" s="4"/>
      <c r="J34" s="4"/>
      <c r="K34" s="4"/>
      <c r="L34" s="4"/>
      <c r="M34" s="4"/>
      <c r="N34" s="4"/>
      <c r="O34" s="6"/>
      <c r="P34" s="6"/>
      <c r="Q34" s="19" t="str">
        <f t="shared" si="22"/>
        <v/>
      </c>
      <c r="R34" s="6"/>
      <c r="S34" s="3"/>
    </row>
    <row r="35" spans="2:19" x14ac:dyDescent="0.25">
      <c r="B35" s="28">
        <f t="shared" si="18"/>
        <v>4730</v>
      </c>
      <c r="C35" s="28" t="str">
        <f t="shared" si="21"/>
        <v/>
      </c>
      <c r="D35" s="9"/>
      <c r="E35" s="9"/>
      <c r="F35" s="9"/>
      <c r="G35" s="4"/>
      <c r="H35" s="4"/>
      <c r="I35" s="4"/>
      <c r="J35" s="4"/>
      <c r="K35" s="4"/>
      <c r="L35" s="4"/>
      <c r="M35" s="4"/>
      <c r="N35" s="4"/>
      <c r="O35" s="6"/>
      <c r="P35" s="6"/>
      <c r="Q35" s="19" t="str">
        <f t="shared" si="22"/>
        <v/>
      </c>
      <c r="R35" s="6"/>
      <c r="S35" s="3"/>
    </row>
    <row r="36" spans="2:19" x14ac:dyDescent="0.25">
      <c r="B36" s="28">
        <f t="shared" si="18"/>
        <v>4730</v>
      </c>
      <c r="C36" s="28" t="str">
        <f t="shared" si="21"/>
        <v/>
      </c>
      <c r="D36" s="9"/>
      <c r="E36" s="9"/>
      <c r="F36" s="9"/>
      <c r="G36" s="4"/>
      <c r="H36" s="4"/>
      <c r="I36" s="4"/>
      <c r="J36" s="4"/>
      <c r="K36" s="4"/>
      <c r="L36" s="4"/>
      <c r="M36" s="4"/>
      <c r="N36" s="4"/>
      <c r="O36" s="6"/>
      <c r="P36" s="6"/>
      <c r="Q36" s="19" t="str">
        <f t="shared" si="22"/>
        <v/>
      </c>
      <c r="R36" s="6"/>
      <c r="S36" s="3"/>
    </row>
    <row r="37" spans="2:19" x14ac:dyDescent="0.25">
      <c r="B37" s="28">
        <f t="shared" si="18"/>
        <v>4730</v>
      </c>
      <c r="C37" s="28" t="str">
        <f t="shared" si="21"/>
        <v/>
      </c>
      <c r="D37" s="9"/>
      <c r="E37" s="9"/>
      <c r="F37" s="9"/>
      <c r="G37" s="4"/>
      <c r="H37" s="4"/>
      <c r="I37" s="4"/>
      <c r="J37" s="4"/>
      <c r="K37" s="4"/>
      <c r="L37" s="4"/>
      <c r="M37" s="4"/>
      <c r="N37" s="4"/>
      <c r="O37" s="6"/>
      <c r="P37" s="6"/>
      <c r="Q37" s="19" t="str">
        <f t="shared" si="22"/>
        <v/>
      </c>
      <c r="R37" s="6"/>
      <c r="S37" s="3"/>
    </row>
    <row r="38" spans="2:19" x14ac:dyDescent="0.25">
      <c r="B38" s="28">
        <f t="shared" si="18"/>
        <v>4730</v>
      </c>
      <c r="C38" s="28" t="str">
        <f t="shared" si="21"/>
        <v/>
      </c>
      <c r="D38" s="9"/>
      <c r="E38" s="9"/>
      <c r="F38" s="9"/>
      <c r="G38" s="4"/>
      <c r="H38" s="4"/>
      <c r="I38" s="4"/>
      <c r="J38" s="4"/>
      <c r="K38" s="4"/>
      <c r="L38" s="4"/>
      <c r="M38" s="4"/>
      <c r="N38" s="4"/>
      <c r="O38" s="6"/>
      <c r="P38" s="6"/>
      <c r="Q38" s="19" t="str">
        <f t="shared" si="22"/>
        <v/>
      </c>
      <c r="R38" s="6"/>
      <c r="S38" s="3"/>
    </row>
    <row r="39" spans="2:19" x14ac:dyDescent="0.25">
      <c r="B39" s="28">
        <f t="shared" si="18"/>
        <v>4730</v>
      </c>
      <c r="C39" s="28" t="str">
        <f t="shared" si="21"/>
        <v/>
      </c>
      <c r="D39" s="9"/>
      <c r="E39" s="9"/>
      <c r="F39" s="9"/>
      <c r="G39" s="4"/>
      <c r="H39" s="4"/>
      <c r="I39" s="4"/>
      <c r="J39" s="4"/>
      <c r="K39" s="4"/>
      <c r="L39" s="4"/>
      <c r="M39" s="4"/>
      <c r="N39" s="4"/>
      <c r="O39" s="6"/>
      <c r="P39" s="6"/>
      <c r="Q39" s="19" t="str">
        <f t="shared" si="22"/>
        <v/>
      </c>
      <c r="R39" s="6"/>
      <c r="S39" s="3"/>
    </row>
    <row r="40" spans="2:19" x14ac:dyDescent="0.25">
      <c r="B40" s="28">
        <f t="shared" si="18"/>
        <v>4730</v>
      </c>
      <c r="C40" s="28" t="str">
        <f t="shared" si="21"/>
        <v/>
      </c>
      <c r="D40" s="9"/>
      <c r="E40" s="9"/>
      <c r="F40" s="9"/>
      <c r="G40" s="4"/>
      <c r="H40" s="4"/>
      <c r="I40" s="4"/>
      <c r="J40" s="4"/>
      <c r="K40" s="4"/>
      <c r="L40" s="4"/>
      <c r="M40" s="4"/>
      <c r="N40" s="4"/>
      <c r="O40" s="6"/>
      <c r="P40" s="6"/>
      <c r="Q40" s="19" t="str">
        <f t="shared" si="22"/>
        <v/>
      </c>
      <c r="R40" s="6"/>
      <c r="S40" s="3"/>
    </row>
    <row r="41" spans="2:19" x14ac:dyDescent="0.25">
      <c r="B41" s="28">
        <f t="shared" si="18"/>
        <v>4730</v>
      </c>
      <c r="C41" s="28" t="str">
        <f t="shared" si="21"/>
        <v/>
      </c>
      <c r="D41" s="9"/>
      <c r="E41" s="9"/>
      <c r="F41" s="9"/>
      <c r="G41" s="4"/>
      <c r="H41" s="4"/>
      <c r="I41" s="4"/>
      <c r="J41" s="4"/>
      <c r="K41" s="4"/>
      <c r="L41" s="4"/>
      <c r="M41" s="4"/>
      <c r="N41" s="4"/>
      <c r="O41" s="6"/>
      <c r="P41" s="6"/>
      <c r="Q41" s="19" t="str">
        <f t="shared" si="22"/>
        <v/>
      </c>
      <c r="R41" s="6"/>
      <c r="S41" s="3"/>
    </row>
    <row r="42" spans="2:19" x14ac:dyDescent="0.25">
      <c r="B42" s="28">
        <f t="shared" si="18"/>
        <v>4730</v>
      </c>
      <c r="C42" s="28" t="str">
        <f t="shared" si="21"/>
        <v/>
      </c>
      <c r="D42" s="9"/>
      <c r="E42" s="9"/>
      <c r="F42" s="9"/>
      <c r="G42" s="4"/>
      <c r="H42" s="4"/>
      <c r="I42" s="4"/>
      <c r="J42" s="4"/>
      <c r="K42" s="4"/>
      <c r="L42" s="4"/>
      <c r="M42" s="4"/>
      <c r="N42" s="4"/>
      <c r="O42" s="6"/>
      <c r="P42" s="6"/>
      <c r="Q42" s="19" t="str">
        <f t="shared" si="22"/>
        <v/>
      </c>
      <c r="R42" s="6"/>
      <c r="S42" s="3"/>
    </row>
    <row r="43" spans="2:19" x14ac:dyDescent="0.25">
      <c r="B43" s="28">
        <f t="shared" si="18"/>
        <v>4730</v>
      </c>
      <c r="C43" s="28" t="str">
        <f t="shared" si="21"/>
        <v/>
      </c>
      <c r="D43" s="9"/>
      <c r="E43" s="9"/>
      <c r="F43" s="9"/>
      <c r="G43" s="4"/>
      <c r="H43" s="4"/>
      <c r="I43" s="4"/>
      <c r="J43" s="4"/>
      <c r="K43" s="4"/>
      <c r="L43" s="4"/>
      <c r="M43" s="4"/>
      <c r="N43" s="4"/>
      <c r="O43" s="6"/>
      <c r="P43" s="6"/>
      <c r="Q43" s="19" t="str">
        <f t="shared" si="22"/>
        <v/>
      </c>
      <c r="R43" s="6"/>
      <c r="S43" s="3"/>
    </row>
    <row r="44" spans="2:19" x14ac:dyDescent="0.25">
      <c r="B44" s="28">
        <f t="shared" si="18"/>
        <v>4730</v>
      </c>
      <c r="C44" s="28" t="str">
        <f t="shared" si="21"/>
        <v/>
      </c>
      <c r="D44" s="9"/>
      <c r="E44" s="9"/>
      <c r="F44" s="9"/>
      <c r="G44" s="4"/>
      <c r="H44" s="4"/>
      <c r="I44" s="4"/>
      <c r="J44" s="4"/>
      <c r="K44" s="4"/>
      <c r="L44" s="4"/>
      <c r="M44" s="4"/>
      <c r="N44" s="4"/>
      <c r="O44" s="6"/>
      <c r="P44" s="6"/>
      <c r="Q44" s="19" t="str">
        <f t="shared" si="22"/>
        <v/>
      </c>
      <c r="R44" s="6"/>
      <c r="S44" s="3"/>
    </row>
    <row r="45" spans="2:19" x14ac:dyDescent="0.25">
      <c r="B45" s="28">
        <f t="shared" si="18"/>
        <v>4730</v>
      </c>
      <c r="C45" s="28" t="str">
        <f t="shared" si="21"/>
        <v/>
      </c>
      <c r="D45" s="9"/>
      <c r="E45" s="9"/>
      <c r="F45" s="9"/>
      <c r="G45" s="4"/>
      <c r="H45" s="4"/>
      <c r="I45" s="4"/>
      <c r="J45" s="4"/>
      <c r="K45" s="4"/>
      <c r="L45" s="4"/>
      <c r="M45" s="4"/>
      <c r="N45" s="4"/>
      <c r="O45" s="6"/>
      <c r="P45" s="6"/>
      <c r="Q45" s="19" t="str">
        <f t="shared" si="22"/>
        <v/>
      </c>
      <c r="R45" s="6"/>
      <c r="S45" s="3"/>
    </row>
    <row r="46" spans="2:19" x14ac:dyDescent="0.25">
      <c r="B46" s="28">
        <f t="shared" si="18"/>
        <v>4730</v>
      </c>
      <c r="C46" s="28" t="str">
        <f t="shared" si="21"/>
        <v/>
      </c>
      <c r="D46" s="9"/>
      <c r="E46" s="9"/>
      <c r="F46" s="9"/>
      <c r="G46" s="4"/>
      <c r="H46" s="4"/>
      <c r="I46" s="4"/>
      <c r="J46" s="4"/>
      <c r="K46" s="4"/>
      <c r="L46" s="4"/>
      <c r="M46" s="4"/>
      <c r="N46" s="4"/>
      <c r="O46" s="6"/>
      <c r="P46" s="6"/>
      <c r="Q46" s="19" t="str">
        <f t="shared" si="22"/>
        <v/>
      </c>
      <c r="R46" s="6"/>
      <c r="S46" s="3"/>
    </row>
    <row r="47" spans="2:19" x14ac:dyDescent="0.25">
      <c r="B47" s="28">
        <f t="shared" si="18"/>
        <v>4730</v>
      </c>
      <c r="C47" s="28" t="str">
        <f t="shared" si="21"/>
        <v/>
      </c>
      <c r="D47" s="9"/>
      <c r="E47" s="9"/>
      <c r="F47" s="9"/>
      <c r="G47" s="4"/>
      <c r="H47" s="4"/>
      <c r="I47" s="4"/>
      <c r="J47" s="4"/>
      <c r="K47" s="4"/>
      <c r="L47" s="4"/>
      <c r="M47" s="4"/>
      <c r="N47" s="4"/>
      <c r="O47" s="6"/>
      <c r="P47" s="6"/>
      <c r="Q47" s="19" t="str">
        <f t="shared" si="22"/>
        <v/>
      </c>
      <c r="R47" s="6"/>
      <c r="S47" s="3"/>
    </row>
    <row r="48" spans="2:19" x14ac:dyDescent="0.25">
      <c r="B48" s="28">
        <f t="shared" si="18"/>
        <v>4730</v>
      </c>
      <c r="C48" s="28" t="str">
        <f t="shared" si="21"/>
        <v/>
      </c>
      <c r="D48" s="9"/>
      <c r="E48" s="9"/>
      <c r="F48" s="9"/>
      <c r="G48" s="4"/>
      <c r="H48" s="4"/>
      <c r="I48" s="4"/>
      <c r="J48" s="4"/>
      <c r="K48" s="4"/>
      <c r="L48" s="4"/>
      <c r="M48" s="4"/>
      <c r="N48" s="4"/>
      <c r="O48" s="6"/>
      <c r="P48" s="6"/>
      <c r="Q48" s="19" t="str">
        <f t="shared" si="22"/>
        <v/>
      </c>
      <c r="R48" s="6"/>
      <c r="S48" s="3"/>
    </row>
    <row r="49" spans="2:19" x14ac:dyDescent="0.25">
      <c r="B49" s="28">
        <f t="shared" si="18"/>
        <v>4730</v>
      </c>
      <c r="C49" s="28" t="str">
        <f t="shared" si="21"/>
        <v/>
      </c>
      <c r="D49" s="9"/>
      <c r="E49" s="9"/>
      <c r="F49" s="9"/>
      <c r="G49" s="4"/>
      <c r="H49" s="4"/>
      <c r="I49" s="4"/>
      <c r="J49" s="4"/>
      <c r="K49" s="4"/>
      <c r="L49" s="4"/>
      <c r="M49" s="4"/>
      <c r="N49" s="4"/>
      <c r="O49" s="6"/>
      <c r="P49" s="6"/>
      <c r="Q49" s="19" t="str">
        <f t="shared" si="22"/>
        <v/>
      </c>
      <c r="R49" s="6"/>
      <c r="S49" s="3"/>
    </row>
    <row r="50" spans="2:19" x14ac:dyDescent="0.25">
      <c r="B50" s="28">
        <f t="shared" si="18"/>
        <v>4730</v>
      </c>
      <c r="C50" s="28" t="str">
        <f t="shared" si="21"/>
        <v/>
      </c>
      <c r="D50" s="9"/>
      <c r="E50" s="9"/>
      <c r="F50" s="9"/>
      <c r="G50" s="4"/>
      <c r="H50" s="4"/>
      <c r="I50" s="4"/>
      <c r="J50" s="4"/>
      <c r="K50" s="4"/>
      <c r="L50" s="4"/>
      <c r="M50" s="4"/>
      <c r="N50" s="4"/>
      <c r="O50" s="6"/>
      <c r="P50" s="6"/>
      <c r="Q50" s="19" t="str">
        <f t="shared" si="22"/>
        <v/>
      </c>
      <c r="R50" s="6"/>
      <c r="S50" s="3"/>
    </row>
    <row r="51" spans="2:19" x14ac:dyDescent="0.25">
      <c r="B51" s="28">
        <f t="shared" si="18"/>
        <v>4730</v>
      </c>
      <c r="C51" s="28" t="str">
        <f t="shared" si="21"/>
        <v/>
      </c>
      <c r="D51" s="9"/>
      <c r="E51" s="9"/>
      <c r="F51" s="9"/>
      <c r="G51" s="4"/>
      <c r="H51" s="4"/>
      <c r="I51" s="4"/>
      <c r="J51" s="4"/>
      <c r="K51" s="4"/>
      <c r="L51" s="4"/>
      <c r="M51" s="4"/>
      <c r="N51" s="4"/>
      <c r="O51" s="6"/>
      <c r="P51" s="6"/>
      <c r="Q51" s="19" t="str">
        <f t="shared" si="22"/>
        <v/>
      </c>
      <c r="R51" s="6"/>
      <c r="S51" s="3"/>
    </row>
    <row r="52" spans="2:19" x14ac:dyDescent="0.25">
      <c r="B52" s="28">
        <f t="shared" si="18"/>
        <v>4730</v>
      </c>
      <c r="C52" s="28" t="str">
        <f t="shared" si="21"/>
        <v/>
      </c>
      <c r="D52" s="9"/>
      <c r="E52" s="9"/>
      <c r="F52" s="9"/>
      <c r="G52" s="4"/>
      <c r="H52" s="4"/>
      <c r="I52" s="4"/>
      <c r="J52" s="4"/>
      <c r="K52" s="4"/>
      <c r="L52" s="4"/>
      <c r="M52" s="4"/>
      <c r="N52" s="4"/>
      <c r="O52" s="6"/>
      <c r="P52" s="6"/>
      <c r="Q52" s="19" t="str">
        <f t="shared" si="22"/>
        <v/>
      </c>
      <c r="R52" s="6"/>
      <c r="S52" s="3"/>
    </row>
    <row r="53" spans="2:19" x14ac:dyDescent="0.25">
      <c r="B53" s="28">
        <f t="shared" si="18"/>
        <v>4730</v>
      </c>
      <c r="C53" s="28" t="str">
        <f t="shared" si="21"/>
        <v/>
      </c>
      <c r="D53" s="9"/>
      <c r="E53" s="9"/>
      <c r="F53" s="9"/>
      <c r="G53" s="4"/>
      <c r="H53" s="4"/>
      <c r="I53" s="4"/>
      <c r="J53" s="4"/>
      <c r="K53" s="4"/>
      <c r="L53" s="4"/>
      <c r="M53" s="4"/>
      <c r="N53" s="4"/>
      <c r="O53" s="6"/>
      <c r="P53" s="6"/>
      <c r="Q53" s="19" t="str">
        <f t="shared" si="22"/>
        <v/>
      </c>
      <c r="R53" s="6"/>
      <c r="S53" s="3"/>
    </row>
    <row r="54" spans="2:19" x14ac:dyDescent="0.25">
      <c r="B54" s="28">
        <f t="shared" si="18"/>
        <v>4730</v>
      </c>
      <c r="C54" s="28" t="str">
        <f t="shared" si="21"/>
        <v/>
      </c>
      <c r="D54" s="9"/>
      <c r="E54" s="9"/>
      <c r="F54" s="9"/>
      <c r="G54" s="4"/>
      <c r="H54" s="4"/>
      <c r="I54" s="4"/>
      <c r="J54" s="4"/>
      <c r="K54" s="4"/>
      <c r="L54" s="4"/>
      <c r="M54" s="4"/>
      <c r="N54" s="4"/>
      <c r="O54" s="6"/>
      <c r="P54" s="6"/>
      <c r="Q54" s="19" t="str">
        <f t="shared" si="22"/>
        <v/>
      </c>
      <c r="R54" s="6"/>
      <c r="S54" s="3"/>
    </row>
    <row r="55" spans="2:19" x14ac:dyDescent="0.25">
      <c r="B55" s="28">
        <f t="shared" si="18"/>
        <v>4730</v>
      </c>
      <c r="C55" s="28" t="str">
        <f t="shared" si="21"/>
        <v/>
      </c>
      <c r="D55" s="9"/>
      <c r="E55" s="9"/>
      <c r="F55" s="9"/>
      <c r="G55" s="4"/>
      <c r="H55" s="4"/>
      <c r="I55" s="4"/>
      <c r="J55" s="4"/>
      <c r="K55" s="4"/>
      <c r="L55" s="4"/>
      <c r="M55" s="4"/>
      <c r="N55" s="4"/>
      <c r="O55" s="6"/>
      <c r="P55" s="6"/>
      <c r="Q55" s="19" t="str">
        <f t="shared" si="22"/>
        <v/>
      </c>
      <c r="R55" s="6"/>
      <c r="S55" s="3"/>
    </row>
    <row r="56" spans="2:19" x14ac:dyDescent="0.25">
      <c r="B56" s="28">
        <f t="shared" si="18"/>
        <v>4730</v>
      </c>
      <c r="C56" s="28" t="str">
        <f t="shared" si="21"/>
        <v/>
      </c>
      <c r="D56" s="9"/>
      <c r="E56" s="9"/>
      <c r="F56" s="9"/>
      <c r="G56" s="4"/>
      <c r="H56" s="4"/>
      <c r="I56" s="4"/>
      <c r="J56" s="4"/>
      <c r="K56" s="4"/>
      <c r="L56" s="4"/>
      <c r="M56" s="4"/>
      <c r="N56" s="4"/>
      <c r="O56" s="6"/>
      <c r="P56" s="6"/>
      <c r="Q56" s="19" t="str">
        <f t="shared" si="22"/>
        <v/>
      </c>
      <c r="R56" s="6"/>
      <c r="S56" s="3"/>
    </row>
    <row r="57" spans="2:19" x14ac:dyDescent="0.25">
      <c r="B57" s="28">
        <f t="shared" si="18"/>
        <v>4730</v>
      </c>
      <c r="C57" s="28" t="str">
        <f t="shared" si="21"/>
        <v/>
      </c>
      <c r="D57" s="9"/>
      <c r="E57" s="9"/>
      <c r="F57" s="9"/>
      <c r="G57" s="4"/>
      <c r="H57" s="4"/>
      <c r="I57" s="4"/>
      <c r="J57" s="4"/>
      <c r="K57" s="4"/>
      <c r="L57" s="4"/>
      <c r="M57" s="4"/>
      <c r="N57" s="4"/>
      <c r="O57" s="6"/>
      <c r="P57" s="6"/>
      <c r="Q57" s="19" t="str">
        <f t="shared" si="22"/>
        <v/>
      </c>
      <c r="R57" s="6"/>
      <c r="S57" s="3"/>
    </row>
    <row r="58" spans="2:19" x14ac:dyDescent="0.25">
      <c r="B58" s="28">
        <f t="shared" si="18"/>
        <v>4730</v>
      </c>
      <c r="C58" s="28" t="str">
        <f t="shared" si="21"/>
        <v/>
      </c>
      <c r="D58" s="9"/>
      <c r="E58" s="9"/>
      <c r="F58" s="9"/>
      <c r="G58" s="4"/>
      <c r="H58" s="4"/>
      <c r="I58" s="4"/>
      <c r="J58" s="4"/>
      <c r="K58" s="4"/>
      <c r="L58" s="4"/>
      <c r="M58" s="4"/>
      <c r="N58" s="4"/>
      <c r="O58" s="6"/>
      <c r="P58" s="6"/>
      <c r="Q58" s="19" t="str">
        <f t="shared" si="22"/>
        <v/>
      </c>
      <c r="R58" s="6"/>
      <c r="S58" s="3"/>
    </row>
    <row r="59" spans="2:19" x14ac:dyDescent="0.25">
      <c r="B59" s="28">
        <f t="shared" si="18"/>
        <v>4730</v>
      </c>
      <c r="C59" s="28" t="str">
        <f t="shared" si="21"/>
        <v/>
      </c>
      <c r="D59" s="9"/>
      <c r="E59" s="9"/>
      <c r="F59" s="9"/>
      <c r="G59" s="4"/>
      <c r="H59" s="4"/>
      <c r="I59" s="4"/>
      <c r="J59" s="4"/>
      <c r="K59" s="4"/>
      <c r="L59" s="4"/>
      <c r="M59" s="4"/>
      <c r="N59" s="4"/>
      <c r="O59" s="6"/>
      <c r="P59" s="6"/>
      <c r="Q59" s="19" t="str">
        <f t="shared" si="22"/>
        <v/>
      </c>
      <c r="R59" s="6"/>
      <c r="S59" s="3"/>
    </row>
    <row r="60" spans="2:19" x14ac:dyDescent="0.25">
      <c r="B60" s="28">
        <f t="shared" si="18"/>
        <v>4730</v>
      </c>
      <c r="C60" s="28" t="str">
        <f t="shared" si="21"/>
        <v/>
      </c>
      <c r="D60" s="9"/>
      <c r="E60" s="9"/>
      <c r="F60" s="9"/>
      <c r="G60" s="4"/>
      <c r="H60" s="4"/>
      <c r="I60" s="4"/>
      <c r="J60" s="4"/>
      <c r="K60" s="4"/>
      <c r="L60" s="4"/>
      <c r="M60" s="4"/>
      <c r="N60" s="4"/>
      <c r="O60" s="6"/>
      <c r="P60" s="6"/>
      <c r="Q60" s="19" t="str">
        <f t="shared" si="22"/>
        <v/>
      </c>
      <c r="R60" s="6"/>
      <c r="S60" s="3"/>
    </row>
    <row r="61" spans="2:19" x14ac:dyDescent="0.25">
      <c r="B61" s="28">
        <f t="shared" si="18"/>
        <v>4730</v>
      </c>
      <c r="C61" s="28" t="str">
        <f t="shared" si="21"/>
        <v/>
      </c>
      <c r="D61" s="9"/>
      <c r="E61" s="9"/>
      <c r="F61" s="9"/>
      <c r="G61" s="4"/>
      <c r="H61" s="4"/>
      <c r="I61" s="4"/>
      <c r="J61" s="4"/>
      <c r="K61" s="4"/>
      <c r="L61" s="4"/>
      <c r="M61" s="4"/>
      <c r="N61" s="4"/>
      <c r="O61" s="6"/>
      <c r="P61" s="6"/>
      <c r="Q61" s="19" t="str">
        <f t="shared" si="22"/>
        <v/>
      </c>
      <c r="R61" s="6"/>
      <c r="S61" s="3"/>
    </row>
    <row r="62" spans="2:19" x14ac:dyDescent="0.25">
      <c r="B62" s="28">
        <f t="shared" si="18"/>
        <v>4730</v>
      </c>
      <c r="C62" s="28" t="str">
        <f t="shared" si="21"/>
        <v/>
      </c>
      <c r="D62" s="9"/>
      <c r="E62" s="9"/>
      <c r="F62" s="9"/>
      <c r="G62" s="4"/>
      <c r="H62" s="4"/>
      <c r="I62" s="4"/>
      <c r="J62" s="4"/>
      <c r="K62" s="4"/>
      <c r="L62" s="4"/>
      <c r="M62" s="4"/>
      <c r="N62" s="4"/>
      <c r="O62" s="6"/>
      <c r="P62" s="6"/>
      <c r="Q62" s="19" t="str">
        <f t="shared" si="22"/>
        <v/>
      </c>
      <c r="R62" s="6"/>
      <c r="S62" s="3"/>
    </row>
    <row r="63" spans="2:19" x14ac:dyDescent="0.25">
      <c r="B63" s="28">
        <f t="shared" si="18"/>
        <v>4730</v>
      </c>
      <c r="C63" s="28" t="str">
        <f t="shared" si="21"/>
        <v/>
      </c>
      <c r="D63" s="9"/>
      <c r="E63" s="9"/>
      <c r="F63" s="9"/>
      <c r="G63" s="4"/>
      <c r="H63" s="4"/>
      <c r="I63" s="4"/>
      <c r="J63" s="4"/>
      <c r="K63" s="4"/>
      <c r="L63" s="4"/>
      <c r="M63" s="4"/>
      <c r="N63" s="4"/>
      <c r="O63" s="6"/>
      <c r="P63" s="6"/>
      <c r="Q63" s="19" t="str">
        <f t="shared" si="22"/>
        <v/>
      </c>
      <c r="R63" s="6"/>
      <c r="S63" s="3"/>
    </row>
    <row r="64" spans="2:19" x14ac:dyDescent="0.25">
      <c r="B64" s="28">
        <f t="shared" si="18"/>
        <v>4730</v>
      </c>
      <c r="C64" s="28" t="str">
        <f t="shared" si="21"/>
        <v/>
      </c>
      <c r="D64" s="9"/>
      <c r="E64" s="9"/>
      <c r="F64" s="9"/>
      <c r="G64" s="4"/>
      <c r="H64" s="4"/>
      <c r="I64" s="4"/>
      <c r="J64" s="4"/>
      <c r="K64" s="4"/>
      <c r="L64" s="4"/>
      <c r="M64" s="4"/>
      <c r="N64" s="4"/>
      <c r="O64" s="6"/>
      <c r="P64" s="6"/>
      <c r="Q64" s="19" t="str">
        <f t="shared" si="22"/>
        <v/>
      </c>
      <c r="R64" s="6"/>
      <c r="S64" s="3"/>
    </row>
    <row r="65" spans="2:19" x14ac:dyDescent="0.25">
      <c r="B65" s="28">
        <f t="shared" si="18"/>
        <v>4730</v>
      </c>
      <c r="C65" s="28" t="str">
        <f t="shared" si="21"/>
        <v/>
      </c>
      <c r="D65" s="9"/>
      <c r="E65" s="9"/>
      <c r="F65" s="9"/>
      <c r="G65" s="4"/>
      <c r="H65" s="4"/>
      <c r="I65" s="4"/>
      <c r="J65" s="4"/>
      <c r="K65" s="4"/>
      <c r="L65" s="4"/>
      <c r="M65" s="4"/>
      <c r="N65" s="4"/>
      <c r="O65" s="6"/>
      <c r="P65" s="6"/>
      <c r="Q65" s="19" t="str">
        <f t="shared" si="22"/>
        <v/>
      </c>
      <c r="R65" s="6"/>
      <c r="S65" s="3"/>
    </row>
    <row r="66" spans="2:19" x14ac:dyDescent="0.25">
      <c r="B66" s="28">
        <f t="shared" si="18"/>
        <v>4730</v>
      </c>
      <c r="C66" s="28" t="str">
        <f t="shared" si="21"/>
        <v/>
      </c>
      <c r="D66" s="9"/>
      <c r="E66" s="9"/>
      <c r="F66" s="9"/>
      <c r="G66" s="4"/>
      <c r="H66" s="4"/>
      <c r="I66" s="4"/>
      <c r="J66" s="4"/>
      <c r="K66" s="4"/>
      <c r="L66" s="4"/>
      <c r="M66" s="4"/>
      <c r="N66" s="4"/>
      <c r="O66" s="6"/>
      <c r="P66" s="6"/>
      <c r="Q66" s="19" t="str">
        <f t="shared" si="22"/>
        <v/>
      </c>
      <c r="R66" s="6"/>
      <c r="S66" s="3"/>
    </row>
    <row r="67" spans="2:19" x14ac:dyDescent="0.25">
      <c r="B67" s="28">
        <f t="shared" si="18"/>
        <v>4730</v>
      </c>
      <c r="C67" s="28" t="str">
        <f t="shared" si="21"/>
        <v/>
      </c>
      <c r="D67" s="9"/>
      <c r="E67" s="9"/>
      <c r="F67" s="9"/>
      <c r="G67" s="4"/>
      <c r="H67" s="4"/>
      <c r="I67" s="4"/>
      <c r="J67" s="4"/>
      <c r="K67" s="4"/>
      <c r="L67" s="4"/>
      <c r="M67" s="4"/>
      <c r="N67" s="4"/>
      <c r="O67" s="6"/>
      <c r="P67" s="6"/>
      <c r="Q67" s="19" t="str">
        <f t="shared" si="22"/>
        <v/>
      </c>
      <c r="R67" s="6"/>
      <c r="S67" s="3"/>
    </row>
    <row r="68" spans="2:19" x14ac:dyDescent="0.25">
      <c r="B68" s="28">
        <f t="shared" si="18"/>
        <v>4730</v>
      </c>
      <c r="C68" s="28" t="str">
        <f t="shared" si="21"/>
        <v/>
      </c>
      <c r="D68" s="9"/>
      <c r="E68" s="9"/>
      <c r="F68" s="9"/>
      <c r="G68" s="4"/>
      <c r="H68" s="4"/>
      <c r="I68" s="4"/>
      <c r="J68" s="4"/>
      <c r="K68" s="4"/>
      <c r="L68" s="4"/>
      <c r="M68" s="4"/>
      <c r="N68" s="4"/>
      <c r="O68" s="6"/>
      <c r="P68" s="6"/>
      <c r="Q68" s="19" t="str">
        <f t="shared" si="22"/>
        <v/>
      </c>
      <c r="R68" s="6"/>
      <c r="S68" s="3"/>
    </row>
    <row r="69" spans="2:19" x14ac:dyDescent="0.25">
      <c r="B69" s="28">
        <f t="shared" si="18"/>
        <v>4730</v>
      </c>
      <c r="C69" s="28" t="str">
        <f t="shared" si="21"/>
        <v/>
      </c>
      <c r="D69" s="9"/>
      <c r="E69" s="9"/>
      <c r="F69" s="9"/>
      <c r="G69" s="4"/>
      <c r="H69" s="4"/>
      <c r="I69" s="4"/>
      <c r="J69" s="4"/>
      <c r="K69" s="4"/>
      <c r="L69" s="4"/>
      <c r="M69" s="4"/>
      <c r="N69" s="4"/>
      <c r="O69" s="6"/>
      <c r="P69" s="6"/>
      <c r="Q69" s="19" t="str">
        <f t="shared" si="22"/>
        <v/>
      </c>
      <c r="R69" s="6"/>
      <c r="S69" s="3"/>
    </row>
    <row r="70" spans="2:19" x14ac:dyDescent="0.25">
      <c r="B70" s="28">
        <f t="shared" si="18"/>
        <v>4730</v>
      </c>
      <c r="C70" s="28" t="str">
        <f t="shared" si="21"/>
        <v/>
      </c>
      <c r="D70" s="9"/>
      <c r="E70" s="9"/>
      <c r="F70" s="9"/>
      <c r="G70" s="4"/>
      <c r="H70" s="4"/>
      <c r="I70" s="4"/>
      <c r="J70" s="4"/>
      <c r="K70" s="4"/>
      <c r="L70" s="4"/>
      <c r="M70" s="4"/>
      <c r="N70" s="4"/>
      <c r="O70" s="6"/>
      <c r="P70" s="6"/>
      <c r="Q70" s="19" t="str">
        <f t="shared" si="22"/>
        <v/>
      </c>
      <c r="R70" s="6"/>
      <c r="S70" s="3"/>
    </row>
    <row r="71" spans="2:19" x14ac:dyDescent="0.25">
      <c r="B71" s="28">
        <f t="shared" si="18"/>
        <v>4730</v>
      </c>
      <c r="C71" s="28" t="str">
        <f t="shared" si="21"/>
        <v/>
      </c>
      <c r="D71" s="9"/>
      <c r="E71" s="9"/>
      <c r="F71" s="9"/>
      <c r="G71" s="4"/>
      <c r="H71" s="4"/>
      <c r="I71" s="4"/>
      <c r="J71" s="4"/>
      <c r="K71" s="4"/>
      <c r="L71" s="4"/>
      <c r="M71" s="4"/>
      <c r="N71" s="4"/>
      <c r="O71" s="6"/>
      <c r="P71" s="6"/>
      <c r="Q71" s="19" t="str">
        <f t="shared" si="22"/>
        <v/>
      </c>
      <c r="R71" s="6"/>
      <c r="S71" s="3"/>
    </row>
    <row r="72" spans="2:19" x14ac:dyDescent="0.25">
      <c r="B72" s="28">
        <f t="shared" si="18"/>
        <v>4730</v>
      </c>
      <c r="C72" s="28" t="str">
        <f t="shared" si="21"/>
        <v/>
      </c>
      <c r="D72" s="9"/>
      <c r="E72" s="9"/>
      <c r="F72" s="9"/>
      <c r="G72" s="4"/>
      <c r="H72" s="4"/>
      <c r="I72" s="4"/>
      <c r="J72" s="4"/>
      <c r="K72" s="4"/>
      <c r="L72" s="4"/>
      <c r="M72" s="4"/>
      <c r="N72" s="4"/>
      <c r="O72" s="6"/>
      <c r="P72" s="6"/>
      <c r="Q72" s="19" t="str">
        <f t="shared" si="22"/>
        <v/>
      </c>
      <c r="R72" s="6"/>
      <c r="S72" s="3"/>
    </row>
    <row r="73" spans="2:19" x14ac:dyDescent="0.25">
      <c r="B73" s="28">
        <f t="shared" si="18"/>
        <v>4730</v>
      </c>
      <c r="C73" s="28" t="str">
        <f t="shared" si="21"/>
        <v/>
      </c>
      <c r="D73" s="9"/>
      <c r="E73" s="9"/>
      <c r="F73" s="9"/>
      <c r="G73" s="4"/>
      <c r="H73" s="4"/>
      <c r="I73" s="4"/>
      <c r="J73" s="4"/>
      <c r="K73" s="4"/>
      <c r="L73" s="4"/>
      <c r="M73" s="4"/>
      <c r="N73" s="4"/>
      <c r="O73" s="6"/>
      <c r="P73" s="6"/>
      <c r="Q73" s="19" t="str">
        <f t="shared" si="22"/>
        <v/>
      </c>
      <c r="R73" s="6"/>
      <c r="S73" s="3"/>
    </row>
    <row r="74" spans="2:19" x14ac:dyDescent="0.25">
      <c r="B74" s="28">
        <f t="shared" si="18"/>
        <v>4730</v>
      </c>
      <c r="C74" s="28" t="str">
        <f t="shared" si="21"/>
        <v/>
      </c>
      <c r="D74" s="9"/>
      <c r="E74" s="9"/>
      <c r="F74" s="9"/>
      <c r="G74" s="4"/>
      <c r="H74" s="4"/>
      <c r="I74" s="4"/>
      <c r="J74" s="4"/>
      <c r="K74" s="4"/>
      <c r="L74" s="4"/>
      <c r="M74" s="4"/>
      <c r="N74" s="4"/>
      <c r="O74" s="6"/>
      <c r="P74" s="6"/>
      <c r="Q74" s="19" t="str">
        <f t="shared" si="22"/>
        <v/>
      </c>
      <c r="R74" s="6"/>
      <c r="S74" s="3"/>
    </row>
    <row r="75" spans="2:19" x14ac:dyDescent="0.25">
      <c r="B75" s="28">
        <f t="shared" si="18"/>
        <v>4730</v>
      </c>
      <c r="C75" s="28" t="str">
        <f t="shared" ref="C75:C109" si="23">IF(AND(D75&lt;&gt;"",E75&lt;&gt;""),D75&amp;" | " &amp;E75,"")</f>
        <v/>
      </c>
      <c r="D75" s="9"/>
      <c r="E75" s="9"/>
      <c r="F75" s="9"/>
      <c r="G75" s="4"/>
      <c r="H75" s="4"/>
      <c r="I75" s="4"/>
      <c r="J75" s="4"/>
      <c r="K75" s="4"/>
      <c r="L75" s="4"/>
      <c r="M75" s="4"/>
      <c r="N75" s="4"/>
      <c r="O75" s="6"/>
      <c r="P75" s="6"/>
      <c r="Q75" s="19" t="str">
        <f t="shared" ref="Q75:Q109" si="24">IFERROR((P75-O75)/O75,"")</f>
        <v/>
      </c>
      <c r="R75" s="6"/>
      <c r="S75" s="3"/>
    </row>
    <row r="76" spans="2:19" x14ac:dyDescent="0.25">
      <c r="B76" s="28">
        <f t="shared" si="18"/>
        <v>4730</v>
      </c>
      <c r="C76" s="28" t="str">
        <f t="shared" si="23"/>
        <v/>
      </c>
      <c r="D76" s="9"/>
      <c r="E76" s="9"/>
      <c r="F76" s="9"/>
      <c r="G76" s="4"/>
      <c r="H76" s="4"/>
      <c r="I76" s="4"/>
      <c r="J76" s="4"/>
      <c r="K76" s="4"/>
      <c r="L76" s="4"/>
      <c r="M76" s="4"/>
      <c r="N76" s="4"/>
      <c r="O76" s="6"/>
      <c r="P76" s="6"/>
      <c r="Q76" s="19" t="str">
        <f t="shared" si="24"/>
        <v/>
      </c>
      <c r="R76" s="6"/>
      <c r="S76" s="3"/>
    </row>
    <row r="77" spans="2:19" x14ac:dyDescent="0.25">
      <c r="B77" s="28">
        <f t="shared" si="18"/>
        <v>4730</v>
      </c>
      <c r="C77" s="28" t="str">
        <f t="shared" si="23"/>
        <v/>
      </c>
      <c r="D77" s="9"/>
      <c r="E77" s="9"/>
      <c r="F77" s="9"/>
      <c r="G77" s="4"/>
      <c r="H77" s="4"/>
      <c r="I77" s="4"/>
      <c r="J77" s="4"/>
      <c r="K77" s="4"/>
      <c r="L77" s="4"/>
      <c r="M77" s="4"/>
      <c r="N77" s="4"/>
      <c r="O77" s="6"/>
      <c r="P77" s="6"/>
      <c r="Q77" s="19" t="str">
        <f t="shared" si="24"/>
        <v/>
      </c>
      <c r="R77" s="6"/>
      <c r="S77" s="3"/>
    </row>
    <row r="78" spans="2:19" x14ac:dyDescent="0.25">
      <c r="B78" s="28">
        <f t="shared" si="18"/>
        <v>4730</v>
      </c>
      <c r="C78" s="28" t="str">
        <f t="shared" si="23"/>
        <v/>
      </c>
      <c r="D78" s="9"/>
      <c r="E78" s="9"/>
      <c r="F78" s="9"/>
      <c r="G78" s="4"/>
      <c r="H78" s="4"/>
      <c r="I78" s="4"/>
      <c r="J78" s="4"/>
      <c r="K78" s="4"/>
      <c r="L78" s="4"/>
      <c r="M78" s="4"/>
      <c r="N78" s="4"/>
      <c r="O78" s="6"/>
      <c r="P78" s="6"/>
      <c r="Q78" s="19" t="str">
        <f t="shared" si="24"/>
        <v/>
      </c>
      <c r="R78" s="6"/>
      <c r="S78" s="3"/>
    </row>
    <row r="79" spans="2:19" x14ac:dyDescent="0.25">
      <c r="B79" s="28">
        <f t="shared" si="18"/>
        <v>4730</v>
      </c>
      <c r="C79" s="28" t="str">
        <f t="shared" si="23"/>
        <v/>
      </c>
      <c r="D79" s="9"/>
      <c r="E79" s="9"/>
      <c r="F79" s="9"/>
      <c r="G79" s="4"/>
      <c r="H79" s="4"/>
      <c r="I79" s="4"/>
      <c r="J79" s="4"/>
      <c r="K79" s="4"/>
      <c r="L79" s="4"/>
      <c r="M79" s="4"/>
      <c r="N79" s="4"/>
      <c r="O79" s="6"/>
      <c r="P79" s="6"/>
      <c r="Q79" s="19" t="str">
        <f t="shared" si="24"/>
        <v/>
      </c>
      <c r="R79" s="6"/>
      <c r="S79" s="3"/>
    </row>
    <row r="80" spans="2:19" x14ac:dyDescent="0.25">
      <c r="B80" s="28">
        <f t="shared" si="18"/>
        <v>4730</v>
      </c>
      <c r="C80" s="28" t="str">
        <f t="shared" si="23"/>
        <v/>
      </c>
      <c r="D80" s="9"/>
      <c r="E80" s="9"/>
      <c r="F80" s="9"/>
      <c r="G80" s="4"/>
      <c r="H80" s="4"/>
      <c r="I80" s="4"/>
      <c r="J80" s="4"/>
      <c r="K80" s="4"/>
      <c r="L80" s="4"/>
      <c r="M80" s="4"/>
      <c r="N80" s="4"/>
      <c r="O80" s="6"/>
      <c r="P80" s="6"/>
      <c r="Q80" s="19" t="str">
        <f t="shared" si="24"/>
        <v/>
      </c>
      <c r="R80" s="6"/>
      <c r="S80" s="3"/>
    </row>
    <row r="81" spans="2:19" x14ac:dyDescent="0.25">
      <c r="B81" s="28">
        <f t="shared" si="18"/>
        <v>4730</v>
      </c>
      <c r="C81" s="28" t="str">
        <f t="shared" si="23"/>
        <v/>
      </c>
      <c r="D81" s="9"/>
      <c r="E81" s="9"/>
      <c r="F81" s="9"/>
      <c r="G81" s="4"/>
      <c r="H81" s="4"/>
      <c r="I81" s="4"/>
      <c r="J81" s="4"/>
      <c r="K81" s="4"/>
      <c r="L81" s="4"/>
      <c r="M81" s="4"/>
      <c r="N81" s="4"/>
      <c r="O81" s="6"/>
      <c r="P81" s="6"/>
      <c r="Q81" s="19" t="str">
        <f t="shared" si="24"/>
        <v/>
      </c>
      <c r="R81" s="6"/>
      <c r="S81" s="3"/>
    </row>
    <row r="82" spans="2:19" x14ac:dyDescent="0.25">
      <c r="B82" s="28">
        <f t="shared" si="18"/>
        <v>4730</v>
      </c>
      <c r="C82" s="28" t="str">
        <f t="shared" si="23"/>
        <v/>
      </c>
      <c r="D82" s="9"/>
      <c r="E82" s="9"/>
      <c r="F82" s="9"/>
      <c r="G82" s="4"/>
      <c r="H82" s="4"/>
      <c r="I82" s="4"/>
      <c r="J82" s="4"/>
      <c r="K82" s="4"/>
      <c r="L82" s="4"/>
      <c r="M82" s="4"/>
      <c r="N82" s="4"/>
      <c r="O82" s="6"/>
      <c r="P82" s="6"/>
      <c r="Q82" s="19" t="str">
        <f t="shared" si="24"/>
        <v/>
      </c>
      <c r="R82" s="6"/>
      <c r="S82" s="3"/>
    </row>
    <row r="83" spans="2:19" x14ac:dyDescent="0.25">
      <c r="B83" s="28">
        <f t="shared" si="18"/>
        <v>4730</v>
      </c>
      <c r="C83" s="28" t="str">
        <f t="shared" si="23"/>
        <v/>
      </c>
      <c r="D83" s="9"/>
      <c r="E83" s="9"/>
      <c r="F83" s="9"/>
      <c r="G83" s="4"/>
      <c r="H83" s="4"/>
      <c r="I83" s="4"/>
      <c r="J83" s="4"/>
      <c r="K83" s="4"/>
      <c r="L83" s="4"/>
      <c r="M83" s="4"/>
      <c r="N83" s="4"/>
      <c r="O83" s="6"/>
      <c r="P83" s="6"/>
      <c r="Q83" s="19" t="str">
        <f t="shared" si="24"/>
        <v/>
      </c>
      <c r="R83" s="6"/>
      <c r="S83" s="3"/>
    </row>
    <row r="84" spans="2:19" x14ac:dyDescent="0.25">
      <c r="B84" s="28">
        <f t="shared" si="18"/>
        <v>4730</v>
      </c>
      <c r="C84" s="28" t="str">
        <f t="shared" si="23"/>
        <v/>
      </c>
      <c r="D84" s="9"/>
      <c r="E84" s="9"/>
      <c r="F84" s="9"/>
      <c r="G84" s="4"/>
      <c r="H84" s="4"/>
      <c r="I84" s="4"/>
      <c r="J84" s="4"/>
      <c r="K84" s="4"/>
      <c r="L84" s="4"/>
      <c r="M84" s="4"/>
      <c r="N84" s="4"/>
      <c r="O84" s="6"/>
      <c r="P84" s="6"/>
      <c r="Q84" s="19" t="str">
        <f t="shared" si="24"/>
        <v/>
      </c>
      <c r="R84" s="6"/>
      <c r="S84" s="3"/>
    </row>
    <row r="85" spans="2:19" x14ac:dyDescent="0.25">
      <c r="B85" s="28">
        <f t="shared" si="18"/>
        <v>4730</v>
      </c>
      <c r="C85" s="28" t="str">
        <f t="shared" si="23"/>
        <v/>
      </c>
      <c r="D85" s="9"/>
      <c r="E85" s="9"/>
      <c r="F85" s="9"/>
      <c r="G85" s="4"/>
      <c r="H85" s="4"/>
      <c r="I85" s="4"/>
      <c r="J85" s="4"/>
      <c r="K85" s="4"/>
      <c r="L85" s="4"/>
      <c r="M85" s="4"/>
      <c r="N85" s="4"/>
      <c r="O85" s="6"/>
      <c r="P85" s="6"/>
      <c r="Q85" s="19" t="str">
        <f t="shared" si="24"/>
        <v/>
      </c>
      <c r="R85" s="6"/>
      <c r="S85" s="3"/>
    </row>
    <row r="86" spans="2:19" x14ac:dyDescent="0.25">
      <c r="B86" s="28">
        <f t="shared" si="18"/>
        <v>4730</v>
      </c>
      <c r="C86" s="28" t="str">
        <f t="shared" si="23"/>
        <v/>
      </c>
      <c r="D86" s="9"/>
      <c r="E86" s="9"/>
      <c r="F86" s="9"/>
      <c r="G86" s="4"/>
      <c r="H86" s="4"/>
      <c r="I86" s="4"/>
      <c r="J86" s="4"/>
      <c r="K86" s="4"/>
      <c r="L86" s="4"/>
      <c r="M86" s="4"/>
      <c r="N86" s="4"/>
      <c r="O86" s="6"/>
      <c r="P86" s="6"/>
      <c r="Q86" s="19" t="str">
        <f t="shared" si="24"/>
        <v/>
      </c>
      <c r="R86" s="6"/>
      <c r="S86" s="3"/>
    </row>
    <row r="87" spans="2:19" x14ac:dyDescent="0.25">
      <c r="B87" s="28">
        <f t="shared" si="18"/>
        <v>4730</v>
      </c>
      <c r="C87" s="28" t="str">
        <f t="shared" si="23"/>
        <v/>
      </c>
      <c r="D87" s="9"/>
      <c r="E87" s="9"/>
      <c r="F87" s="9"/>
      <c r="G87" s="4"/>
      <c r="H87" s="4"/>
      <c r="I87" s="4"/>
      <c r="J87" s="4"/>
      <c r="K87" s="4"/>
      <c r="L87" s="4"/>
      <c r="M87" s="4"/>
      <c r="N87" s="4"/>
      <c r="O87" s="6"/>
      <c r="P87" s="6"/>
      <c r="Q87" s="19" t="str">
        <f t="shared" si="24"/>
        <v/>
      </c>
      <c r="R87" s="6"/>
      <c r="S87" s="3"/>
    </row>
    <row r="88" spans="2:19" x14ac:dyDescent="0.25">
      <c r="B88" s="28">
        <f t="shared" si="18"/>
        <v>4730</v>
      </c>
      <c r="C88" s="28" t="str">
        <f t="shared" si="23"/>
        <v/>
      </c>
      <c r="D88" s="9"/>
      <c r="E88" s="9"/>
      <c r="F88" s="9"/>
      <c r="G88" s="4"/>
      <c r="H88" s="4"/>
      <c r="I88" s="4"/>
      <c r="J88" s="4"/>
      <c r="K88" s="4"/>
      <c r="L88" s="4"/>
      <c r="M88" s="4"/>
      <c r="N88" s="4"/>
      <c r="O88" s="6"/>
      <c r="P88" s="6"/>
      <c r="Q88" s="19" t="str">
        <f t="shared" si="24"/>
        <v/>
      </c>
      <c r="R88" s="6"/>
      <c r="S88" s="3"/>
    </row>
    <row r="89" spans="2:19" x14ac:dyDescent="0.25">
      <c r="B89" s="28">
        <f t="shared" si="18"/>
        <v>4730</v>
      </c>
      <c r="C89" s="28" t="str">
        <f t="shared" si="23"/>
        <v/>
      </c>
      <c r="D89" s="9"/>
      <c r="E89" s="9"/>
      <c r="F89" s="9"/>
      <c r="G89" s="4"/>
      <c r="H89" s="4"/>
      <c r="I89" s="4"/>
      <c r="J89" s="4"/>
      <c r="K89" s="4"/>
      <c r="L89" s="4"/>
      <c r="M89" s="4"/>
      <c r="N89" s="4"/>
      <c r="O89" s="6"/>
      <c r="P89" s="6"/>
      <c r="Q89" s="19" t="str">
        <f t="shared" si="24"/>
        <v/>
      </c>
      <c r="R89" s="6"/>
      <c r="S89" s="3"/>
    </row>
    <row r="90" spans="2:19" x14ac:dyDescent="0.25">
      <c r="B90" s="28">
        <f t="shared" si="18"/>
        <v>4730</v>
      </c>
      <c r="C90" s="28" t="str">
        <f t="shared" si="23"/>
        <v/>
      </c>
      <c r="D90" s="9"/>
      <c r="E90" s="9"/>
      <c r="F90" s="9"/>
      <c r="G90" s="4"/>
      <c r="H90" s="4"/>
      <c r="I90" s="4"/>
      <c r="J90" s="4"/>
      <c r="K90" s="4"/>
      <c r="L90" s="4"/>
      <c r="M90" s="4"/>
      <c r="N90" s="4"/>
      <c r="O90" s="6"/>
      <c r="P90" s="6"/>
      <c r="Q90" s="19" t="str">
        <f t="shared" si="24"/>
        <v/>
      </c>
      <c r="R90" s="6"/>
      <c r="S90" s="3"/>
    </row>
    <row r="91" spans="2:19" x14ac:dyDescent="0.25">
      <c r="B91" s="28">
        <f t="shared" si="18"/>
        <v>4730</v>
      </c>
      <c r="C91" s="28" t="str">
        <f t="shared" si="23"/>
        <v/>
      </c>
      <c r="D91" s="9"/>
      <c r="E91" s="9"/>
      <c r="F91" s="9"/>
      <c r="G91" s="4"/>
      <c r="H91" s="4"/>
      <c r="I91" s="4"/>
      <c r="J91" s="4"/>
      <c r="K91" s="4"/>
      <c r="L91" s="4"/>
      <c r="M91" s="4"/>
      <c r="N91" s="4"/>
      <c r="O91" s="6"/>
      <c r="P91" s="6"/>
      <c r="Q91" s="19" t="str">
        <f t="shared" si="24"/>
        <v/>
      </c>
      <c r="R91" s="6"/>
      <c r="S91" s="3"/>
    </row>
    <row r="92" spans="2:19" x14ac:dyDescent="0.25">
      <c r="B92" s="28">
        <f t="shared" si="18"/>
        <v>4730</v>
      </c>
      <c r="C92" s="28" t="str">
        <f t="shared" si="23"/>
        <v/>
      </c>
      <c r="D92" s="9"/>
      <c r="E92" s="9"/>
      <c r="F92" s="9"/>
      <c r="G92" s="4"/>
      <c r="H92" s="4"/>
      <c r="I92" s="4"/>
      <c r="J92" s="4"/>
      <c r="K92" s="4"/>
      <c r="L92" s="4"/>
      <c r="M92" s="4"/>
      <c r="N92" s="4"/>
      <c r="O92" s="6"/>
      <c r="P92" s="6"/>
      <c r="Q92" s="19" t="str">
        <f t="shared" si="24"/>
        <v/>
      </c>
      <c r="R92" s="6"/>
      <c r="S92" s="3"/>
    </row>
    <row r="93" spans="2:19" x14ac:dyDescent="0.25">
      <c r="B93" s="28">
        <f t="shared" si="18"/>
        <v>4730</v>
      </c>
      <c r="C93" s="28" t="str">
        <f t="shared" si="23"/>
        <v/>
      </c>
      <c r="D93" s="9"/>
      <c r="E93" s="9"/>
      <c r="F93" s="9"/>
      <c r="G93" s="4"/>
      <c r="H93" s="4"/>
      <c r="I93" s="4"/>
      <c r="J93" s="4"/>
      <c r="K93" s="4"/>
      <c r="L93" s="4"/>
      <c r="M93" s="4"/>
      <c r="N93" s="4"/>
      <c r="O93" s="6"/>
      <c r="P93" s="6"/>
      <c r="Q93" s="19" t="str">
        <f t="shared" si="24"/>
        <v/>
      </c>
      <c r="R93" s="6"/>
      <c r="S93" s="3"/>
    </row>
    <row r="94" spans="2:19" x14ac:dyDescent="0.25">
      <c r="B94" s="28">
        <f t="shared" si="18"/>
        <v>4730</v>
      </c>
      <c r="C94" s="28" t="str">
        <f t="shared" si="23"/>
        <v/>
      </c>
      <c r="D94" s="9"/>
      <c r="E94" s="9"/>
      <c r="F94" s="9"/>
      <c r="G94" s="4"/>
      <c r="H94" s="4"/>
      <c r="I94" s="4"/>
      <c r="J94" s="4"/>
      <c r="K94" s="4"/>
      <c r="L94" s="4"/>
      <c r="M94" s="4"/>
      <c r="N94" s="4"/>
      <c r="O94" s="6"/>
      <c r="P94" s="6"/>
      <c r="Q94" s="19" t="str">
        <f t="shared" si="24"/>
        <v/>
      </c>
      <c r="R94" s="6"/>
      <c r="S94" s="3"/>
    </row>
    <row r="95" spans="2:19" x14ac:dyDescent="0.25">
      <c r="B95" s="28">
        <f t="shared" si="18"/>
        <v>4730</v>
      </c>
      <c r="C95" s="28" t="str">
        <f t="shared" si="23"/>
        <v/>
      </c>
      <c r="D95" s="9"/>
      <c r="E95" s="9"/>
      <c r="F95" s="9"/>
      <c r="G95" s="4"/>
      <c r="H95" s="4"/>
      <c r="I95" s="4"/>
      <c r="J95" s="4"/>
      <c r="K95" s="4"/>
      <c r="L95" s="4"/>
      <c r="M95" s="4"/>
      <c r="N95" s="4"/>
      <c r="O95" s="6"/>
      <c r="P95" s="6"/>
      <c r="Q95" s="19" t="str">
        <f t="shared" si="24"/>
        <v/>
      </c>
      <c r="R95" s="6"/>
      <c r="S95" s="3"/>
    </row>
    <row r="96" spans="2:19" x14ac:dyDescent="0.25">
      <c r="B96" s="28">
        <f t="shared" si="18"/>
        <v>4730</v>
      </c>
      <c r="C96" s="28" t="str">
        <f t="shared" si="23"/>
        <v/>
      </c>
      <c r="D96" s="9"/>
      <c r="E96" s="9"/>
      <c r="F96" s="9"/>
      <c r="G96" s="4"/>
      <c r="H96" s="4"/>
      <c r="I96" s="4"/>
      <c r="J96" s="4"/>
      <c r="K96" s="4"/>
      <c r="L96" s="4"/>
      <c r="M96" s="4"/>
      <c r="N96" s="4"/>
      <c r="O96" s="6"/>
      <c r="P96" s="6"/>
      <c r="Q96" s="19" t="str">
        <f t="shared" si="24"/>
        <v/>
      </c>
      <c r="R96" s="6"/>
      <c r="S96" s="3"/>
    </row>
    <row r="97" spans="2:19" x14ac:dyDescent="0.25">
      <c r="B97" s="28">
        <f t="shared" si="18"/>
        <v>4730</v>
      </c>
      <c r="C97" s="28" t="str">
        <f t="shared" si="23"/>
        <v/>
      </c>
      <c r="D97" s="9"/>
      <c r="E97" s="9"/>
      <c r="F97" s="9"/>
      <c r="G97" s="4"/>
      <c r="H97" s="4"/>
      <c r="I97" s="4"/>
      <c r="J97" s="4"/>
      <c r="K97" s="4"/>
      <c r="L97" s="4"/>
      <c r="M97" s="4"/>
      <c r="N97" s="4"/>
      <c r="O97" s="6"/>
      <c r="P97" s="6"/>
      <c r="Q97" s="19" t="str">
        <f t="shared" si="24"/>
        <v/>
      </c>
      <c r="R97" s="6"/>
      <c r="S97" s="3"/>
    </row>
    <row r="98" spans="2:19" x14ac:dyDescent="0.25">
      <c r="B98" s="28">
        <f t="shared" si="18"/>
        <v>4730</v>
      </c>
      <c r="C98" s="28" t="str">
        <f t="shared" si="23"/>
        <v/>
      </c>
      <c r="D98" s="9"/>
      <c r="E98" s="9"/>
      <c r="F98" s="9"/>
      <c r="G98" s="4"/>
      <c r="H98" s="4"/>
      <c r="I98" s="4"/>
      <c r="J98" s="4"/>
      <c r="K98" s="4"/>
      <c r="L98" s="4"/>
      <c r="M98" s="4"/>
      <c r="N98" s="4"/>
      <c r="O98" s="6"/>
      <c r="P98" s="6"/>
      <c r="Q98" s="19" t="str">
        <f t="shared" si="24"/>
        <v/>
      </c>
      <c r="R98" s="6"/>
      <c r="S98" s="3"/>
    </row>
    <row r="99" spans="2:19" x14ac:dyDescent="0.25">
      <c r="B99" s="28">
        <f t="shared" si="18"/>
        <v>4730</v>
      </c>
      <c r="C99" s="28" t="str">
        <f t="shared" si="23"/>
        <v/>
      </c>
      <c r="D99" s="9"/>
      <c r="E99" s="9"/>
      <c r="F99" s="9"/>
      <c r="G99" s="4"/>
      <c r="H99" s="4"/>
      <c r="I99" s="4"/>
      <c r="J99" s="4"/>
      <c r="K99" s="4"/>
      <c r="L99" s="4"/>
      <c r="M99" s="4"/>
      <c r="N99" s="4"/>
      <c r="O99" s="6"/>
      <c r="P99" s="6"/>
      <c r="Q99" s="19" t="str">
        <f t="shared" si="24"/>
        <v/>
      </c>
      <c r="R99" s="6"/>
      <c r="S99" s="3"/>
    </row>
    <row r="100" spans="2:19" x14ac:dyDescent="0.25">
      <c r="B100" s="28">
        <f t="shared" si="18"/>
        <v>4730</v>
      </c>
      <c r="C100" s="28" t="str">
        <f t="shared" si="23"/>
        <v/>
      </c>
      <c r="D100" s="9"/>
      <c r="E100" s="9"/>
      <c r="F100" s="9"/>
      <c r="G100" s="4"/>
      <c r="H100" s="4"/>
      <c r="I100" s="4"/>
      <c r="J100" s="4"/>
      <c r="K100" s="4"/>
      <c r="L100" s="4"/>
      <c r="M100" s="4"/>
      <c r="N100" s="4"/>
      <c r="O100" s="6"/>
      <c r="P100" s="6"/>
      <c r="Q100" s="19" t="str">
        <f t="shared" si="24"/>
        <v/>
      </c>
      <c r="R100" s="6"/>
      <c r="S100" s="3"/>
    </row>
    <row r="101" spans="2:19" x14ac:dyDescent="0.25">
      <c r="B101" s="28">
        <f t="shared" si="18"/>
        <v>4730</v>
      </c>
      <c r="C101" s="28" t="str">
        <f t="shared" si="23"/>
        <v/>
      </c>
      <c r="D101" s="9"/>
      <c r="E101" s="9"/>
      <c r="F101" s="9"/>
      <c r="G101" s="4"/>
      <c r="H101" s="4"/>
      <c r="I101" s="4"/>
      <c r="J101" s="4"/>
      <c r="K101" s="4"/>
      <c r="L101" s="4"/>
      <c r="M101" s="4"/>
      <c r="N101" s="4"/>
      <c r="O101" s="6"/>
      <c r="P101" s="6"/>
      <c r="Q101" s="19" t="str">
        <f t="shared" si="24"/>
        <v/>
      </c>
      <c r="R101" s="6"/>
      <c r="S101" s="3"/>
    </row>
    <row r="102" spans="2:19" x14ac:dyDescent="0.25">
      <c r="B102" s="28">
        <f t="shared" si="18"/>
        <v>4730</v>
      </c>
      <c r="C102" s="28" t="str">
        <f t="shared" si="23"/>
        <v/>
      </c>
      <c r="D102" s="9"/>
      <c r="E102" s="9"/>
      <c r="F102" s="9"/>
      <c r="G102" s="4"/>
      <c r="H102" s="4"/>
      <c r="I102" s="4"/>
      <c r="J102" s="4"/>
      <c r="K102" s="4"/>
      <c r="L102" s="4"/>
      <c r="M102" s="4"/>
      <c r="N102" s="4"/>
      <c r="O102" s="6"/>
      <c r="P102" s="6"/>
      <c r="Q102" s="19" t="str">
        <f t="shared" si="24"/>
        <v/>
      </c>
      <c r="R102" s="6"/>
      <c r="S102" s="3"/>
    </row>
    <row r="103" spans="2:19" x14ac:dyDescent="0.25">
      <c r="B103" s="28">
        <f t="shared" si="18"/>
        <v>4730</v>
      </c>
      <c r="C103" s="28" t="str">
        <f t="shared" si="23"/>
        <v/>
      </c>
      <c r="D103" s="9"/>
      <c r="E103" s="9"/>
      <c r="F103" s="9"/>
      <c r="G103" s="4"/>
      <c r="H103" s="4"/>
      <c r="I103" s="4"/>
      <c r="J103" s="4"/>
      <c r="K103" s="4"/>
      <c r="L103" s="4"/>
      <c r="M103" s="4"/>
      <c r="N103" s="4"/>
      <c r="O103" s="6"/>
      <c r="P103" s="6"/>
      <c r="Q103" s="19" t="str">
        <f t="shared" si="24"/>
        <v/>
      </c>
      <c r="R103" s="6"/>
      <c r="S103" s="3"/>
    </row>
    <row r="104" spans="2:19" x14ac:dyDescent="0.25">
      <c r="B104" s="28">
        <f t="shared" si="18"/>
        <v>4730</v>
      </c>
      <c r="C104" s="28" t="str">
        <f t="shared" si="23"/>
        <v/>
      </c>
      <c r="D104" s="9"/>
      <c r="E104" s="9"/>
      <c r="F104" s="9"/>
      <c r="G104" s="4"/>
      <c r="H104" s="4"/>
      <c r="I104" s="4"/>
      <c r="J104" s="4"/>
      <c r="K104" s="4"/>
      <c r="L104" s="4"/>
      <c r="M104" s="4"/>
      <c r="N104" s="4"/>
      <c r="O104" s="6"/>
      <c r="P104" s="6"/>
      <c r="Q104" s="19" t="str">
        <f t="shared" si="24"/>
        <v/>
      </c>
      <c r="R104" s="6"/>
      <c r="S104" s="3"/>
    </row>
    <row r="105" spans="2:19" x14ac:dyDescent="0.25">
      <c r="B105" s="28">
        <f t="shared" si="18"/>
        <v>4730</v>
      </c>
      <c r="C105" s="28" t="str">
        <f t="shared" si="23"/>
        <v/>
      </c>
      <c r="D105" s="9"/>
      <c r="E105" s="9"/>
      <c r="F105" s="9"/>
      <c r="G105" s="4"/>
      <c r="H105" s="4"/>
      <c r="I105" s="4"/>
      <c r="J105" s="4"/>
      <c r="K105" s="4"/>
      <c r="L105" s="4"/>
      <c r="M105" s="4"/>
      <c r="N105" s="4"/>
      <c r="O105" s="6"/>
      <c r="P105" s="6"/>
      <c r="Q105" s="19" t="str">
        <f t="shared" si="24"/>
        <v/>
      </c>
      <c r="R105" s="6"/>
      <c r="S105" s="3"/>
    </row>
    <row r="106" spans="2:19" x14ac:dyDescent="0.25">
      <c r="B106" s="28">
        <f t="shared" si="18"/>
        <v>4730</v>
      </c>
      <c r="C106" s="28" t="str">
        <f t="shared" si="23"/>
        <v/>
      </c>
      <c r="D106" s="9"/>
      <c r="E106" s="9"/>
      <c r="F106" s="9"/>
      <c r="G106" s="4"/>
      <c r="H106" s="4"/>
      <c r="I106" s="4"/>
      <c r="J106" s="4"/>
      <c r="K106" s="4"/>
      <c r="L106" s="4"/>
      <c r="M106" s="4"/>
      <c r="N106" s="4"/>
      <c r="O106" s="6"/>
      <c r="P106" s="6"/>
      <c r="Q106" s="19" t="str">
        <f t="shared" si="24"/>
        <v/>
      </c>
      <c r="R106" s="6"/>
      <c r="S106" s="3"/>
    </row>
    <row r="107" spans="2:19" x14ac:dyDescent="0.25">
      <c r="B107" s="28">
        <f t="shared" si="18"/>
        <v>4730</v>
      </c>
      <c r="C107" s="28" t="str">
        <f t="shared" si="23"/>
        <v/>
      </c>
      <c r="D107" s="9"/>
      <c r="E107" s="9"/>
      <c r="F107" s="9"/>
      <c r="G107" s="4"/>
      <c r="H107" s="4"/>
      <c r="I107" s="4"/>
      <c r="J107" s="4"/>
      <c r="K107" s="4"/>
      <c r="L107" s="4"/>
      <c r="M107" s="4"/>
      <c r="N107" s="4"/>
      <c r="O107" s="6"/>
      <c r="P107" s="6"/>
      <c r="Q107" s="19" t="str">
        <f t="shared" si="24"/>
        <v/>
      </c>
      <c r="R107" s="6"/>
      <c r="S107" s="3"/>
    </row>
    <row r="108" spans="2:19" x14ac:dyDescent="0.25">
      <c r="B108" s="28">
        <f t="shared" si="18"/>
        <v>4730</v>
      </c>
      <c r="C108" s="28" t="str">
        <f t="shared" si="23"/>
        <v/>
      </c>
      <c r="D108" s="9"/>
      <c r="E108" s="9"/>
      <c r="F108" s="9"/>
      <c r="G108" s="4"/>
      <c r="H108" s="4"/>
      <c r="I108" s="4"/>
      <c r="J108" s="4"/>
      <c r="K108" s="4"/>
      <c r="L108" s="4"/>
      <c r="M108" s="4"/>
      <c r="N108" s="4"/>
      <c r="O108" s="6"/>
      <c r="P108" s="6"/>
      <c r="Q108" s="19" t="str">
        <f t="shared" si="24"/>
        <v/>
      </c>
      <c r="R108" s="6"/>
      <c r="S108" s="3"/>
    </row>
    <row r="109" spans="2:19" x14ac:dyDescent="0.25">
      <c r="B109" s="28">
        <f t="shared" si="18"/>
        <v>4730</v>
      </c>
      <c r="C109" s="28" t="str">
        <f t="shared" si="23"/>
        <v/>
      </c>
      <c r="D109" s="9"/>
      <c r="E109" s="9"/>
      <c r="F109" s="9"/>
      <c r="G109" s="4"/>
      <c r="H109" s="4"/>
      <c r="I109" s="4"/>
      <c r="J109" s="4"/>
      <c r="K109" s="4"/>
      <c r="L109" s="4"/>
      <c r="M109" s="4"/>
      <c r="N109" s="4"/>
      <c r="O109" s="6"/>
      <c r="P109" s="6"/>
      <c r="Q109" s="19" t="str">
        <f t="shared" si="24"/>
        <v/>
      </c>
      <c r="R109" s="6"/>
      <c r="S109" s="3"/>
    </row>
    <row r="110" spans="2:19" x14ac:dyDescent="0.25">
      <c r="B110" s="28">
        <f t="shared" ref="B110" si="25">rngEstimatePK</f>
        <v>4730</v>
      </c>
      <c r="C110" s="28" t="str">
        <f t="shared" ref="C110" si="26">IF(AND(D110&lt;&gt;"",E110&lt;&gt;""),D110&amp;" | " &amp;E110,"")</f>
        <v/>
      </c>
      <c r="D110" s="9"/>
      <c r="E110" s="9"/>
      <c r="F110" s="9"/>
      <c r="G110" s="4"/>
      <c r="H110" s="4"/>
      <c r="I110" s="4"/>
      <c r="J110" s="4"/>
      <c r="K110" s="4"/>
      <c r="L110" s="4"/>
      <c r="M110" s="4"/>
      <c r="N110" s="4"/>
      <c r="O110" s="6"/>
      <c r="P110" s="6"/>
      <c r="Q110" s="19" t="str">
        <f t="shared" ref="Q110" si="27">IFERROR((P110-O110)/O110,"")</f>
        <v/>
      </c>
      <c r="R110" s="6"/>
      <c r="S110" s="3"/>
    </row>
  </sheetData>
  <sheetProtection sheet="1" objects="1" scenarios="1"/>
  <sortState ref="D5:S11">
    <sortCondition ref="D5:D11"/>
    <sortCondition ref="E5:E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artInputFormWS">
    <tabColor theme="8"/>
  </sheetPr>
  <dimension ref="B2:J22"/>
  <sheetViews>
    <sheetView showGridLines="0" workbookViewId="0">
      <pane ySplit="2" topLeftCell="A3" activePane="bottomLeft" state="frozen"/>
      <selection pane="bottomLeft"/>
    </sheetView>
  </sheetViews>
  <sheetFormatPr defaultRowHeight="15" x14ac:dyDescent="0.25"/>
  <cols>
    <col min="1" max="1" width="4.7109375" customWidth="1"/>
    <col min="2" max="2" width="12.7109375" style="7" hidden="1" customWidth="1"/>
    <col min="3" max="3" width="8.7109375" style="7" customWidth="1"/>
    <col min="4" max="4" width="32.7109375" style="2" customWidth="1"/>
    <col min="5" max="5" width="12.7109375" style="7" customWidth="1"/>
    <col min="6" max="6" width="21.28515625" style="2" customWidth="1"/>
    <col min="7" max="7" width="12.42578125" style="2" hidden="1" customWidth="1"/>
    <col min="8" max="8" width="18.7109375" style="2" customWidth="1"/>
    <col min="9" max="9" width="10.7109375" style="2" customWidth="1"/>
    <col min="10" max="10" width="12.7109375" style="1" customWidth="1"/>
  </cols>
  <sheetData>
    <row r="2" spans="2:10" s="13" customFormat="1" ht="30" x14ac:dyDescent="0.25">
      <c r="B2" s="10" t="s">
        <v>22</v>
      </c>
      <c r="C2" s="10" t="s">
        <v>4</v>
      </c>
      <c r="D2" s="11" t="s">
        <v>5</v>
      </c>
      <c r="E2" s="10" t="s">
        <v>7</v>
      </c>
      <c r="F2" s="11" t="s">
        <v>24</v>
      </c>
      <c r="G2" s="11" t="s">
        <v>13</v>
      </c>
      <c r="H2" s="11" t="s">
        <v>0</v>
      </c>
      <c r="I2" s="11" t="s">
        <v>1</v>
      </c>
      <c r="J2" s="12" t="s">
        <v>26</v>
      </c>
    </row>
    <row r="3" spans="2:10" x14ac:dyDescent="0.25">
      <c r="B3" s="28">
        <f t="shared" ref="B3:B22" si="0">rngEstimatePK</f>
        <v>4730</v>
      </c>
      <c r="C3" s="8"/>
      <c r="D3" s="9"/>
      <c r="E3" s="8"/>
      <c r="F3" s="17"/>
      <c r="G3" s="30" t="str">
        <f>rngSubJob</f>
        <v xml:space="preserve"> </v>
      </c>
      <c r="H3" s="18" t="str">
        <f t="shared" ref="H3:H22" ca="1" si="1">_xlfn.IFNA(VLOOKUP(F3,OFFSET(tblPlanElevationLookup,0,1),2,FALSE),"")</f>
        <v/>
      </c>
      <c r="I3" s="18" t="str">
        <f t="shared" ref="I3:I22" ca="1" si="2">_xlfn.IFNA(VLOOKUP(F3,OFFSET(tblPlanElevationLookup,0,1),3,FALSE),"")</f>
        <v/>
      </c>
      <c r="J3" s="14" t="str">
        <f t="shared" ref="J3:J22" ca="1" si="3">_xlfn.IFNA(VLOOKUP(F3,OFFSET(tblPlanElevationLookup,0,1),16,FALSE),"")</f>
        <v/>
      </c>
    </row>
    <row r="4" spans="2:10" x14ac:dyDescent="0.25">
      <c r="B4" s="28">
        <f t="shared" si="0"/>
        <v>4730</v>
      </c>
      <c r="C4" s="8"/>
      <c r="D4" s="9"/>
      <c r="E4" s="8"/>
      <c r="F4" s="17"/>
      <c r="G4" s="18" t="str">
        <f t="shared" ref="G4:G22" si="4">rngSubJob</f>
        <v xml:space="preserve"> </v>
      </c>
      <c r="H4" s="18" t="str">
        <f t="shared" ca="1" si="1"/>
        <v/>
      </c>
      <c r="I4" s="18" t="str">
        <f t="shared" ca="1" si="2"/>
        <v/>
      </c>
      <c r="J4" s="14" t="str">
        <f t="shared" ca="1" si="3"/>
        <v/>
      </c>
    </row>
    <row r="5" spans="2:10" x14ac:dyDescent="0.25">
      <c r="B5" s="28">
        <f t="shared" si="0"/>
        <v>4730</v>
      </c>
      <c r="C5" s="8"/>
      <c r="D5" s="9"/>
      <c r="E5" s="8"/>
      <c r="F5" s="17"/>
      <c r="G5" s="18" t="str">
        <f t="shared" si="4"/>
        <v xml:space="preserve"> </v>
      </c>
      <c r="H5" s="18" t="str">
        <f t="shared" ca="1" si="1"/>
        <v/>
      </c>
      <c r="I5" s="18" t="str">
        <f t="shared" ca="1" si="2"/>
        <v/>
      </c>
      <c r="J5" s="14" t="str">
        <f t="shared" ca="1" si="3"/>
        <v/>
      </c>
    </row>
    <row r="6" spans="2:10" x14ac:dyDescent="0.25">
      <c r="B6" s="28">
        <f t="shared" si="0"/>
        <v>4730</v>
      </c>
      <c r="C6" s="8"/>
      <c r="D6" s="9"/>
      <c r="E6" s="8"/>
      <c r="F6" s="17"/>
      <c r="G6" s="18" t="str">
        <f t="shared" si="4"/>
        <v xml:space="preserve"> </v>
      </c>
      <c r="H6" s="18" t="str">
        <f t="shared" ca="1" si="1"/>
        <v/>
      </c>
      <c r="I6" s="18" t="str">
        <f t="shared" ca="1" si="2"/>
        <v/>
      </c>
      <c r="J6" s="14" t="str">
        <f t="shared" ca="1" si="3"/>
        <v/>
      </c>
    </row>
    <row r="7" spans="2:10" x14ac:dyDescent="0.25">
      <c r="B7" s="28">
        <f t="shared" si="0"/>
        <v>4730</v>
      </c>
      <c r="C7" s="8"/>
      <c r="D7" s="9"/>
      <c r="E7" s="8"/>
      <c r="F7" s="17"/>
      <c r="G7" s="18" t="str">
        <f t="shared" si="4"/>
        <v xml:space="preserve"> </v>
      </c>
      <c r="H7" s="18" t="str">
        <f t="shared" ca="1" si="1"/>
        <v/>
      </c>
      <c r="I7" s="18" t="str">
        <f t="shared" ca="1" si="2"/>
        <v/>
      </c>
      <c r="J7" s="14" t="str">
        <f t="shared" ca="1" si="3"/>
        <v/>
      </c>
    </row>
    <row r="8" spans="2:10" x14ac:dyDescent="0.25">
      <c r="B8" s="28">
        <f t="shared" si="0"/>
        <v>4730</v>
      </c>
      <c r="C8" s="8"/>
      <c r="D8" s="9"/>
      <c r="E8" s="8"/>
      <c r="F8" s="17"/>
      <c r="G8" s="18" t="str">
        <f t="shared" si="4"/>
        <v xml:space="preserve"> </v>
      </c>
      <c r="H8" s="18" t="str">
        <f t="shared" ca="1" si="1"/>
        <v/>
      </c>
      <c r="I8" s="18" t="str">
        <f t="shared" ca="1" si="2"/>
        <v/>
      </c>
      <c r="J8" s="14" t="str">
        <f t="shared" ca="1" si="3"/>
        <v/>
      </c>
    </row>
    <row r="9" spans="2:10" x14ac:dyDescent="0.25">
      <c r="B9" s="28">
        <f t="shared" si="0"/>
        <v>4730</v>
      </c>
      <c r="C9" s="8"/>
      <c r="D9" s="9"/>
      <c r="E9" s="8"/>
      <c r="F9" s="17"/>
      <c r="G9" s="18" t="str">
        <f t="shared" si="4"/>
        <v xml:space="preserve"> </v>
      </c>
      <c r="H9" s="18" t="str">
        <f t="shared" ca="1" si="1"/>
        <v/>
      </c>
      <c r="I9" s="18" t="str">
        <f t="shared" ca="1" si="2"/>
        <v/>
      </c>
      <c r="J9" s="14" t="str">
        <f t="shared" ca="1" si="3"/>
        <v/>
      </c>
    </row>
    <row r="10" spans="2:10" x14ac:dyDescent="0.25">
      <c r="B10" s="28">
        <f t="shared" si="0"/>
        <v>4730</v>
      </c>
      <c r="C10" s="8"/>
      <c r="D10" s="9"/>
      <c r="E10" s="8"/>
      <c r="F10" s="17"/>
      <c r="G10" s="18" t="str">
        <f t="shared" si="4"/>
        <v xml:space="preserve"> </v>
      </c>
      <c r="H10" s="18" t="str">
        <f t="shared" ca="1" si="1"/>
        <v/>
      </c>
      <c r="I10" s="18" t="str">
        <f t="shared" ca="1" si="2"/>
        <v/>
      </c>
      <c r="J10" s="14" t="str">
        <f t="shared" ca="1" si="3"/>
        <v/>
      </c>
    </row>
    <row r="11" spans="2:10" x14ac:dyDescent="0.25">
      <c r="B11" s="28">
        <f t="shared" si="0"/>
        <v>4730</v>
      </c>
      <c r="C11" s="8"/>
      <c r="D11" s="9"/>
      <c r="E11" s="8"/>
      <c r="F11" s="17"/>
      <c r="G11" s="18" t="str">
        <f t="shared" si="4"/>
        <v xml:space="preserve"> </v>
      </c>
      <c r="H11" s="18" t="str">
        <f t="shared" ca="1" si="1"/>
        <v/>
      </c>
      <c r="I11" s="18" t="str">
        <f t="shared" ca="1" si="2"/>
        <v/>
      </c>
      <c r="J11" s="14" t="str">
        <f t="shared" ca="1" si="3"/>
        <v/>
      </c>
    </row>
    <row r="12" spans="2:10" x14ac:dyDescent="0.25">
      <c r="B12" s="28">
        <f t="shared" si="0"/>
        <v>4730</v>
      </c>
      <c r="C12" s="8"/>
      <c r="D12" s="9"/>
      <c r="E12" s="8"/>
      <c r="F12" s="17"/>
      <c r="G12" s="18" t="str">
        <f t="shared" si="4"/>
        <v xml:space="preserve"> </v>
      </c>
      <c r="H12" s="18" t="str">
        <f t="shared" ca="1" si="1"/>
        <v/>
      </c>
      <c r="I12" s="18" t="str">
        <f t="shared" ca="1" si="2"/>
        <v/>
      </c>
      <c r="J12" s="14" t="str">
        <f t="shared" ca="1" si="3"/>
        <v/>
      </c>
    </row>
    <row r="13" spans="2:10" x14ac:dyDescent="0.25">
      <c r="B13" s="28">
        <f t="shared" si="0"/>
        <v>4730</v>
      </c>
      <c r="C13" s="8"/>
      <c r="D13" s="9"/>
      <c r="E13" s="8"/>
      <c r="F13" s="17"/>
      <c r="G13" s="18" t="str">
        <f t="shared" si="4"/>
        <v xml:space="preserve"> </v>
      </c>
      <c r="H13" s="18" t="str">
        <f t="shared" ca="1" si="1"/>
        <v/>
      </c>
      <c r="I13" s="18" t="str">
        <f t="shared" ca="1" si="2"/>
        <v/>
      </c>
      <c r="J13" s="14" t="str">
        <f t="shared" ca="1" si="3"/>
        <v/>
      </c>
    </row>
    <row r="14" spans="2:10" x14ac:dyDescent="0.25">
      <c r="B14" s="28">
        <f t="shared" si="0"/>
        <v>4730</v>
      </c>
      <c r="C14" s="8"/>
      <c r="D14" s="9"/>
      <c r="E14" s="8"/>
      <c r="F14" s="17"/>
      <c r="G14" s="18" t="str">
        <f t="shared" si="4"/>
        <v xml:space="preserve"> </v>
      </c>
      <c r="H14" s="18" t="str">
        <f t="shared" ca="1" si="1"/>
        <v/>
      </c>
      <c r="I14" s="18" t="str">
        <f t="shared" ca="1" si="2"/>
        <v/>
      </c>
      <c r="J14" s="14" t="str">
        <f t="shared" ca="1" si="3"/>
        <v/>
      </c>
    </row>
    <row r="15" spans="2:10" x14ac:dyDescent="0.25">
      <c r="B15" s="28">
        <f t="shared" si="0"/>
        <v>4730</v>
      </c>
      <c r="C15" s="8"/>
      <c r="D15" s="9"/>
      <c r="E15" s="8"/>
      <c r="F15" s="17"/>
      <c r="G15" s="18" t="str">
        <f t="shared" si="4"/>
        <v xml:space="preserve"> </v>
      </c>
      <c r="H15" s="18" t="str">
        <f t="shared" ca="1" si="1"/>
        <v/>
      </c>
      <c r="I15" s="18" t="str">
        <f t="shared" ca="1" si="2"/>
        <v/>
      </c>
      <c r="J15" s="14" t="str">
        <f t="shared" ca="1" si="3"/>
        <v/>
      </c>
    </row>
    <row r="16" spans="2:10" x14ac:dyDescent="0.25">
      <c r="B16" s="28">
        <f t="shared" si="0"/>
        <v>4730</v>
      </c>
      <c r="C16" s="8"/>
      <c r="D16" s="9"/>
      <c r="E16" s="8"/>
      <c r="F16" s="17"/>
      <c r="G16" s="18" t="str">
        <f t="shared" si="4"/>
        <v xml:space="preserve"> </v>
      </c>
      <c r="H16" s="18" t="str">
        <f t="shared" ca="1" si="1"/>
        <v/>
      </c>
      <c r="I16" s="18" t="str">
        <f t="shared" ca="1" si="2"/>
        <v/>
      </c>
      <c r="J16" s="14" t="str">
        <f t="shared" ca="1" si="3"/>
        <v/>
      </c>
    </row>
    <row r="17" spans="2:10" x14ac:dyDescent="0.25">
      <c r="B17" s="28">
        <f t="shared" si="0"/>
        <v>4730</v>
      </c>
      <c r="C17" s="8"/>
      <c r="D17" s="9"/>
      <c r="E17" s="8"/>
      <c r="F17" s="17"/>
      <c r="G17" s="18" t="str">
        <f t="shared" si="4"/>
        <v xml:space="preserve"> </v>
      </c>
      <c r="H17" s="18" t="str">
        <f t="shared" ca="1" si="1"/>
        <v/>
      </c>
      <c r="I17" s="18" t="str">
        <f t="shared" ca="1" si="2"/>
        <v/>
      </c>
      <c r="J17" s="14" t="str">
        <f t="shared" ca="1" si="3"/>
        <v/>
      </c>
    </row>
    <row r="18" spans="2:10" x14ac:dyDescent="0.25">
      <c r="B18" s="28">
        <f t="shared" si="0"/>
        <v>4730</v>
      </c>
      <c r="C18" s="8"/>
      <c r="D18" s="9"/>
      <c r="E18" s="8"/>
      <c r="F18" s="17"/>
      <c r="G18" s="18" t="str">
        <f t="shared" si="4"/>
        <v xml:space="preserve"> </v>
      </c>
      <c r="H18" s="18" t="str">
        <f t="shared" ca="1" si="1"/>
        <v/>
      </c>
      <c r="I18" s="18" t="str">
        <f t="shared" ca="1" si="2"/>
        <v/>
      </c>
      <c r="J18" s="14" t="str">
        <f t="shared" ca="1" si="3"/>
        <v/>
      </c>
    </row>
    <row r="19" spans="2:10" x14ac:dyDescent="0.25">
      <c r="B19" s="28">
        <f t="shared" si="0"/>
        <v>4730</v>
      </c>
      <c r="C19" s="8"/>
      <c r="D19" s="9"/>
      <c r="E19" s="8"/>
      <c r="F19" s="17"/>
      <c r="G19" s="18" t="str">
        <f t="shared" si="4"/>
        <v xml:space="preserve"> </v>
      </c>
      <c r="H19" s="18" t="str">
        <f t="shared" ca="1" si="1"/>
        <v/>
      </c>
      <c r="I19" s="18" t="str">
        <f t="shared" ca="1" si="2"/>
        <v/>
      </c>
      <c r="J19" s="14" t="str">
        <f t="shared" ca="1" si="3"/>
        <v/>
      </c>
    </row>
    <row r="20" spans="2:10" x14ac:dyDescent="0.25">
      <c r="B20" s="28">
        <f t="shared" si="0"/>
        <v>4730</v>
      </c>
      <c r="C20" s="8"/>
      <c r="D20" s="9"/>
      <c r="E20" s="8"/>
      <c r="F20" s="17"/>
      <c r="G20" s="18" t="str">
        <f t="shared" si="4"/>
        <v xml:space="preserve"> </v>
      </c>
      <c r="H20" s="18" t="str">
        <f t="shared" ca="1" si="1"/>
        <v/>
      </c>
      <c r="I20" s="18" t="str">
        <f t="shared" ca="1" si="2"/>
        <v/>
      </c>
      <c r="J20" s="14" t="str">
        <f t="shared" ca="1" si="3"/>
        <v/>
      </c>
    </row>
    <row r="21" spans="2:10" x14ac:dyDescent="0.25">
      <c r="B21" s="28">
        <f t="shared" si="0"/>
        <v>4730</v>
      </c>
      <c r="C21" s="8"/>
      <c r="D21" s="9"/>
      <c r="E21" s="8"/>
      <c r="F21" s="17"/>
      <c r="G21" s="18" t="str">
        <f t="shared" si="4"/>
        <v xml:space="preserve"> </v>
      </c>
      <c r="H21" s="18" t="str">
        <f t="shared" ca="1" si="1"/>
        <v/>
      </c>
      <c r="I21" s="18" t="str">
        <f t="shared" ca="1" si="2"/>
        <v/>
      </c>
      <c r="J21" s="14" t="str">
        <f t="shared" ca="1" si="3"/>
        <v/>
      </c>
    </row>
    <row r="22" spans="2:10" x14ac:dyDescent="0.25">
      <c r="B22" s="28">
        <f t="shared" si="0"/>
        <v>4730</v>
      </c>
      <c r="C22" s="8"/>
      <c r="D22" s="9"/>
      <c r="E22" s="8"/>
      <c r="F22" s="17"/>
      <c r="G22" s="18" t="str">
        <f t="shared" si="4"/>
        <v xml:space="preserve"> </v>
      </c>
      <c r="H22" s="18" t="str">
        <f t="shared" ca="1" si="1"/>
        <v/>
      </c>
      <c r="I22" s="18" t="str">
        <f t="shared" ca="1" si="2"/>
        <v/>
      </c>
      <c r="J22" s="14" t="str">
        <f t="shared" ca="1" si="3"/>
        <v/>
      </c>
    </row>
  </sheetData>
  <dataValidations count="2">
    <dataValidation type="list" allowBlank="1" showInputMessage="1" showErrorMessage="1" sqref="F3:F22">
      <formula1>lstPlanElevationLookup</formula1>
    </dataValidation>
    <dataValidation type="list" allowBlank="1" showInputMessage="1" showErrorMessage="1" sqref="E3:E22">
      <formula1>"Right, 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Information</vt:lpstr>
      <vt:lpstr>Contract Input Form</vt:lpstr>
      <vt:lpstr>Start Input Form</vt:lpstr>
      <vt:lpstr>lstPlanElevationLookup</vt:lpstr>
      <vt:lpstr>rngAdjConcrete</vt:lpstr>
      <vt:lpstr>rngAdjLabor</vt:lpstr>
      <vt:lpstr>rngAdjLumber</vt:lpstr>
      <vt:lpstr>rngAdjLumbing</vt:lpstr>
      <vt:lpstr>rngAdjPlumbing</vt:lpstr>
      <vt:lpstr>rngAdjPTCable</vt:lpstr>
      <vt:lpstr>rngAdjRock</vt:lpstr>
      <vt:lpstr>rngAdjSteel</vt:lpstr>
      <vt:lpstr>rngEstimatePK</vt:lpstr>
      <vt:lpstr>Information!rngHiddenRows</vt:lpstr>
      <vt:lpstr>rngHideColumn</vt:lpstr>
      <vt:lpstr>rngHideColumns</vt:lpstr>
      <vt:lpstr>rngProcessFlag</vt:lpstr>
      <vt:lpstr>rngSubJob</vt:lpstr>
      <vt:lpstr>rngTarget</vt:lpstr>
      <vt:lpstr>tblContractInputForm</vt:lpstr>
      <vt:lpstr>tblPlanElevationLookup</vt:lpstr>
      <vt:lpstr>tblStartInputForm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Keith Evangelista</cp:lastModifiedBy>
  <dcterms:created xsi:type="dcterms:W3CDTF">2021-08-26T15:25:49Z</dcterms:created>
  <dcterms:modified xsi:type="dcterms:W3CDTF">2021-09-30T22:35:24Z</dcterms:modified>
</cp:coreProperties>
</file>