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<sst xmlns="http://schemas.openxmlformats.org/spreadsheetml/2006/main" uniqueCount="180">
  <si>
    <t>FINAL SCORE</t>
  </si>
  <si>
    <t>M0</t>
  </si>
  <si>
    <t>Basics</t>
  </si>
  <si>
    <t xml:space="preserve">   </t>
  </si>
  <si>
    <t>Feature</t>
  </si>
  <si>
    <t>Weight</t>
  </si>
  <si>
    <t>Input</t>
  </si>
  <si>
    <t>Weight * Input</t>
  </si>
  <si>
    <t xml:space="preserve">   JobFactors_Idealist </t>
  </si>
  <si>
    <t xml:space="preserve">-1961,051241  </t>
  </si>
  <si>
    <t>„How widely used or impactful my work output would be“</t>
  </si>
  <si>
    <t xml:space="preserve">            Age1stCode </t>
  </si>
  <si>
    <t xml:space="preserve"> -557,237369  </t>
  </si>
  <si>
    <t>Started coding at age</t>
  </si>
  <si>
    <t xml:space="preserve">                   Age </t>
  </si>
  <si>
    <t xml:space="preserve">  753,846503  </t>
  </si>
  <si>
    <t xml:space="preserve">           WorkWeekHrs </t>
  </si>
  <si>
    <t xml:space="preserve">  813,194034  </t>
  </si>
  <si>
    <t xml:space="preserve">          YearsCodePro </t>
  </si>
  <si>
    <t xml:space="preserve">  832,918086  </t>
  </si>
  <si>
    <t>Coding at work</t>
  </si>
  <si>
    <t xml:space="preserve">  LanguageWorkedWith_C </t>
  </si>
  <si>
    <t xml:space="preserve"> 1657,932921  </t>
  </si>
  <si>
    <t xml:space="preserve">NEWJobHunt_Stressedout </t>
  </si>
  <si>
    <t xml:space="preserve"> 1907,220273  </t>
  </si>
  <si>
    <t>Problems with managers, team members or not being aligned with the company’s culture?</t>
  </si>
  <si>
    <t>6024,849766773016</t>
  </si>
  <si>
    <t>M1</t>
  </si>
  <si>
    <t>Self agency</t>
  </si>
  <si>
    <t xml:space="preserve">    </t>
  </si>
  <si>
    <t xml:space="preserve">         Employment_Fulltime </t>
  </si>
  <si>
    <t xml:space="preserve">-11707,215313  </t>
  </si>
  <si>
    <t xml:space="preserve">         Employment_Parttime </t>
  </si>
  <si>
    <t xml:space="preserve">-11495,308292  </t>
  </si>
  <si>
    <t xml:space="preserve">      NEWJobHunt_Stressedout </t>
  </si>
  <si>
    <t xml:space="preserve"> -1213,012403  </t>
  </si>
  <si>
    <t xml:space="preserve"> 1,0  </t>
  </si>
  <si>
    <t xml:space="preserve">                  Age1stCode </t>
  </si>
  <si>
    <t xml:space="preserve">  -566,708411  </t>
  </si>
  <si>
    <t xml:space="preserve">                         Age </t>
  </si>
  <si>
    <t xml:space="preserve">   760,060598  </t>
  </si>
  <si>
    <t xml:space="preserve">                 WorkWeekHrs </t>
  </si>
  <si>
    <t xml:space="preserve">   810,130523  </t>
  </si>
  <si>
    <t xml:space="preserve">                YearsCodePro </t>
  </si>
  <si>
    <t xml:space="preserve">   825,149140  </t>
  </si>
  <si>
    <t xml:space="preserve">    LanguageWorkedWith_Other </t>
  </si>
  <si>
    <t xml:space="preserve">  1355,186825  </t>
  </si>
  <si>
    <t>Anything else that is not in this list?
['SQL', 'Python', 'Bash/Shell/PowerShell',
            'C++', 'C', 'R', 'Ruby', 'Rust', 'Kotlin', ‚Swift']</t>
  </si>
  <si>
    <t xml:space="preserve">          OrgSize_Empl50010k </t>
  </si>
  <si>
    <t xml:space="preserve">  2202,997805  </t>
  </si>
  <si>
    <t>Number of employees between 500 and 10k</t>
  </si>
  <si>
    <t xml:space="preserve">       JobFactors_Itsasecret </t>
  </si>
  <si>
    <t xml:space="preserve">  6601,157276  </t>
  </si>
  <si>
    <t xml:space="preserve"> 0,0  </t>
  </si>
  <si>
    <t>If you would rather not give any information about what factors are important for you. But since this is private, should probably always stay 0.0 (fill up the others)</t>
  </si>
  <si>
    <t xml:space="preserve">             Country_Ireland </t>
  </si>
  <si>
    <t xml:space="preserve">  7993,587038  </t>
  </si>
  <si>
    <t xml:space="preserve">    PurchaseWhat_NoInfluence </t>
  </si>
  <si>
    <t xml:space="preserve">  9969,125399  </t>
  </si>
  <si>
    <t>What level of influence do you, personally, have over new technology purchases at your organization?</t>
  </si>
  <si>
    <t xml:space="preserve">  PurchaseWhat_SomeInfluence </t>
  </si>
  <si>
    <t xml:space="preserve"> 10515,170009  </t>
  </si>
  <si>
    <t xml:space="preserve">PurchaseWhat_StrongInfluence </t>
  </si>
  <si>
    <t xml:space="preserve"> 10985,516219  </t>
  </si>
  <si>
    <t>M2</t>
  </si>
  <si>
    <t>Company Type</t>
  </si>
  <si>
    <t xml:space="preserve">  LanguageWorkedWith_Ruby  </t>
  </si>
  <si>
    <t xml:space="preserve">-3053,922851  </t>
  </si>
  <si>
    <t xml:space="preserve">   NEWJobHunt_Stressedout  </t>
  </si>
  <si>
    <t xml:space="preserve">-3007,289409  </t>
  </si>
  <si>
    <t xml:space="preserve">          NEWLearn_Decade  </t>
  </si>
  <si>
    <t xml:space="preserve">-1964,082331  </t>
  </si>
  <si>
    <t>If you learn a new programming language once in a decade</t>
  </si>
  <si>
    <t xml:space="preserve">LanguageWorkedWith_Python  </t>
  </si>
  <si>
    <t xml:space="preserve">-1706,800874  </t>
  </si>
  <si>
    <t xml:space="preserve">               Age1stCode  </t>
  </si>
  <si>
    <t xml:space="preserve"> -582,108276  </t>
  </si>
  <si>
    <t xml:space="preserve">                      Age  </t>
  </si>
  <si>
    <t xml:space="preserve">  766,853858  </t>
  </si>
  <si>
    <t xml:space="preserve">             YearsCodePro  </t>
  </si>
  <si>
    <t xml:space="preserve">  808,072086  </t>
  </si>
  <si>
    <t xml:space="preserve">              WorkWeekHrs  </t>
  </si>
  <si>
    <t xml:space="preserve">  813,867590  </t>
  </si>
  <si>
    <t xml:space="preserve">     LanguageWorkedWith_R  </t>
  </si>
  <si>
    <t xml:space="preserve"> 1681,180494  </t>
  </si>
  <si>
    <t xml:space="preserve">         NEWJobHunt_Nomad  </t>
  </si>
  <si>
    <t xml:space="preserve"> 2081,489149  </t>
  </si>
  <si>
    <t>Wanting to work with new technologies</t>
  </si>
  <si>
    <t xml:space="preserve">LanguageWorkedWith_Kotlin  </t>
  </si>
  <si>
    <t xml:space="preserve"> 3626,508920  </t>
  </si>
  <si>
    <t xml:space="preserve">        OrgSize_Empl20500  </t>
  </si>
  <si>
    <t xml:space="preserve"> 5998,250806  </t>
  </si>
  <si>
    <t>Organization size between 20 to 500</t>
  </si>
  <si>
    <t xml:space="preserve">         OrgSize_Empl10kp  </t>
  </si>
  <si>
    <t xml:space="preserve"> 6076,410573  </t>
  </si>
  <si>
    <t>Organization size more than 10k</t>
  </si>
  <si>
    <t xml:space="preserve">          OrgSize_Empl219  </t>
  </si>
  <si>
    <t xml:space="preserve"> 7348,330435  </t>
  </si>
  <si>
    <t>Startup with up to 19 employees</t>
  </si>
  <si>
    <t xml:space="preserve">       OrgSize_Empl50010k  </t>
  </si>
  <si>
    <t xml:space="preserve"> 8189,637822  </t>
  </si>
  <si>
    <t>Organization size between 500 to 10k</t>
  </si>
  <si>
    <t xml:space="preserve">       OrgSize_Onemanshow  </t>
  </si>
  <si>
    <t xml:space="preserve">11245,979826  </t>
  </si>
  <si>
    <t>You’re doing your own thing, self employed, mini company (just yourself)</t>
  </si>
  <si>
    <t>629,2067373168551</t>
  </si>
  <si>
    <t>M3</t>
  </si>
  <si>
    <t>Motivation to leave</t>
  </si>
  <si>
    <t xml:space="preserve">              NEWJobHunt_Cash  </t>
  </si>
  <si>
    <t xml:space="preserve">-2767,574074  </t>
  </si>
  <si>
    <t>Bored? You want more cash?
Curious about other opportunities?</t>
  </si>
  <si>
    <t xml:space="preserve">                   Age1stCode  </t>
  </si>
  <si>
    <t xml:space="preserve"> -555,775338  </t>
  </si>
  <si>
    <t xml:space="preserve">                          Age  </t>
  </si>
  <si>
    <t xml:space="preserve">  753,028907  </t>
  </si>
  <si>
    <t xml:space="preserve">                  WorkWeekHrs  </t>
  </si>
  <si>
    <t xml:space="preserve">  809,261655  </t>
  </si>
  <si>
    <t xml:space="preserve">                 YearsCodePro  </t>
  </si>
  <si>
    <t xml:space="preserve">  829,341895  </t>
  </si>
  <si>
    <t xml:space="preserve">            JobFactors_Career  </t>
  </si>
  <si>
    <t xml:space="preserve"> 2912,724872  </t>
  </si>
  <si>
    <t>No possibility for advancement at current employer?
„Opportunities for professional development“</t>
  </si>
  <si>
    <t xml:space="preserve">              NEWLearn_Decade  </t>
  </si>
  <si>
    <t xml:space="preserve"> 3597,702589  </t>
  </si>
  <si>
    <t xml:space="preserve">         JobFactors_TechSavvy  </t>
  </si>
  <si>
    <t xml:space="preserve"> 3640,654521  </t>
  </si>
  <si>
    <t>If you’re interested working on new languages, frameworks, and other technologies at the next company</t>
  </si>
  <si>
    <t xml:space="preserve">          JobFactors_Idealist  </t>
  </si>
  <si>
    <t xml:space="preserve"> 4166,844658  </t>
  </si>
  <si>
    <t xml:space="preserve">        JobFactors_RemoteWork  </t>
  </si>
  <si>
    <t xml:space="preserve"> 4357,276258  </t>
  </si>
  <si>
    <t xml:space="preserve">   JobFactors_WorkEnvironment  </t>
  </si>
  <si>
    <t xml:space="preserve"> 4491,376295  </t>
  </si>
  <si>
    <t>If you're interested in certain culture, diversity, certain type of team</t>
  </si>
  <si>
    <t xml:space="preserve">JobFactors_FinancialStability  </t>
  </si>
  <si>
    <t xml:space="preserve"> 4633,074630  </t>
  </si>
  <si>
    <t>You're catching yourself checking up on financial reports. „Financial performance or funding status of the company or organization“</t>
  </si>
  <si>
    <t xml:space="preserve">            JobFactors_Domain  </t>
  </si>
  <si>
    <t xml:space="preserve"> 4638,335559  </t>
  </si>
  <si>
    <t>You have strong preference for the industry where you want to work in</t>
  </si>
  <si>
    <t xml:space="preserve">       JobFactors_Flexibility  </t>
  </si>
  <si>
    <t xml:space="preserve"> 5467,473922  </t>
  </si>
  <si>
    <t xml:space="preserve">        JobFactors_FreeLaunch  </t>
  </si>
  <si>
    <t xml:space="preserve"> 6442,085779  </t>
  </si>
  <si>
    <t>Things like family friendly environment is important for you</t>
  </si>
  <si>
    <t xml:space="preserve">        JobFactors_Itsasecret  </t>
  </si>
  <si>
    <t xml:space="preserve">11207,558870  </t>
  </si>
  <si>
    <t>-5448,61163866872</t>
  </si>
  <si>
    <t>M4</t>
  </si>
  <si>
    <t>Education</t>
  </si>
  <si>
    <t xml:space="preserve">         JobFactors_FinancialStability </t>
  </si>
  <si>
    <t xml:space="preserve">-3184,227169  </t>
  </si>
  <si>
    <t xml:space="preserve">                       Country_Germany </t>
  </si>
  <si>
    <t xml:space="preserve">-3004,543762  </t>
  </si>
  <si>
    <t xml:space="preserve">                           JobSeek_Yes </t>
  </si>
  <si>
    <t xml:space="preserve">-2035,587895  </t>
  </si>
  <si>
    <t xml:space="preserve">           LanguageWorkedWith_Python </t>
  </si>
  <si>
    <t xml:space="preserve">-1693,412132  </t>
  </si>
  <si>
    <t xml:space="preserve">                        Country_Canada </t>
  </si>
  <si>
    <t xml:space="preserve">-1167,125908  </t>
  </si>
  <si>
    <t xml:space="preserve">                            Age1stCode </t>
  </si>
  <si>
    <t xml:space="preserve"> -572,221474  </t>
  </si>
  <si>
    <t xml:space="preserve">                                   Age </t>
  </si>
  <si>
    <t xml:space="preserve">  747,233645  </t>
  </si>
  <si>
    <t xml:space="preserve">                           WorkWeekHrs </t>
  </si>
  <si>
    <t xml:space="preserve">  818,407615  </t>
  </si>
  <si>
    <t xml:space="preserve">                          YearsCodePro </t>
  </si>
  <si>
    <t xml:space="preserve">  829,337853  </t>
  </si>
  <si>
    <t xml:space="preserve">         PurchaseWhat_StrongInfluence </t>
  </si>
  <si>
    <t xml:space="preserve">                      EdLevel_Doctoral </t>
  </si>
  <si>
    <t xml:space="preserve"> 1131,355093  </t>
  </si>
  <si>
    <t xml:space="preserve">                         EdLevel_Other </t>
  </si>
  <si>
    <t xml:space="preserve"> 1247,715858  </t>
  </si>
  <si>
    <t>Here only if you have something that is not a Bachelor, Master or Doctor</t>
  </si>
  <si>
    <t xml:space="preserve">LanguageWorkedWith_Bashshellpowershell </t>
  </si>
  <si>
    <t xml:space="preserve"> 1424,287251  </t>
  </si>
  <si>
    <t xml:space="preserve">                  LanguageWorkedWith_R </t>
  </si>
  <si>
    <t xml:space="preserve"> 1511,521478  </t>
  </si>
  <si>
    <t xml:space="preserve">                 JobFactors_FreeLaunch </t>
  </si>
  <si>
    <t xml:space="preserve"> 4438,530800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</si>
</sst>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#,##0.00"/>
    <numFmt numFmtId="60" formatCode="[$€-2] #,##0.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b val="1"/>
      <sz val="10"/>
      <color indexed="8"/>
      <name val="Helvetica Neue"/>
    </font>
    <font>
      <b val="1"/>
      <sz val="16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horizontal="center" vertical="top" wrapText="1"/>
    </xf>
    <xf numFmtId="60" fontId="2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righ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right" vertical="top" wrapText="1"/>
    </xf>
    <xf numFmtId="49" fontId="3" borderId="7" applyNumberFormat="1" applyFont="1" applyFill="0" applyBorder="1" applyAlignment="1" applyProtection="0">
      <alignment horizontal="center"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59" fontId="4" borderId="7" applyNumberFormat="1" applyFont="1" applyFill="0" applyBorder="1" applyAlignment="1" applyProtection="0">
      <alignment horizontal="center" vertical="top" wrapText="1"/>
    </xf>
    <xf numFmtId="60" fontId="4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6"/>
  <sheetViews>
    <sheetView workbookViewId="0" showGridLines="0" defaultGridColor="1"/>
  </sheetViews>
  <sheetFormatPr defaultColWidth="16.3333" defaultRowHeight="19.9" customHeight="1" outlineLevelRow="0" outlineLevelCol="0"/>
  <cols>
    <col min="1" max="1" width="7.54688" style="1" customWidth="1"/>
    <col min="2" max="2" width="35.1875" style="1" customWidth="1"/>
    <col min="3" max="3" width="17.6094" style="1" customWidth="1"/>
    <col min="4" max="4" width="20.25" style="1" customWidth="1"/>
    <col min="5" max="5" width="26.3984" style="1" customWidth="1"/>
    <col min="6" max="6" width="36.8047" style="1" customWidth="1"/>
    <col min="7" max="16384" width="16.3516" style="1" customWidth="1"/>
  </cols>
  <sheetData>
    <row r="1" ht="31" customHeight="1">
      <c r="A1" t="s" s="2">
        <v>0</v>
      </c>
      <c r="B1" s="3"/>
      <c r="C1" s="4">
        <f>AVERAGE(C13,C32,C54,C75)</f>
        <v>92012.093850072706</v>
      </c>
      <c r="D1" s="3"/>
      <c r="E1" s="3"/>
      <c r="F1" s="5">
        <f>C$1*0.82</f>
        <v>75449.9169570596</v>
      </c>
    </row>
    <row r="2" ht="20.6" customHeight="1">
      <c r="A2" s="6"/>
      <c r="B2" s="7"/>
      <c r="C2" s="8"/>
      <c r="D2" s="8"/>
      <c r="E2" s="8"/>
      <c r="F2" s="8"/>
    </row>
    <row r="3" ht="30.8" customHeight="1">
      <c r="A3" t="s" s="9">
        <v>1</v>
      </c>
      <c r="B3" t="s" s="10">
        <v>2</v>
      </c>
      <c r="C3" s="11"/>
      <c r="D3" s="11"/>
      <c r="E3" s="11"/>
      <c r="F3" s="11"/>
    </row>
    <row r="4" ht="20.35" customHeight="1">
      <c r="A4" t="s" s="12">
        <v>3</v>
      </c>
      <c r="B4" t="s" s="13">
        <v>4</v>
      </c>
      <c r="C4" t="s" s="14">
        <v>5</v>
      </c>
      <c r="D4" t="s" s="14">
        <v>6</v>
      </c>
      <c r="E4" t="s" s="14">
        <v>7</v>
      </c>
      <c r="F4" s="11"/>
    </row>
    <row r="5" ht="32.05" customHeight="1">
      <c r="A5" s="15">
        <v>0</v>
      </c>
      <c r="B5" t="s" s="16">
        <v>8</v>
      </c>
      <c r="C5" t="s" s="17">
        <v>9</v>
      </c>
      <c r="D5" s="18">
        <v>1</v>
      </c>
      <c r="E5" s="18">
        <f>C5*D5</f>
        <v>-1961.051241</v>
      </c>
      <c r="F5" t="s" s="19">
        <v>10</v>
      </c>
    </row>
    <row r="6" ht="20.35" customHeight="1">
      <c r="A6" s="15">
        <v>1</v>
      </c>
      <c r="B6" t="s" s="16">
        <v>11</v>
      </c>
      <c r="C6" t="s" s="17">
        <v>12</v>
      </c>
      <c r="D6" s="18">
        <v>14</v>
      </c>
      <c r="E6" s="18">
        <f>C6*D6</f>
        <v>-7801.323166</v>
      </c>
      <c r="F6" t="s" s="19">
        <v>13</v>
      </c>
    </row>
    <row r="7" ht="20.35" customHeight="1">
      <c r="A7" s="15">
        <v>2</v>
      </c>
      <c r="B7" t="s" s="16">
        <v>14</v>
      </c>
      <c r="C7" t="s" s="17">
        <v>15</v>
      </c>
      <c r="D7" s="18">
        <v>42</v>
      </c>
      <c r="E7" s="18">
        <f>C7*D7</f>
        <v>31661.553126</v>
      </c>
      <c r="F7" s="11"/>
    </row>
    <row r="8" ht="20.35" customHeight="1">
      <c r="A8" s="15">
        <v>3</v>
      </c>
      <c r="B8" t="s" s="16">
        <v>16</v>
      </c>
      <c r="C8" t="s" s="17">
        <v>17</v>
      </c>
      <c r="D8" s="18">
        <v>45</v>
      </c>
      <c r="E8" s="18">
        <f>C8*D8</f>
        <v>36593.73153</v>
      </c>
      <c r="F8" s="11"/>
    </row>
    <row r="9" ht="20.35" customHeight="1">
      <c r="A9" s="15">
        <v>4</v>
      </c>
      <c r="B9" t="s" s="16">
        <v>18</v>
      </c>
      <c r="C9" t="s" s="17">
        <v>19</v>
      </c>
      <c r="D9" s="18">
        <v>25</v>
      </c>
      <c r="E9" s="18">
        <f>C9*D9</f>
        <v>20822.95215</v>
      </c>
      <c r="F9" t="s" s="19">
        <v>20</v>
      </c>
    </row>
    <row r="10" ht="20.35" customHeight="1">
      <c r="A10" s="15">
        <v>5</v>
      </c>
      <c r="B10" t="s" s="16">
        <v>21</v>
      </c>
      <c r="C10" t="s" s="17">
        <v>22</v>
      </c>
      <c r="D10" s="18">
        <v>0</v>
      </c>
      <c r="E10" s="18">
        <f>C10*D10</f>
        <v>0</v>
      </c>
      <c r="F10" s="11"/>
    </row>
    <row r="11" ht="32.05" customHeight="1">
      <c r="A11" s="15">
        <v>6</v>
      </c>
      <c r="B11" t="s" s="16">
        <v>23</v>
      </c>
      <c r="C11" t="s" s="17">
        <v>24</v>
      </c>
      <c r="D11" s="18">
        <v>1</v>
      </c>
      <c r="E11" s="18">
        <f>C11*D11</f>
        <v>1907.220273</v>
      </c>
      <c r="F11" t="s" s="19">
        <v>25</v>
      </c>
    </row>
    <row r="12" ht="20.35" customHeight="1">
      <c r="A12" s="20"/>
      <c r="B12" s="21"/>
      <c r="C12" s="22"/>
      <c r="D12" s="22"/>
      <c r="E12" t="s" s="17">
        <v>26</v>
      </c>
      <c r="F12" s="22"/>
    </row>
    <row r="13" ht="27.3" customHeight="1">
      <c r="A13" s="20"/>
      <c r="B13" s="21"/>
      <c r="C13" s="23">
        <f>SUM(E5:E12)</f>
        <v>81223.082672</v>
      </c>
      <c r="D13" s="11"/>
      <c r="E13" s="11"/>
      <c r="F13" s="24"/>
    </row>
    <row r="14" ht="27.3" customHeight="1">
      <c r="A14" s="20"/>
      <c r="B14" s="21"/>
      <c r="C14" s="24"/>
      <c r="D14" s="11"/>
      <c r="E14" s="11"/>
      <c r="F14" s="24"/>
    </row>
    <row r="15" ht="30.8" customHeight="1">
      <c r="A15" t="s" s="9">
        <v>27</v>
      </c>
      <c r="B15" t="s" s="10">
        <v>28</v>
      </c>
      <c r="C15" s="11"/>
      <c r="D15" s="11"/>
      <c r="E15" s="11"/>
      <c r="F15" s="11"/>
    </row>
    <row r="16" ht="20.35" customHeight="1">
      <c r="A16" t="s" s="12">
        <v>29</v>
      </c>
      <c r="B16" t="s" s="13">
        <v>4</v>
      </c>
      <c r="C16" t="s" s="14">
        <v>5</v>
      </c>
      <c r="D16" t="s" s="14">
        <v>6</v>
      </c>
      <c r="E16" t="s" s="14">
        <v>7</v>
      </c>
      <c r="F16" s="11"/>
    </row>
    <row r="17" ht="20.05" customHeight="1">
      <c r="A17" s="15">
        <v>0</v>
      </c>
      <c r="B17" t="s" s="16">
        <v>30</v>
      </c>
      <c r="C17" t="s" s="17">
        <v>31</v>
      </c>
      <c r="D17" s="18">
        <v>0</v>
      </c>
      <c r="E17" s="18">
        <f>C17*D17</f>
        <v>0</v>
      </c>
      <c r="F17" s="11"/>
    </row>
    <row r="18" ht="20.05" customHeight="1">
      <c r="A18" s="15">
        <v>1</v>
      </c>
      <c r="B18" t="s" s="16">
        <v>32</v>
      </c>
      <c r="C18" t="s" s="17">
        <v>33</v>
      </c>
      <c r="D18" s="18">
        <v>1</v>
      </c>
      <c r="E18" s="18">
        <f>C18*D18</f>
        <v>-11495.308292</v>
      </c>
      <c r="F18" s="11"/>
    </row>
    <row r="19" ht="20.05" customHeight="1">
      <c r="A19" s="15">
        <v>2</v>
      </c>
      <c r="B19" t="s" s="16">
        <v>34</v>
      </c>
      <c r="C19" t="s" s="17">
        <v>35</v>
      </c>
      <c r="D19" t="s" s="17">
        <v>36</v>
      </c>
      <c r="E19" s="18">
        <f>C19*D19</f>
        <v>-1213.012403</v>
      </c>
      <c r="F19" s="11"/>
    </row>
    <row r="20" ht="20.05" customHeight="1">
      <c r="A20" s="15">
        <v>3</v>
      </c>
      <c r="B20" t="s" s="16">
        <v>37</v>
      </c>
      <c r="C20" t="s" s="17">
        <v>38</v>
      </c>
      <c r="D20" s="18">
        <v>14</v>
      </c>
      <c r="E20" s="18">
        <f>C20*D20</f>
        <v>-7933.917754</v>
      </c>
      <c r="F20" s="11"/>
    </row>
    <row r="21" ht="20.05" customHeight="1">
      <c r="A21" s="15">
        <v>4</v>
      </c>
      <c r="B21" t="s" s="16">
        <v>39</v>
      </c>
      <c r="C21" t="s" s="17">
        <v>40</v>
      </c>
      <c r="D21" s="18">
        <v>45</v>
      </c>
      <c r="E21" s="18">
        <f>C21*D21</f>
        <v>34202.72691</v>
      </c>
      <c r="F21" s="11"/>
    </row>
    <row r="22" ht="20.05" customHeight="1">
      <c r="A22" s="15">
        <v>5</v>
      </c>
      <c r="B22" t="s" s="16">
        <v>41</v>
      </c>
      <c r="C22" t="s" s="17">
        <v>42</v>
      </c>
      <c r="D22" s="18">
        <v>42</v>
      </c>
      <c r="E22" s="18">
        <f>C22*D22</f>
        <v>34025.481966</v>
      </c>
      <c r="F22" s="11"/>
    </row>
    <row r="23" ht="20.05" customHeight="1">
      <c r="A23" s="15">
        <v>6</v>
      </c>
      <c r="B23" t="s" s="16">
        <v>43</v>
      </c>
      <c r="C23" t="s" s="17">
        <v>44</v>
      </c>
      <c r="D23" s="18">
        <v>25</v>
      </c>
      <c r="E23" s="18">
        <f>C23*D23</f>
        <v>20628.7285</v>
      </c>
      <c r="F23" s="11"/>
    </row>
    <row r="24" ht="56.05" customHeight="1">
      <c r="A24" s="15">
        <v>7</v>
      </c>
      <c r="B24" t="s" s="16">
        <v>45</v>
      </c>
      <c r="C24" t="s" s="17">
        <v>46</v>
      </c>
      <c r="D24" s="18">
        <v>1</v>
      </c>
      <c r="E24" s="18">
        <f>C24*D24</f>
        <v>1355.186825</v>
      </c>
      <c r="F24" t="s" s="17">
        <v>47</v>
      </c>
    </row>
    <row r="25" ht="20.05" customHeight="1">
      <c r="A25" s="15">
        <v>8</v>
      </c>
      <c r="B25" t="s" s="16">
        <v>48</v>
      </c>
      <c r="C25" t="s" s="17">
        <v>49</v>
      </c>
      <c r="D25" s="18">
        <v>1</v>
      </c>
      <c r="E25" s="18">
        <f>C25*D25</f>
        <v>2202.997805</v>
      </c>
      <c r="F25" t="s" s="17">
        <v>50</v>
      </c>
    </row>
    <row r="26" ht="56.05" customHeight="1">
      <c r="A26" s="15">
        <v>9</v>
      </c>
      <c r="B26" t="s" s="16">
        <v>51</v>
      </c>
      <c r="C26" t="s" s="17">
        <v>52</v>
      </c>
      <c r="D26" t="s" s="17">
        <v>53</v>
      </c>
      <c r="E26" s="18">
        <f>C26*D26</f>
        <v>0</v>
      </c>
      <c r="F26" t="s" s="17">
        <v>54</v>
      </c>
    </row>
    <row r="27" ht="20.05" customHeight="1">
      <c r="A27" s="15">
        <v>10</v>
      </c>
      <c r="B27" t="s" s="16">
        <v>55</v>
      </c>
      <c r="C27" t="s" s="17">
        <v>56</v>
      </c>
      <c r="D27" s="18">
        <v>0</v>
      </c>
      <c r="E27" s="18">
        <f>C27*D27</f>
        <v>0</v>
      </c>
      <c r="F27" s="11"/>
    </row>
    <row r="28" ht="20.05" customHeight="1">
      <c r="A28" s="15">
        <v>11</v>
      </c>
      <c r="B28" t="s" s="16">
        <v>57</v>
      </c>
      <c r="C28" t="s" s="17">
        <v>58</v>
      </c>
      <c r="D28" s="18">
        <v>0</v>
      </c>
      <c r="E28" s="18">
        <f>C28*D28</f>
        <v>0</v>
      </c>
      <c r="F28" t="s" s="19">
        <v>59</v>
      </c>
    </row>
    <row r="29" ht="20.05" customHeight="1">
      <c r="A29" s="15">
        <v>12</v>
      </c>
      <c r="B29" t="s" s="16">
        <v>60</v>
      </c>
      <c r="C29" t="s" s="17">
        <v>61</v>
      </c>
      <c r="D29" s="18">
        <v>0</v>
      </c>
      <c r="E29" s="18">
        <f>C29*D29</f>
        <v>0</v>
      </c>
      <c r="F29" s="11"/>
    </row>
    <row r="30" ht="32.55" customHeight="1">
      <c r="A30" s="15">
        <v>13</v>
      </c>
      <c r="B30" t="s" s="16">
        <v>62</v>
      </c>
      <c r="C30" t="s" s="17">
        <v>63</v>
      </c>
      <c r="D30" s="18">
        <v>1</v>
      </c>
      <c r="E30" s="18">
        <f>C30*D30</f>
        <v>10985.516219</v>
      </c>
      <c r="F30" s="11"/>
    </row>
    <row r="31" ht="32.55" customHeight="1">
      <c r="A31" s="20"/>
      <c r="B31" s="21"/>
      <c r="C31" s="11"/>
      <c r="D31" s="11"/>
      <c r="E31" s="18">
        <v>6099.068614290790</v>
      </c>
      <c r="F31" s="11"/>
    </row>
    <row r="32" ht="32.55" customHeight="1">
      <c r="A32" s="20"/>
      <c r="B32" s="21"/>
      <c r="C32" s="23">
        <f>SUM(E17:E31)</f>
        <v>88857.4683902908</v>
      </c>
      <c r="D32" s="11"/>
      <c r="E32" s="11"/>
      <c r="F32" s="11"/>
    </row>
    <row r="33" ht="32.55" customHeight="1">
      <c r="A33" s="20"/>
      <c r="B33" s="21"/>
      <c r="C33" s="24"/>
      <c r="D33" s="11"/>
      <c r="E33" s="11"/>
      <c r="F33" s="11"/>
    </row>
    <row r="34" ht="20.05" customHeight="1">
      <c r="A34" s="20"/>
      <c r="B34" s="25"/>
      <c r="C34" s="11"/>
      <c r="D34" s="11"/>
      <c r="E34" s="11"/>
      <c r="F34" s="11"/>
    </row>
    <row r="35" ht="30.8" customHeight="1">
      <c r="A35" t="s" s="9">
        <v>64</v>
      </c>
      <c r="B35" t="s" s="10">
        <v>65</v>
      </c>
      <c r="C35" s="11"/>
      <c r="D35" s="11"/>
      <c r="E35" s="11"/>
      <c r="F35" s="11"/>
    </row>
    <row r="36" ht="20.05" customHeight="1">
      <c r="A36" t="s" s="12">
        <v>29</v>
      </c>
      <c r="B36" t="s" s="13">
        <v>4</v>
      </c>
      <c r="C36" t="s" s="14">
        <v>5</v>
      </c>
      <c r="D36" t="s" s="14">
        <v>6</v>
      </c>
      <c r="E36" t="s" s="14">
        <v>7</v>
      </c>
      <c r="F36" s="11"/>
    </row>
    <row r="37" ht="20.05" customHeight="1">
      <c r="A37" s="15">
        <v>0</v>
      </c>
      <c r="B37" t="s" s="16">
        <v>66</v>
      </c>
      <c r="C37" t="s" s="17">
        <v>67</v>
      </c>
      <c r="D37" t="s" s="17">
        <v>53</v>
      </c>
      <c r="E37" s="18">
        <f>C37*D37</f>
        <v>0</v>
      </c>
      <c r="F37" s="11"/>
    </row>
    <row r="38" ht="20.05" customHeight="1">
      <c r="A38" s="15">
        <v>1</v>
      </c>
      <c r="B38" t="s" s="16">
        <v>68</v>
      </c>
      <c r="C38" t="s" s="17">
        <v>69</v>
      </c>
      <c r="D38" t="s" s="17">
        <v>36</v>
      </c>
      <c r="E38" s="18">
        <f>C38*D38</f>
        <v>-3007.289409</v>
      </c>
      <c r="F38" s="11"/>
    </row>
    <row r="39" ht="32.05" customHeight="1">
      <c r="A39" s="15">
        <v>2</v>
      </c>
      <c r="B39" t="s" s="16">
        <v>70</v>
      </c>
      <c r="C39" t="s" s="17">
        <v>71</v>
      </c>
      <c r="D39" s="18">
        <v>1</v>
      </c>
      <c r="E39" s="18">
        <f>C39*D39</f>
        <v>-1964.082331</v>
      </c>
      <c r="F39" t="s" s="19">
        <v>72</v>
      </c>
    </row>
    <row r="40" ht="20.05" customHeight="1">
      <c r="A40" s="15">
        <v>3</v>
      </c>
      <c r="B40" t="s" s="16">
        <v>73</v>
      </c>
      <c r="C40" t="s" s="17">
        <v>74</v>
      </c>
      <c r="D40" t="s" s="17">
        <v>36</v>
      </c>
      <c r="E40" s="18">
        <f>C40*D40</f>
        <v>-1706.800874</v>
      </c>
      <c r="F40" s="11"/>
    </row>
    <row r="41" ht="20.05" customHeight="1">
      <c r="A41" s="15">
        <v>4</v>
      </c>
      <c r="B41" t="s" s="16">
        <v>75</v>
      </c>
      <c r="C41" t="s" s="17">
        <v>76</v>
      </c>
      <c r="D41" s="18">
        <v>14</v>
      </c>
      <c r="E41" s="18">
        <f>C41*D41</f>
        <v>-8149.515864</v>
      </c>
      <c r="F41" s="11"/>
    </row>
    <row r="42" ht="20.05" customHeight="1">
      <c r="A42" s="15">
        <v>5</v>
      </c>
      <c r="B42" t="s" s="16">
        <v>77</v>
      </c>
      <c r="C42" t="s" s="17">
        <v>78</v>
      </c>
      <c r="D42" s="18">
        <v>45</v>
      </c>
      <c r="E42" s="18">
        <f>C42*D42</f>
        <v>34508.42361</v>
      </c>
      <c r="F42" s="11"/>
    </row>
    <row r="43" ht="20.05" customHeight="1">
      <c r="A43" s="15">
        <v>6</v>
      </c>
      <c r="B43" t="s" s="16">
        <v>79</v>
      </c>
      <c r="C43" t="s" s="17">
        <v>80</v>
      </c>
      <c r="D43" s="18">
        <v>25</v>
      </c>
      <c r="E43" s="18">
        <f>C43*D43</f>
        <v>20201.80215</v>
      </c>
      <c r="F43" s="11"/>
    </row>
    <row r="44" ht="20.05" customHeight="1">
      <c r="A44" s="15">
        <v>7</v>
      </c>
      <c r="B44" t="s" s="16">
        <v>81</v>
      </c>
      <c r="C44" t="s" s="17">
        <v>82</v>
      </c>
      <c r="D44" s="18">
        <v>42</v>
      </c>
      <c r="E44" s="18">
        <f>C44*D44</f>
        <v>34182.43878</v>
      </c>
      <c r="F44" s="11"/>
    </row>
    <row r="45" ht="20.05" customHeight="1">
      <c r="A45" s="15">
        <v>8</v>
      </c>
      <c r="B45" t="s" s="16">
        <v>83</v>
      </c>
      <c r="C45" t="s" s="17">
        <v>84</v>
      </c>
      <c r="D45" s="18">
        <v>1</v>
      </c>
      <c r="E45" s="18">
        <f>C45*D45</f>
        <v>1681.180494</v>
      </c>
      <c r="F45" s="11"/>
    </row>
    <row r="46" ht="20.05" customHeight="1">
      <c r="A46" s="15">
        <v>9</v>
      </c>
      <c r="B46" t="s" s="16">
        <v>85</v>
      </c>
      <c r="C46" t="s" s="17">
        <v>86</v>
      </c>
      <c r="D46" t="s" s="17">
        <v>53</v>
      </c>
      <c r="E46" s="18">
        <f>C46*D46</f>
        <v>0</v>
      </c>
      <c r="F46" t="s" s="19">
        <v>87</v>
      </c>
    </row>
    <row r="47" ht="20.05" customHeight="1">
      <c r="A47" s="15">
        <v>10</v>
      </c>
      <c r="B47" t="s" s="16">
        <v>88</v>
      </c>
      <c r="C47" t="s" s="17">
        <v>89</v>
      </c>
      <c r="D47" t="s" s="17">
        <v>53</v>
      </c>
      <c r="E47" s="18">
        <f>C47*D47</f>
        <v>0</v>
      </c>
      <c r="F47" s="11"/>
    </row>
    <row r="48" ht="20.05" customHeight="1">
      <c r="A48" s="15">
        <v>11</v>
      </c>
      <c r="B48" t="s" s="16">
        <v>90</v>
      </c>
      <c r="C48" t="s" s="17">
        <v>91</v>
      </c>
      <c r="D48" s="18">
        <v>0</v>
      </c>
      <c r="E48" s="18">
        <f>C48*D48</f>
        <v>0</v>
      </c>
      <c r="F48" t="s" s="19">
        <v>92</v>
      </c>
    </row>
    <row r="49" ht="20.05" customHeight="1">
      <c r="A49" s="15">
        <v>12</v>
      </c>
      <c r="B49" t="s" s="16">
        <v>93</v>
      </c>
      <c r="C49" t="s" s="17">
        <v>94</v>
      </c>
      <c r="D49" s="18">
        <v>0</v>
      </c>
      <c r="E49" s="18">
        <f>C49*D49</f>
        <v>0</v>
      </c>
      <c r="F49" t="s" s="19">
        <v>95</v>
      </c>
    </row>
    <row r="50" ht="20.05" customHeight="1">
      <c r="A50" s="15">
        <v>13</v>
      </c>
      <c r="B50" t="s" s="16">
        <v>96</v>
      </c>
      <c r="C50" t="s" s="17">
        <v>97</v>
      </c>
      <c r="D50" s="18">
        <v>0</v>
      </c>
      <c r="E50" s="18">
        <f>C50*D50</f>
        <v>0</v>
      </c>
      <c r="F50" t="s" s="19">
        <v>98</v>
      </c>
    </row>
    <row r="51" ht="20.05" customHeight="1">
      <c r="A51" s="15">
        <v>14</v>
      </c>
      <c r="B51" t="s" s="16">
        <v>99</v>
      </c>
      <c r="C51" t="s" s="17">
        <v>100</v>
      </c>
      <c r="D51" s="18">
        <v>1</v>
      </c>
      <c r="E51" s="18">
        <f>C51*D51</f>
        <v>8189.637822</v>
      </c>
      <c r="F51" t="s" s="19">
        <v>101</v>
      </c>
    </row>
    <row r="52" ht="32.05" customHeight="1">
      <c r="A52" s="15">
        <v>15</v>
      </c>
      <c r="B52" t="s" s="16">
        <v>102</v>
      </c>
      <c r="C52" t="s" s="17">
        <v>103</v>
      </c>
      <c r="D52" t="s" s="17">
        <v>53</v>
      </c>
      <c r="E52" s="18">
        <f>C52*D52</f>
        <v>0</v>
      </c>
      <c r="F52" t="s" s="19">
        <v>104</v>
      </c>
    </row>
    <row r="53" ht="20.05" customHeight="1">
      <c r="A53" s="20"/>
      <c r="B53" s="25"/>
      <c r="C53" s="11"/>
      <c r="D53" s="11"/>
      <c r="E53" t="s" s="19">
        <v>105</v>
      </c>
      <c r="F53" s="11"/>
    </row>
    <row r="54" ht="26.85" customHeight="1">
      <c r="A54" s="20"/>
      <c r="B54" s="25"/>
      <c r="C54" s="23">
        <f>SUM(E37:E53)</f>
        <v>83935.794378000006</v>
      </c>
      <c r="D54" s="11"/>
      <c r="E54" s="11"/>
      <c r="F54" s="11"/>
    </row>
    <row r="55" ht="20.05" customHeight="1">
      <c r="A55" s="20"/>
      <c r="B55" s="25"/>
      <c r="C55" s="11"/>
      <c r="D55" s="11"/>
      <c r="E55" s="11"/>
      <c r="F55" s="11"/>
    </row>
    <row r="56" ht="30.8" customHeight="1">
      <c r="A56" t="s" s="9">
        <v>106</v>
      </c>
      <c r="B56" t="s" s="10">
        <v>107</v>
      </c>
      <c r="C56" s="11"/>
      <c r="D56" s="11"/>
      <c r="E56" s="11"/>
      <c r="F56" s="11"/>
    </row>
    <row r="57" ht="20.05" customHeight="1">
      <c r="A57" t="s" s="12">
        <v>29</v>
      </c>
      <c r="B57" t="s" s="13">
        <v>4</v>
      </c>
      <c r="C57" t="s" s="14">
        <v>5</v>
      </c>
      <c r="D57" t="s" s="14">
        <v>6</v>
      </c>
      <c r="E57" t="s" s="14">
        <v>7</v>
      </c>
      <c r="F57" s="11"/>
    </row>
    <row r="58" ht="32.05" customHeight="1">
      <c r="A58" s="15">
        <v>0</v>
      </c>
      <c r="B58" t="s" s="16">
        <v>108</v>
      </c>
      <c r="C58" t="s" s="17">
        <v>109</v>
      </c>
      <c r="D58" s="18">
        <v>0</v>
      </c>
      <c r="E58" s="18">
        <f>C58*D58</f>
        <v>0</v>
      </c>
      <c r="F58" t="s" s="19">
        <v>110</v>
      </c>
    </row>
    <row r="59" ht="20.05" customHeight="1">
      <c r="A59" s="15">
        <v>1</v>
      </c>
      <c r="B59" t="s" s="16">
        <v>111</v>
      </c>
      <c r="C59" t="s" s="17">
        <v>112</v>
      </c>
      <c r="D59" s="18">
        <v>14</v>
      </c>
      <c r="E59" s="18">
        <f>C59*D59</f>
        <v>-7780.854732</v>
      </c>
      <c r="F59" s="11"/>
    </row>
    <row r="60" ht="20.05" customHeight="1">
      <c r="A60" s="15">
        <v>2</v>
      </c>
      <c r="B60" t="s" s="16">
        <v>113</v>
      </c>
      <c r="C60" t="s" s="17">
        <v>114</v>
      </c>
      <c r="D60" s="18">
        <v>45</v>
      </c>
      <c r="E60" s="18">
        <f>C60*D60</f>
        <v>33886.300815</v>
      </c>
      <c r="F60" s="11"/>
    </row>
    <row r="61" ht="20.05" customHeight="1">
      <c r="A61" s="15">
        <v>3</v>
      </c>
      <c r="B61" t="s" s="16">
        <v>115</v>
      </c>
      <c r="C61" t="s" s="17">
        <v>116</v>
      </c>
      <c r="D61" s="18">
        <v>42</v>
      </c>
      <c r="E61" s="18">
        <f>C61*D61</f>
        <v>33988.98951</v>
      </c>
      <c r="F61" s="11"/>
    </row>
    <row r="62" ht="20.05" customHeight="1">
      <c r="A62" s="15">
        <v>4</v>
      </c>
      <c r="B62" t="s" s="16">
        <v>117</v>
      </c>
      <c r="C62" t="s" s="17">
        <v>118</v>
      </c>
      <c r="D62" s="18">
        <v>25</v>
      </c>
      <c r="E62" s="18">
        <f>C62*D62</f>
        <v>20733.547375</v>
      </c>
      <c r="F62" s="11"/>
    </row>
    <row r="63" ht="44.05" customHeight="1">
      <c r="A63" s="15">
        <v>5</v>
      </c>
      <c r="B63" t="s" s="16">
        <v>119</v>
      </c>
      <c r="C63" t="s" s="17">
        <v>120</v>
      </c>
      <c r="D63" t="s" s="17">
        <v>53</v>
      </c>
      <c r="E63" s="18">
        <f>C63*D63</f>
        <v>0</v>
      </c>
      <c r="F63" t="s" s="19">
        <v>121</v>
      </c>
    </row>
    <row r="64" ht="20.05" customHeight="1">
      <c r="A64" s="15">
        <v>6</v>
      </c>
      <c r="B64" t="s" s="16">
        <v>122</v>
      </c>
      <c r="C64" t="s" s="17">
        <v>123</v>
      </c>
      <c r="D64" t="s" s="17">
        <v>53</v>
      </c>
      <c r="E64" s="18">
        <f>C64*D64</f>
        <v>0</v>
      </c>
      <c r="F64" s="11"/>
    </row>
    <row r="65" ht="44.05" customHeight="1">
      <c r="A65" s="15">
        <v>7</v>
      </c>
      <c r="B65" t="s" s="16">
        <v>124</v>
      </c>
      <c r="C65" t="s" s="17">
        <v>125</v>
      </c>
      <c r="D65" s="18">
        <v>1</v>
      </c>
      <c r="E65" s="18">
        <f>C65*D65</f>
        <v>3640.654521</v>
      </c>
      <c r="F65" t="s" s="19">
        <v>126</v>
      </c>
    </row>
    <row r="66" ht="32.05" customHeight="1">
      <c r="A66" s="15">
        <v>8</v>
      </c>
      <c r="B66" t="s" s="16">
        <v>127</v>
      </c>
      <c r="C66" t="s" s="17">
        <v>128</v>
      </c>
      <c r="D66" s="18">
        <v>1</v>
      </c>
      <c r="E66" s="18">
        <f>C66*D66</f>
        <v>4166.844658</v>
      </c>
      <c r="F66" t="s" s="19">
        <v>10</v>
      </c>
    </row>
    <row r="67" ht="20.05" customHeight="1">
      <c r="A67" s="15">
        <v>9</v>
      </c>
      <c r="B67" t="s" s="16">
        <v>129</v>
      </c>
      <c r="C67" t="s" s="17">
        <v>130</v>
      </c>
      <c r="D67" s="18">
        <v>1</v>
      </c>
      <c r="E67" s="18">
        <f>C67*D67</f>
        <v>4357.276258</v>
      </c>
      <c r="F67" s="11"/>
    </row>
    <row r="68" ht="32.05" customHeight="1">
      <c r="A68" s="15">
        <v>10</v>
      </c>
      <c r="B68" t="s" s="16">
        <v>131</v>
      </c>
      <c r="C68" t="s" s="17">
        <v>132</v>
      </c>
      <c r="D68" s="18">
        <v>1</v>
      </c>
      <c r="E68" s="18">
        <f>C68*D68</f>
        <v>4491.376295</v>
      </c>
      <c r="F68" t="s" s="19">
        <v>133</v>
      </c>
    </row>
    <row r="69" ht="56.05" customHeight="1">
      <c r="A69" s="15">
        <v>11</v>
      </c>
      <c r="B69" t="s" s="16">
        <v>134</v>
      </c>
      <c r="C69" t="s" s="17">
        <v>135</v>
      </c>
      <c r="D69" s="18">
        <v>0</v>
      </c>
      <c r="E69" s="18">
        <f>C69*D69</f>
        <v>0</v>
      </c>
      <c r="F69" t="s" s="19">
        <v>136</v>
      </c>
    </row>
    <row r="70" ht="32.05" customHeight="1">
      <c r="A70" s="15">
        <v>12</v>
      </c>
      <c r="B70" t="s" s="16">
        <v>137</v>
      </c>
      <c r="C70" t="s" s="17">
        <v>138</v>
      </c>
      <c r="D70" s="18">
        <v>1</v>
      </c>
      <c r="E70" s="18">
        <f>C70*D70</f>
        <v>4638.335559</v>
      </c>
      <c r="F70" t="s" s="19">
        <v>139</v>
      </c>
    </row>
    <row r="71" ht="20.05" customHeight="1">
      <c r="A71" s="15">
        <v>13</v>
      </c>
      <c r="B71" t="s" s="16">
        <v>140</v>
      </c>
      <c r="C71" t="s" s="17">
        <v>141</v>
      </c>
      <c r="D71" s="18">
        <v>1</v>
      </c>
      <c r="E71" s="18">
        <f>C71*D71</f>
        <v>5467.473922</v>
      </c>
      <c r="F71" s="11"/>
    </row>
    <row r="72" ht="32.05" customHeight="1">
      <c r="A72" s="15">
        <v>14</v>
      </c>
      <c r="B72" t="s" s="16">
        <v>142</v>
      </c>
      <c r="C72" t="s" s="17">
        <v>143</v>
      </c>
      <c r="D72" s="18">
        <v>1</v>
      </c>
      <c r="E72" s="18">
        <f>C72*D72</f>
        <v>6442.085779</v>
      </c>
      <c r="F72" t="s" s="19">
        <v>144</v>
      </c>
    </row>
    <row r="73" ht="20.05" customHeight="1">
      <c r="A73" s="15">
        <v>15</v>
      </c>
      <c r="B73" t="s" s="16">
        <v>145</v>
      </c>
      <c r="C73" t="s" s="17">
        <v>146</v>
      </c>
      <c r="D73" t="s" s="17">
        <v>53</v>
      </c>
      <c r="E73" s="18">
        <f>C73*D73</f>
        <v>0</v>
      </c>
      <c r="F73" s="11"/>
    </row>
    <row r="74" ht="20.05" customHeight="1">
      <c r="A74" s="20"/>
      <c r="B74" s="25"/>
      <c r="C74" s="11"/>
      <c r="D74" s="11"/>
      <c r="E74" t="s" s="19">
        <v>147</v>
      </c>
      <c r="F74" s="11"/>
    </row>
    <row r="75" ht="26.85" customHeight="1">
      <c r="A75" s="20"/>
      <c r="B75" s="25"/>
      <c r="C75" s="23">
        <f>SUM(E58:E74)</f>
        <v>114032.02996</v>
      </c>
      <c r="D75" s="11"/>
      <c r="E75" s="11"/>
      <c r="F75" s="11"/>
    </row>
    <row r="76" ht="20.05" customHeight="1">
      <c r="A76" s="20"/>
      <c r="B76" s="25"/>
      <c r="C76" s="11"/>
      <c r="D76" s="11"/>
      <c r="E76" s="11"/>
      <c r="F76" s="11"/>
    </row>
    <row r="77" ht="30.8" customHeight="1">
      <c r="A77" t="s" s="9">
        <v>148</v>
      </c>
      <c r="B77" t="s" s="10">
        <v>149</v>
      </c>
      <c r="C77" s="11"/>
      <c r="D77" s="11"/>
      <c r="E77" s="11"/>
      <c r="F77" s="11"/>
    </row>
    <row r="78" ht="20.05" customHeight="1">
      <c r="A78" t="s" s="12">
        <v>29</v>
      </c>
      <c r="B78" t="s" s="13">
        <v>4</v>
      </c>
      <c r="C78" t="s" s="14">
        <v>5</v>
      </c>
      <c r="D78" t="s" s="14">
        <v>6</v>
      </c>
      <c r="E78" t="s" s="14">
        <v>7</v>
      </c>
      <c r="F78" s="11"/>
    </row>
    <row r="79" ht="20.05" customHeight="1">
      <c r="A79" s="15">
        <v>0</v>
      </c>
      <c r="B79" t="s" s="16">
        <v>150</v>
      </c>
      <c r="C79" t="s" s="17">
        <v>151</v>
      </c>
      <c r="D79" s="18">
        <v>0</v>
      </c>
      <c r="E79" s="18">
        <f>C79*D79</f>
        <v>0</v>
      </c>
      <c r="F79" s="11"/>
    </row>
    <row r="80" ht="20.05" customHeight="1">
      <c r="A80" s="15">
        <v>1</v>
      </c>
      <c r="B80" t="s" s="16">
        <v>152</v>
      </c>
      <c r="C80" t="s" s="17">
        <v>153</v>
      </c>
      <c r="D80" s="18">
        <v>0</v>
      </c>
      <c r="E80" s="18">
        <f>C80*D80</f>
        <v>0</v>
      </c>
      <c r="F80" s="11"/>
    </row>
    <row r="81" ht="20.05" customHeight="1">
      <c r="A81" s="15">
        <v>2</v>
      </c>
      <c r="B81" t="s" s="16">
        <v>154</v>
      </c>
      <c r="C81" t="s" s="17">
        <v>155</v>
      </c>
      <c r="D81" s="18">
        <v>1</v>
      </c>
      <c r="E81" s="18">
        <f>C81*D81</f>
        <v>-2035.587895</v>
      </c>
      <c r="F81" s="11"/>
    </row>
    <row r="82" ht="20.05" customHeight="1">
      <c r="A82" s="15">
        <v>3</v>
      </c>
      <c r="B82" t="s" s="16">
        <v>156</v>
      </c>
      <c r="C82" t="s" s="17">
        <v>157</v>
      </c>
      <c r="D82" s="18">
        <v>1</v>
      </c>
      <c r="E82" s="18">
        <f>C82*D82</f>
        <v>-1693.412132</v>
      </c>
      <c r="F82" s="11"/>
    </row>
    <row r="83" ht="20.05" customHeight="1">
      <c r="A83" s="15">
        <v>4</v>
      </c>
      <c r="B83" t="s" s="16">
        <v>158</v>
      </c>
      <c r="C83" t="s" s="17">
        <v>159</v>
      </c>
      <c r="D83" s="18">
        <v>1</v>
      </c>
      <c r="E83" s="18">
        <f>C83*D83</f>
        <v>-1167.125908</v>
      </c>
      <c r="F83" s="11"/>
    </row>
    <row r="84" ht="20.05" customHeight="1">
      <c r="A84" s="15">
        <v>5</v>
      </c>
      <c r="B84" t="s" s="16">
        <v>160</v>
      </c>
      <c r="C84" t="s" s="17">
        <v>161</v>
      </c>
      <c r="D84" s="18">
        <v>14</v>
      </c>
      <c r="E84" s="18">
        <f>C84*D84</f>
        <v>-8011.100636</v>
      </c>
      <c r="F84" s="11"/>
    </row>
    <row r="85" ht="20.05" customHeight="1">
      <c r="A85" s="15">
        <v>6</v>
      </c>
      <c r="B85" t="s" s="16">
        <v>162</v>
      </c>
      <c r="C85" t="s" s="17">
        <v>163</v>
      </c>
      <c r="D85" s="18">
        <v>45</v>
      </c>
      <c r="E85" s="18">
        <f>C85*D85</f>
        <v>33625.514025</v>
      </c>
      <c r="F85" s="11"/>
    </row>
    <row r="86" ht="20.05" customHeight="1">
      <c r="A86" s="15">
        <v>7</v>
      </c>
      <c r="B86" t="s" s="16">
        <v>164</v>
      </c>
      <c r="C86" t="s" s="17">
        <v>165</v>
      </c>
      <c r="D86" s="18">
        <v>42</v>
      </c>
      <c r="E86" s="18">
        <f>C86*D86</f>
        <v>34373.11983</v>
      </c>
      <c r="F86" s="11"/>
    </row>
    <row r="87" ht="20.05" customHeight="1">
      <c r="A87" s="15">
        <v>8</v>
      </c>
      <c r="B87" t="s" s="16">
        <v>166</v>
      </c>
      <c r="C87" t="s" s="17">
        <v>167</v>
      </c>
      <c r="D87" s="18">
        <v>25</v>
      </c>
      <c r="E87" s="18">
        <f>C87*D87</f>
        <v>20733.446325</v>
      </c>
      <c r="F87" s="11"/>
    </row>
    <row r="88" ht="20.05" customHeight="1">
      <c r="A88" s="15">
        <v>9</v>
      </c>
      <c r="B88" t="s" s="16">
        <v>168</v>
      </c>
      <c r="C88" s="18">
        <v>859.622732</v>
      </c>
      <c r="D88" s="18">
        <v>1</v>
      </c>
      <c r="E88" s="18">
        <f>C88*D88</f>
        <v>859.622732</v>
      </c>
      <c r="F88" s="11"/>
    </row>
    <row r="89" ht="20.05" customHeight="1">
      <c r="A89" s="15">
        <v>10</v>
      </c>
      <c r="B89" t="s" s="16">
        <v>169</v>
      </c>
      <c r="C89" t="s" s="17">
        <v>170</v>
      </c>
      <c r="D89" s="18">
        <v>1</v>
      </c>
      <c r="E89" s="18">
        <f>C89*D89</f>
        <v>1131.355093</v>
      </c>
      <c r="F89" s="11"/>
    </row>
    <row r="90" ht="32.05" customHeight="1">
      <c r="A90" s="15">
        <v>11</v>
      </c>
      <c r="B90" t="s" s="16">
        <v>171</v>
      </c>
      <c r="C90" t="s" s="17">
        <v>172</v>
      </c>
      <c r="D90" t="s" s="17">
        <v>53</v>
      </c>
      <c r="E90" s="18">
        <f>C90*D90</f>
        <v>0</v>
      </c>
      <c r="F90" t="s" s="19">
        <v>173</v>
      </c>
    </row>
    <row r="91" ht="20.05" customHeight="1">
      <c r="A91" s="15">
        <v>12</v>
      </c>
      <c r="B91" t="s" s="16">
        <v>174</v>
      </c>
      <c r="C91" t="s" s="17">
        <v>175</v>
      </c>
      <c r="D91" s="18">
        <v>1</v>
      </c>
      <c r="E91" s="18">
        <f>C91*D91</f>
        <v>1424.287251</v>
      </c>
      <c r="F91" s="11"/>
    </row>
    <row r="92" ht="20.05" customHeight="1">
      <c r="A92" s="15">
        <v>13</v>
      </c>
      <c r="B92" t="s" s="16">
        <v>176</v>
      </c>
      <c r="C92" t="s" s="17">
        <v>177</v>
      </c>
      <c r="D92" s="18">
        <v>1</v>
      </c>
      <c r="E92" s="18">
        <f>C92*D92</f>
        <v>1511.521478</v>
      </c>
      <c r="F92" s="11"/>
    </row>
    <row r="93" ht="20.05" customHeight="1">
      <c r="A93" s="15">
        <v>14</v>
      </c>
      <c r="B93" t="s" s="16">
        <v>178</v>
      </c>
      <c r="C93" t="s" s="17">
        <v>179</v>
      </c>
      <c r="D93" s="18">
        <v>1</v>
      </c>
      <c r="E93" s="18">
        <f>C93*D93</f>
        <v>4438.5308</v>
      </c>
      <c r="F93" s="11"/>
    </row>
    <row r="94" ht="20.05" customHeight="1">
      <c r="A94" s="20"/>
      <c r="B94" s="21"/>
      <c r="C94" s="22"/>
      <c r="D94" s="22"/>
      <c r="E94" s="18">
        <v>7171.948621380230</v>
      </c>
      <c r="F94" s="11"/>
    </row>
    <row r="95" ht="26.85" customHeight="1">
      <c r="A95" s="20"/>
      <c r="B95" s="21"/>
      <c r="C95" s="23">
        <f>SUM(E79:E94)</f>
        <v>92362.1195843802</v>
      </c>
      <c r="D95" s="11"/>
      <c r="E95" s="11"/>
      <c r="F95" s="11"/>
    </row>
    <row r="96" ht="20.05" customHeight="1">
      <c r="A96" s="20"/>
      <c r="B96" s="21"/>
      <c r="C96" s="22"/>
      <c r="D96" s="22"/>
      <c r="E96" s="22"/>
      <c r="F96" s="11"/>
    </row>
  </sheetData>
  <mergeCells count="10">
    <mergeCell ref="C13:E13"/>
    <mergeCell ref="C14:E14"/>
    <mergeCell ref="C32:E32"/>
    <mergeCell ref="C33:E33"/>
    <mergeCell ref="C54:E54"/>
    <mergeCell ref="C75:E75"/>
    <mergeCell ref="A1:B1"/>
    <mergeCell ref="C1:E1"/>
    <mergeCell ref="C95:E95"/>
    <mergeCell ref="F28:F3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