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defaultThemeVersion="124226"/>
  <mc:AlternateContent xmlns:mc="http://schemas.openxmlformats.org/markup-compatibility/2006">
    <mc:Choice Requires="x15">
      <x15ac:absPath xmlns:x15ac="http://schemas.microsoft.com/office/spreadsheetml/2010/11/ac" url="/Users/matthewkudija/Documents/GitHub/img/2022-07-06_chair-angles/"/>
    </mc:Choice>
  </mc:AlternateContent>
  <xr:revisionPtr revIDLastSave="0" documentId="13_ncr:1_{1E58BF88-3D86-9E46-A96A-572C120AA5FE}" xr6:coauthVersionLast="47" xr6:coauthVersionMax="47" xr10:uidLastSave="{00000000-0000-0000-0000-000000000000}"/>
  <bookViews>
    <workbookView xWindow="25600" yWindow="500" windowWidth="25600" windowHeight="28300" activeTab="1" xr2:uid="{00000000-000D-0000-FFFF-FFFF00000000}"/>
  </bookViews>
  <sheets>
    <sheet name="Table" sheetId="1" r:id="rId1"/>
    <sheet name="Diagram" sheetId="2" r:id="rId2"/>
    <sheet name="R&amp;S Inches" sheetId="3" r:id="rId3"/>
    <sheet name="Instructions" sheetId="4" r:id="rId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37" i="1" l="1"/>
  <c r="N37" i="1"/>
  <c r="W10" i="1"/>
  <c r="X10" i="1"/>
  <c r="Y10" i="1"/>
  <c r="Z10" i="1"/>
  <c r="AA10" i="1"/>
  <c r="AB10" i="1"/>
  <c r="AC10" i="1"/>
  <c r="AD10" i="1"/>
  <c r="AE10" i="1"/>
  <c r="AF10" i="1"/>
  <c r="AG10" i="1"/>
  <c r="AH10" i="1"/>
  <c r="AI10" i="1"/>
  <c r="AJ10" i="1"/>
  <c r="W11" i="1"/>
  <c r="X11" i="1"/>
  <c r="Y11" i="1"/>
  <c r="Z11" i="1"/>
  <c r="AA11" i="1"/>
  <c r="AB11" i="1"/>
  <c r="AC11" i="1"/>
  <c r="AD11" i="1"/>
  <c r="AE11" i="1"/>
  <c r="AF11" i="1"/>
  <c r="AG11" i="1"/>
  <c r="AH11" i="1"/>
  <c r="AI11" i="1"/>
  <c r="AJ11" i="1"/>
  <c r="W12" i="1"/>
  <c r="X12" i="1"/>
  <c r="Y12" i="1"/>
  <c r="Z12" i="1"/>
  <c r="AA12" i="1"/>
  <c r="AB12" i="1"/>
  <c r="AC12" i="1"/>
  <c r="AD12" i="1"/>
  <c r="AE12" i="1"/>
  <c r="AF12" i="1"/>
  <c r="AG12" i="1"/>
  <c r="AH12" i="1"/>
  <c r="AI12" i="1"/>
  <c r="AJ12" i="1"/>
  <c r="W13" i="1"/>
  <c r="X13" i="1"/>
  <c r="Y13" i="1"/>
  <c r="Z13" i="1"/>
  <c r="AA13" i="1"/>
  <c r="AB13" i="1"/>
  <c r="AC13" i="1"/>
  <c r="AD13" i="1"/>
  <c r="AE13" i="1"/>
  <c r="AF13" i="1"/>
  <c r="AG13" i="1"/>
  <c r="AH13" i="1"/>
  <c r="AI13" i="1"/>
  <c r="AJ13" i="1"/>
  <c r="W14" i="1"/>
  <c r="X14" i="1"/>
  <c r="Y14" i="1"/>
  <c r="Z14" i="1"/>
  <c r="AA14" i="1"/>
  <c r="AB14" i="1"/>
  <c r="AC14" i="1"/>
  <c r="AD14" i="1"/>
  <c r="AE14" i="1"/>
  <c r="AF14" i="1"/>
  <c r="AG14" i="1"/>
  <c r="AH14" i="1"/>
  <c r="AI14" i="1"/>
  <c r="AJ14" i="1"/>
  <c r="W15" i="1"/>
  <c r="X15" i="1"/>
  <c r="Y15" i="1"/>
  <c r="Z15" i="1"/>
  <c r="AA15" i="1"/>
  <c r="AB15" i="1"/>
  <c r="AC15" i="1"/>
  <c r="AD15" i="1"/>
  <c r="AE15" i="1"/>
  <c r="AF15" i="1"/>
  <c r="AG15" i="1"/>
  <c r="AH15" i="1"/>
  <c r="AI15" i="1"/>
  <c r="AJ15" i="1"/>
  <c r="W16" i="1"/>
  <c r="X16" i="1"/>
  <c r="Y16" i="1"/>
  <c r="Z16" i="1"/>
  <c r="AA16" i="1"/>
  <c r="AB16" i="1"/>
  <c r="AC16" i="1"/>
  <c r="AD16" i="1"/>
  <c r="AE16" i="1"/>
  <c r="AF16" i="1"/>
  <c r="AG16" i="1"/>
  <c r="AH16" i="1"/>
  <c r="AI16" i="1"/>
  <c r="AJ16" i="1"/>
  <c r="W17" i="1"/>
  <c r="X17" i="1"/>
  <c r="Y17" i="1"/>
  <c r="Z17" i="1"/>
  <c r="AA17" i="1"/>
  <c r="AB17" i="1"/>
  <c r="AC17" i="1"/>
  <c r="AD17" i="1"/>
  <c r="AE17" i="1"/>
  <c r="AF17" i="1"/>
  <c r="AG17" i="1"/>
  <c r="AH17" i="1"/>
  <c r="AI17" i="1"/>
  <c r="AJ17" i="1"/>
  <c r="W18" i="1"/>
  <c r="X18" i="1"/>
  <c r="Y18" i="1"/>
  <c r="Z18" i="1"/>
  <c r="AA18" i="1"/>
  <c r="AB18" i="1"/>
  <c r="AC18" i="1"/>
  <c r="AD18" i="1"/>
  <c r="AE18" i="1"/>
  <c r="AF18" i="1"/>
  <c r="AG18" i="1"/>
  <c r="AH18" i="1"/>
  <c r="AI18" i="1"/>
  <c r="AJ18" i="1"/>
  <c r="W19" i="1"/>
  <c r="X19" i="1"/>
  <c r="Y19" i="1"/>
  <c r="Z19" i="1"/>
  <c r="AA19" i="1"/>
  <c r="AB19" i="1"/>
  <c r="AC19" i="1"/>
  <c r="AD19" i="1"/>
  <c r="AE19" i="1"/>
  <c r="AF19" i="1"/>
  <c r="AG19" i="1"/>
  <c r="AH19" i="1"/>
  <c r="AI19" i="1"/>
  <c r="AJ19" i="1"/>
  <c r="W20" i="1"/>
  <c r="X20" i="1"/>
  <c r="Y20" i="1"/>
  <c r="Z20" i="1"/>
  <c r="AA20" i="1"/>
  <c r="AB20" i="1"/>
  <c r="AC20" i="1"/>
  <c r="AD20" i="1"/>
  <c r="AE20" i="1"/>
  <c r="AF20" i="1"/>
  <c r="AG20" i="1"/>
  <c r="AH20" i="1"/>
  <c r="AI20" i="1"/>
  <c r="AJ20" i="1"/>
  <c r="W21" i="1"/>
  <c r="X21" i="1"/>
  <c r="Y21" i="1"/>
  <c r="Z21" i="1"/>
  <c r="AA21" i="1"/>
  <c r="AB21" i="1"/>
  <c r="AC21" i="1"/>
  <c r="AD21" i="1"/>
  <c r="AE21" i="1"/>
  <c r="AF21" i="1"/>
  <c r="AG21" i="1"/>
  <c r="AH21" i="1"/>
  <c r="AI21" i="1"/>
  <c r="AJ21" i="1"/>
  <c r="W22" i="1"/>
  <c r="X22" i="1"/>
  <c r="Y22" i="1"/>
  <c r="Z22" i="1"/>
  <c r="AA22" i="1"/>
  <c r="AB22" i="1"/>
  <c r="AC22" i="1"/>
  <c r="AD22" i="1"/>
  <c r="AE22" i="1"/>
  <c r="AF22" i="1"/>
  <c r="AG22" i="1"/>
  <c r="AH22" i="1"/>
  <c r="AI22" i="1"/>
  <c r="AJ22" i="1"/>
  <c r="W23" i="1"/>
  <c r="X23" i="1"/>
  <c r="Y23" i="1"/>
  <c r="Z23" i="1"/>
  <c r="AA23" i="1"/>
  <c r="AB23" i="1"/>
  <c r="AC23" i="1"/>
  <c r="AD23" i="1"/>
  <c r="AE23" i="1"/>
  <c r="AF23" i="1"/>
  <c r="AG23" i="1"/>
  <c r="AH23" i="1"/>
  <c r="AI23" i="1"/>
  <c r="AJ23" i="1"/>
  <c r="W24" i="1"/>
  <c r="X24" i="1"/>
  <c r="Y24" i="1"/>
  <c r="Z24" i="1"/>
  <c r="AA24" i="1"/>
  <c r="AB24" i="1"/>
  <c r="AC24" i="1"/>
  <c r="AD24" i="1"/>
  <c r="AE24" i="1"/>
  <c r="AF24" i="1"/>
  <c r="AG24" i="1"/>
  <c r="AH24" i="1"/>
  <c r="AI24" i="1"/>
  <c r="AJ24" i="1"/>
  <c r="W25" i="1"/>
  <c r="X25" i="1"/>
  <c r="Y25" i="1"/>
  <c r="Z25" i="1"/>
  <c r="AA25" i="1"/>
  <c r="AB25" i="1"/>
  <c r="AC25" i="1"/>
  <c r="AD25" i="1"/>
  <c r="AE25" i="1"/>
  <c r="AF25" i="1"/>
  <c r="AG25" i="1"/>
  <c r="AH25" i="1"/>
  <c r="AI25" i="1"/>
  <c r="AJ25" i="1"/>
  <c r="W26" i="1"/>
  <c r="X26" i="1"/>
  <c r="Y26" i="1"/>
  <c r="Z26" i="1"/>
  <c r="AA26" i="1"/>
  <c r="AB26" i="1"/>
  <c r="AC26" i="1"/>
  <c r="AD26" i="1"/>
  <c r="AE26" i="1"/>
  <c r="AF26" i="1"/>
  <c r="AG26" i="1"/>
  <c r="AH26" i="1"/>
  <c r="AI26" i="1"/>
  <c r="AJ26" i="1"/>
  <c r="W27" i="1"/>
  <c r="X27" i="1"/>
  <c r="Y27" i="1"/>
  <c r="Z27" i="1"/>
  <c r="AA27" i="1"/>
  <c r="AB27" i="1"/>
  <c r="AC27" i="1"/>
  <c r="AD27" i="1"/>
  <c r="AE27" i="1"/>
  <c r="AF27" i="1"/>
  <c r="AG27" i="1"/>
  <c r="AH27" i="1"/>
  <c r="AI27" i="1"/>
  <c r="AJ27" i="1"/>
  <c r="W28" i="1"/>
  <c r="X28" i="1"/>
  <c r="Y28" i="1"/>
  <c r="Z28" i="1"/>
  <c r="AA28" i="1"/>
  <c r="AB28" i="1"/>
  <c r="AC28" i="1"/>
  <c r="AD28" i="1"/>
  <c r="AE28" i="1"/>
  <c r="AF28" i="1"/>
  <c r="AG28" i="1"/>
  <c r="AH28" i="1"/>
  <c r="AI28" i="1"/>
  <c r="AJ28" i="1"/>
  <c r="W29" i="1"/>
  <c r="X29" i="1"/>
  <c r="Y29" i="1"/>
  <c r="Z29" i="1"/>
  <c r="AA29" i="1"/>
  <c r="AB29" i="1"/>
  <c r="AC29" i="1"/>
  <c r="AD29" i="1"/>
  <c r="AE29" i="1"/>
  <c r="AF29" i="1"/>
  <c r="AG29" i="1"/>
  <c r="AH29" i="1"/>
  <c r="AI29" i="1"/>
  <c r="AJ29" i="1"/>
  <c r="W30" i="1"/>
  <c r="X30" i="1"/>
  <c r="Y30" i="1"/>
  <c r="Z30" i="1"/>
  <c r="AA30" i="1"/>
  <c r="AB30" i="1"/>
  <c r="AC30" i="1"/>
  <c r="AD30" i="1"/>
  <c r="AE30" i="1"/>
  <c r="AF30" i="1"/>
  <c r="AG30" i="1"/>
  <c r="AH30" i="1"/>
  <c r="AI30" i="1"/>
  <c r="AJ30" i="1"/>
  <c r="W31" i="1"/>
  <c r="X31" i="1"/>
  <c r="Y31" i="1"/>
  <c r="Z31" i="1"/>
  <c r="AA31" i="1"/>
  <c r="AB31" i="1"/>
  <c r="AC31" i="1"/>
  <c r="AD31" i="1"/>
  <c r="AE31" i="1"/>
  <c r="AF31" i="1"/>
  <c r="AG31" i="1"/>
  <c r="AH31" i="1"/>
  <c r="AI31" i="1"/>
  <c r="AJ31" i="1"/>
  <c r="W32" i="1"/>
  <c r="X32" i="1"/>
  <c r="Y32" i="1"/>
  <c r="Z32" i="1"/>
  <c r="AA32" i="1"/>
  <c r="AB32" i="1"/>
  <c r="AC32" i="1"/>
  <c r="AD32" i="1"/>
  <c r="AE32" i="1"/>
  <c r="AF32" i="1"/>
  <c r="AG32" i="1"/>
  <c r="AH32" i="1"/>
  <c r="AI32" i="1"/>
  <c r="AJ32" i="1"/>
  <c r="W33" i="1"/>
  <c r="X33" i="1"/>
  <c r="Y33" i="1"/>
  <c r="Z33" i="1"/>
  <c r="AA33" i="1"/>
  <c r="AB33" i="1"/>
  <c r="AC33" i="1"/>
  <c r="AD33" i="1"/>
  <c r="AE33" i="1"/>
  <c r="AF33" i="1"/>
  <c r="AG33" i="1"/>
  <c r="AH33" i="1"/>
  <c r="AI33" i="1"/>
  <c r="AJ33" i="1"/>
  <c r="V10" i="1"/>
  <c r="V11" i="1"/>
  <c r="V12" i="1"/>
  <c r="V13" i="1"/>
  <c r="V14" i="1"/>
  <c r="V15" i="1"/>
  <c r="V16" i="1"/>
  <c r="V17" i="1"/>
  <c r="V18" i="1"/>
  <c r="V19" i="1"/>
  <c r="V20" i="1"/>
  <c r="V21" i="1"/>
  <c r="V22" i="1"/>
  <c r="V23" i="1"/>
  <c r="V24" i="1"/>
  <c r="V25" i="1"/>
  <c r="V26" i="1"/>
  <c r="V27" i="1"/>
  <c r="V28" i="1"/>
  <c r="V29" i="1"/>
  <c r="V30" i="1"/>
  <c r="V31" i="1"/>
  <c r="V32" i="1"/>
  <c r="V33" i="1"/>
  <c r="W8" i="1"/>
  <c r="X8" i="1"/>
  <c r="Y8" i="1"/>
  <c r="Z8" i="1"/>
  <c r="AA8" i="1"/>
  <c r="AB8" i="1"/>
  <c r="AC8" i="1"/>
  <c r="AD8" i="1"/>
  <c r="AE8" i="1"/>
  <c r="AF8" i="1"/>
  <c r="AG8" i="1"/>
  <c r="AH8" i="1"/>
  <c r="AI8" i="1"/>
  <c r="AJ8" i="1"/>
  <c r="W9" i="1"/>
  <c r="X9" i="1"/>
  <c r="Y9" i="1"/>
  <c r="Z9" i="1"/>
  <c r="AA9" i="1"/>
  <c r="AB9" i="1"/>
  <c r="AC9" i="1"/>
  <c r="AD9" i="1"/>
  <c r="AE9" i="1"/>
  <c r="AF9" i="1"/>
  <c r="AG9" i="1"/>
  <c r="AH9" i="1"/>
  <c r="AI9" i="1"/>
  <c r="AJ9" i="1"/>
  <c r="V9" i="1"/>
  <c r="V8" i="1"/>
  <c r="W6" i="1"/>
  <c r="X6" i="1"/>
  <c r="Y6" i="1"/>
  <c r="Z6" i="1"/>
  <c r="AA6" i="1"/>
  <c r="AB6" i="1"/>
  <c r="AC6" i="1"/>
  <c r="AD6" i="1"/>
  <c r="AE6" i="1"/>
  <c r="AF6" i="1"/>
  <c r="AG6" i="1"/>
  <c r="AH6" i="1"/>
  <c r="AI6" i="1"/>
  <c r="AJ6" i="1"/>
  <c r="W7" i="1"/>
  <c r="X7" i="1"/>
  <c r="Y7" i="1"/>
  <c r="Z7" i="1"/>
  <c r="AA7" i="1"/>
  <c r="AB7" i="1"/>
  <c r="AC7" i="1"/>
  <c r="AD7" i="1"/>
  <c r="AE7" i="1"/>
  <c r="AF7" i="1"/>
  <c r="AG7" i="1"/>
  <c r="AH7" i="1"/>
  <c r="AI7" i="1"/>
  <c r="AJ7" i="1"/>
  <c r="W5" i="1"/>
  <c r="V5" i="1"/>
  <c r="V7" i="1"/>
  <c r="V6" i="1"/>
  <c r="W4" i="1"/>
  <c r="X4" i="1"/>
  <c r="Y4" i="1"/>
  <c r="Z4" i="1"/>
  <c r="AA4" i="1"/>
  <c r="AB4" i="1"/>
  <c r="AC4" i="1"/>
  <c r="AD4" i="1"/>
  <c r="AE4" i="1"/>
  <c r="AF4" i="1"/>
  <c r="AG4" i="1"/>
  <c r="AH4" i="1"/>
  <c r="AI4" i="1"/>
  <c r="AJ4" i="1"/>
  <c r="X5" i="1"/>
  <c r="Y5" i="1"/>
  <c r="Z5" i="1"/>
  <c r="AA5" i="1"/>
  <c r="AB5" i="1"/>
  <c r="AC5" i="1"/>
  <c r="AD5" i="1"/>
  <c r="AE5" i="1"/>
  <c r="AF5" i="1"/>
  <c r="AG5" i="1"/>
  <c r="AH5" i="1"/>
  <c r="AI5" i="1"/>
  <c r="AJ5" i="1"/>
  <c r="V4" i="1"/>
  <c r="P34" i="3" l="1"/>
  <c r="P35" i="3"/>
  <c r="N14" i="3"/>
  <c r="N13" i="3"/>
  <c r="I37" i="1"/>
  <c r="H37" i="1"/>
  <c r="P37" i="1" s="1"/>
  <c r="K5" i="1"/>
  <c r="R33" i="1" l="1"/>
  <c r="Q33" i="1"/>
  <c r="P33" i="1"/>
  <c r="O33" i="1"/>
  <c r="N33" i="1"/>
  <c r="M33" i="1"/>
  <c r="L33" i="1"/>
  <c r="K33" i="1"/>
  <c r="J33" i="1"/>
  <c r="I33" i="1"/>
  <c r="H33" i="1"/>
  <c r="G33" i="1"/>
  <c r="F33" i="1"/>
  <c r="E33" i="1"/>
  <c r="D33" i="1"/>
  <c r="R31" i="1"/>
  <c r="Q31" i="1"/>
  <c r="P31" i="1"/>
  <c r="O31" i="1"/>
  <c r="N31" i="1"/>
  <c r="M31" i="1"/>
  <c r="L31" i="1"/>
  <c r="K31" i="1"/>
  <c r="J31" i="1"/>
  <c r="I31" i="1"/>
  <c r="H31" i="1"/>
  <c r="G31" i="1"/>
  <c r="F31" i="1"/>
  <c r="E31" i="1"/>
  <c r="D31" i="1"/>
  <c r="R29" i="1"/>
  <c r="Q29" i="1"/>
  <c r="P29" i="1"/>
  <c r="O29" i="1"/>
  <c r="N29" i="1"/>
  <c r="M29" i="1"/>
  <c r="L29" i="1"/>
  <c r="K29" i="1"/>
  <c r="J29" i="1"/>
  <c r="I29" i="1"/>
  <c r="H29" i="1"/>
  <c r="G29" i="1"/>
  <c r="F29" i="1"/>
  <c r="E29" i="1"/>
  <c r="D29" i="1"/>
  <c r="R27" i="1"/>
  <c r="Q27" i="1"/>
  <c r="P27" i="1"/>
  <c r="O27" i="1"/>
  <c r="N27" i="1"/>
  <c r="M27" i="1"/>
  <c r="L27" i="1"/>
  <c r="K27" i="1"/>
  <c r="J27" i="1"/>
  <c r="I27" i="1"/>
  <c r="H27" i="1"/>
  <c r="G27" i="1"/>
  <c r="F27" i="1"/>
  <c r="E27" i="1"/>
  <c r="D27" i="1"/>
  <c r="R25" i="1"/>
  <c r="Q25" i="1"/>
  <c r="P25" i="1"/>
  <c r="O25" i="1"/>
  <c r="N25" i="1"/>
  <c r="M25" i="1"/>
  <c r="L25" i="1"/>
  <c r="K25" i="1"/>
  <c r="J25" i="1"/>
  <c r="I25" i="1"/>
  <c r="H25" i="1"/>
  <c r="G25" i="1"/>
  <c r="F25" i="1"/>
  <c r="E25" i="1"/>
  <c r="D25" i="1"/>
  <c r="R23" i="1"/>
  <c r="Q23" i="1"/>
  <c r="P23" i="1"/>
  <c r="O23" i="1"/>
  <c r="N23" i="1"/>
  <c r="M23" i="1"/>
  <c r="L23" i="1"/>
  <c r="K23" i="1"/>
  <c r="J23" i="1"/>
  <c r="I23" i="1"/>
  <c r="H23" i="1"/>
  <c r="G23" i="1"/>
  <c r="F23" i="1"/>
  <c r="E23" i="1"/>
  <c r="D23" i="1"/>
  <c r="R21" i="1"/>
  <c r="Q21" i="1"/>
  <c r="P21" i="1"/>
  <c r="O21" i="1"/>
  <c r="N21" i="1"/>
  <c r="M21" i="1"/>
  <c r="L21" i="1"/>
  <c r="K21" i="1"/>
  <c r="J21" i="1"/>
  <c r="I21" i="1"/>
  <c r="H21" i="1"/>
  <c r="G21" i="1"/>
  <c r="F21" i="1"/>
  <c r="E21" i="1"/>
  <c r="D21" i="1"/>
  <c r="R19" i="1"/>
  <c r="Q19" i="1"/>
  <c r="P19" i="1"/>
  <c r="O19" i="1"/>
  <c r="N19" i="1"/>
  <c r="M19" i="1"/>
  <c r="L19" i="1"/>
  <c r="K19" i="1"/>
  <c r="J19" i="1"/>
  <c r="I19" i="1"/>
  <c r="H19" i="1"/>
  <c r="G19" i="1"/>
  <c r="F19" i="1"/>
  <c r="E19" i="1"/>
  <c r="D19" i="1"/>
  <c r="R17" i="1"/>
  <c r="Q17" i="1"/>
  <c r="P17" i="1"/>
  <c r="O17" i="1"/>
  <c r="N17" i="1"/>
  <c r="M17" i="1"/>
  <c r="L17" i="1"/>
  <c r="K17" i="1"/>
  <c r="J17" i="1"/>
  <c r="I17" i="1"/>
  <c r="H17" i="1"/>
  <c r="G17" i="1"/>
  <c r="F17" i="1"/>
  <c r="E17" i="1"/>
  <c r="D17" i="1"/>
  <c r="R15" i="1"/>
  <c r="Q15" i="1"/>
  <c r="P15" i="1"/>
  <c r="O15" i="1"/>
  <c r="N15" i="1"/>
  <c r="M15" i="1"/>
  <c r="L15" i="1"/>
  <c r="K15" i="1"/>
  <c r="J15" i="1"/>
  <c r="I15" i="1"/>
  <c r="H15" i="1"/>
  <c r="G15" i="1"/>
  <c r="F15" i="1"/>
  <c r="E15" i="1"/>
  <c r="D15" i="1"/>
  <c r="R13" i="1"/>
  <c r="Q13" i="1"/>
  <c r="P13" i="1"/>
  <c r="O13" i="1"/>
  <c r="N13" i="1"/>
  <c r="M13" i="1"/>
  <c r="L13" i="1"/>
  <c r="K13" i="1"/>
  <c r="J13" i="1"/>
  <c r="I13" i="1"/>
  <c r="H13" i="1"/>
  <c r="G13" i="1"/>
  <c r="F13" i="1"/>
  <c r="E13" i="1"/>
  <c r="D13" i="1"/>
  <c r="R11" i="1"/>
  <c r="Q11" i="1"/>
  <c r="P11" i="1"/>
  <c r="O11" i="1"/>
  <c r="N11" i="1"/>
  <c r="M11" i="1"/>
  <c r="L11" i="1"/>
  <c r="K11" i="1"/>
  <c r="J11" i="1"/>
  <c r="I11" i="1"/>
  <c r="H11" i="1"/>
  <c r="G11" i="1"/>
  <c r="F11" i="1"/>
  <c r="E11" i="1"/>
  <c r="D11" i="1"/>
  <c r="R9" i="1"/>
  <c r="Q9" i="1"/>
  <c r="P9" i="1"/>
  <c r="O9" i="1"/>
  <c r="N9" i="1"/>
  <c r="M9" i="1"/>
  <c r="L9" i="1"/>
  <c r="K9" i="1"/>
  <c r="J9" i="1"/>
  <c r="I9" i="1"/>
  <c r="H9" i="1"/>
  <c r="G9" i="1"/>
  <c r="F9" i="1"/>
  <c r="E9" i="1"/>
  <c r="D9" i="1"/>
  <c r="R7" i="1"/>
  <c r="Q7" i="1"/>
  <c r="P7" i="1"/>
  <c r="O7" i="1"/>
  <c r="N7" i="1"/>
  <c r="M7" i="1"/>
  <c r="L7" i="1"/>
  <c r="K7" i="1"/>
  <c r="J7" i="1"/>
  <c r="I7" i="1"/>
  <c r="H7" i="1"/>
  <c r="G7" i="1"/>
  <c r="F7" i="1"/>
  <c r="E7" i="1"/>
  <c r="D7" i="1"/>
  <c r="E5" i="1"/>
  <c r="F5" i="1"/>
  <c r="G5" i="1"/>
  <c r="H5" i="1"/>
  <c r="I5" i="1"/>
  <c r="J5" i="1"/>
  <c r="L5" i="1"/>
  <c r="M5" i="1"/>
  <c r="N5" i="1"/>
  <c r="O5" i="1"/>
  <c r="P5" i="1"/>
  <c r="Q5" i="1"/>
  <c r="R5" i="1"/>
  <c r="D5" i="1"/>
  <c r="R32" i="1"/>
  <c r="Q32" i="1"/>
  <c r="P32" i="1"/>
  <c r="O32" i="1"/>
  <c r="N32" i="1"/>
  <c r="M32" i="1"/>
  <c r="L32" i="1"/>
  <c r="K32" i="1"/>
  <c r="J32" i="1"/>
  <c r="I32" i="1"/>
  <c r="H32" i="1"/>
  <c r="G32" i="1"/>
  <c r="F32" i="1"/>
  <c r="E32" i="1"/>
  <c r="D32" i="1"/>
  <c r="R30" i="1"/>
  <c r="Q30" i="1"/>
  <c r="P30" i="1"/>
  <c r="O30" i="1"/>
  <c r="N30" i="1"/>
  <c r="M30" i="1"/>
  <c r="L30" i="1"/>
  <c r="K30" i="1"/>
  <c r="J30" i="1"/>
  <c r="I30" i="1"/>
  <c r="H30" i="1"/>
  <c r="G30" i="1"/>
  <c r="F30" i="1"/>
  <c r="E30" i="1"/>
  <c r="D30" i="1"/>
  <c r="R28" i="1"/>
  <c r="Q28" i="1"/>
  <c r="P28" i="1"/>
  <c r="O28" i="1"/>
  <c r="N28" i="1"/>
  <c r="M28" i="1"/>
  <c r="L28" i="1"/>
  <c r="K28" i="1"/>
  <c r="J28" i="1"/>
  <c r="I28" i="1"/>
  <c r="H28" i="1"/>
  <c r="G28" i="1"/>
  <c r="F28" i="1"/>
  <c r="E28" i="1"/>
  <c r="D28" i="1"/>
  <c r="R26" i="1"/>
  <c r="Q26" i="1"/>
  <c r="P26" i="1"/>
  <c r="O26" i="1"/>
  <c r="N26" i="1"/>
  <c r="M26" i="1"/>
  <c r="L26" i="1"/>
  <c r="K26" i="1"/>
  <c r="J26" i="1"/>
  <c r="I26" i="1"/>
  <c r="H26" i="1"/>
  <c r="G26" i="1"/>
  <c r="F26" i="1"/>
  <c r="E26" i="1"/>
  <c r="D26" i="1"/>
  <c r="R24" i="1"/>
  <c r="Q24" i="1"/>
  <c r="P24" i="1"/>
  <c r="O24" i="1"/>
  <c r="N24" i="1"/>
  <c r="M24" i="1"/>
  <c r="L24" i="1"/>
  <c r="K24" i="1"/>
  <c r="J24" i="1"/>
  <c r="I24" i="1"/>
  <c r="H24" i="1"/>
  <c r="G24" i="1"/>
  <c r="F24" i="1"/>
  <c r="E24" i="1"/>
  <c r="D24" i="1"/>
  <c r="R22" i="1"/>
  <c r="Q22" i="1"/>
  <c r="P22" i="1"/>
  <c r="O22" i="1"/>
  <c r="N22" i="1"/>
  <c r="M22" i="1"/>
  <c r="L22" i="1"/>
  <c r="K22" i="1"/>
  <c r="J22" i="1"/>
  <c r="I22" i="1"/>
  <c r="H22" i="1"/>
  <c r="G22" i="1"/>
  <c r="F22" i="1"/>
  <c r="E22" i="1"/>
  <c r="D22" i="1"/>
  <c r="R20" i="1"/>
  <c r="Q20" i="1"/>
  <c r="P20" i="1"/>
  <c r="O20" i="1"/>
  <c r="N20" i="1"/>
  <c r="M20" i="1"/>
  <c r="L20" i="1"/>
  <c r="K20" i="1"/>
  <c r="J20" i="1"/>
  <c r="I20" i="1"/>
  <c r="H20" i="1"/>
  <c r="G20" i="1"/>
  <c r="F20" i="1"/>
  <c r="E20" i="1"/>
  <c r="D20" i="1"/>
  <c r="R18" i="1"/>
  <c r="Q18" i="1"/>
  <c r="P18" i="1"/>
  <c r="O18" i="1"/>
  <c r="N18" i="1"/>
  <c r="M18" i="1"/>
  <c r="L18" i="1"/>
  <c r="K18" i="1"/>
  <c r="J18" i="1"/>
  <c r="I18" i="1"/>
  <c r="H18" i="1"/>
  <c r="G18" i="1"/>
  <c r="F18" i="1"/>
  <c r="E18" i="1"/>
  <c r="D18" i="1"/>
  <c r="R16" i="1"/>
  <c r="Q16" i="1"/>
  <c r="P16" i="1"/>
  <c r="O16" i="1"/>
  <c r="N16" i="1"/>
  <c r="M16" i="1"/>
  <c r="L16" i="1"/>
  <c r="K16" i="1"/>
  <c r="J16" i="1"/>
  <c r="I16" i="1"/>
  <c r="H16" i="1"/>
  <c r="G16" i="1"/>
  <c r="F16" i="1"/>
  <c r="E16" i="1"/>
  <c r="D16" i="1"/>
  <c r="R14" i="1"/>
  <c r="Q14" i="1"/>
  <c r="P14" i="1"/>
  <c r="O14" i="1"/>
  <c r="N14" i="1"/>
  <c r="M14" i="1"/>
  <c r="L14" i="1"/>
  <c r="K14" i="1"/>
  <c r="J14" i="1"/>
  <c r="I14" i="1"/>
  <c r="H14" i="1"/>
  <c r="G14" i="1"/>
  <c r="F14" i="1"/>
  <c r="E14" i="1"/>
  <c r="D14" i="1"/>
  <c r="R12" i="1"/>
  <c r="Q12" i="1"/>
  <c r="P12" i="1"/>
  <c r="O12" i="1"/>
  <c r="N12" i="1"/>
  <c r="M12" i="1"/>
  <c r="L12" i="1"/>
  <c r="K12" i="1"/>
  <c r="J12" i="1"/>
  <c r="I12" i="1"/>
  <c r="H12" i="1"/>
  <c r="G12" i="1"/>
  <c r="F12" i="1"/>
  <c r="E12" i="1"/>
  <c r="D12" i="1"/>
  <c r="R10" i="1"/>
  <c r="Q10" i="1"/>
  <c r="P10" i="1"/>
  <c r="O10" i="1"/>
  <c r="N10" i="1"/>
  <c r="M10" i="1"/>
  <c r="L10" i="1"/>
  <c r="K10" i="1"/>
  <c r="J10" i="1"/>
  <c r="I10" i="1"/>
  <c r="H10" i="1"/>
  <c r="G10" i="1"/>
  <c r="F10" i="1"/>
  <c r="E10" i="1"/>
  <c r="D10" i="1"/>
  <c r="R8" i="1"/>
  <c r="Q8" i="1"/>
  <c r="P8" i="1"/>
  <c r="O8" i="1"/>
  <c r="N8" i="1"/>
  <c r="M8" i="1"/>
  <c r="L8" i="1"/>
  <c r="K8" i="1"/>
  <c r="J8" i="1"/>
  <c r="I8" i="1"/>
  <c r="H8" i="1"/>
  <c r="G8" i="1"/>
  <c r="F8" i="1"/>
  <c r="E8" i="1"/>
  <c r="D8" i="1"/>
  <c r="R6" i="1"/>
  <c r="Q6" i="1"/>
  <c r="P6" i="1"/>
  <c r="O6" i="1"/>
  <c r="N6" i="1"/>
  <c r="M6" i="1"/>
  <c r="L6" i="1"/>
  <c r="K6" i="1"/>
  <c r="J6" i="1"/>
  <c r="I6" i="1"/>
  <c r="H6" i="1"/>
  <c r="G6" i="1"/>
  <c r="F6" i="1"/>
  <c r="E6" i="1"/>
  <c r="D6" i="1"/>
  <c r="E4" i="1"/>
  <c r="F4" i="1"/>
  <c r="G4" i="1"/>
  <c r="H4" i="1"/>
  <c r="I4" i="1"/>
  <c r="J4" i="1"/>
  <c r="K4" i="1"/>
  <c r="L4" i="1"/>
  <c r="M4" i="1"/>
  <c r="N4" i="1"/>
  <c r="O4" i="1"/>
  <c r="P4" i="1"/>
  <c r="Q4" i="1"/>
  <c r="R4" i="1"/>
  <c r="D4" i="1"/>
</calcChain>
</file>

<file path=xl/sharedStrings.xml><?xml version="1.0" encoding="utf-8"?>
<sst xmlns="http://schemas.openxmlformats.org/spreadsheetml/2006/main" count="181" uniqueCount="82">
  <si>
    <t>x</t>
  </si>
  <si>
    <t>z</t>
  </si>
  <si>
    <t>Resultant</t>
  </si>
  <si>
    <t>Sightline</t>
  </si>
  <si>
    <t>y</t>
  </si>
  <si>
    <t>H</t>
  </si>
  <si>
    <t>L</t>
  </si>
  <si>
    <t>α</t>
  </si>
  <si>
    <t xml:space="preserve">   r</t>
  </si>
  <si>
    <t>Θ</t>
  </si>
  <si>
    <t xml:space="preserve">   Θ</t>
  </si>
  <si>
    <t xml:space="preserve">s   </t>
  </si>
  <si>
    <t>tan (s) = x / H</t>
  </si>
  <si>
    <t>tan (r) = y / H</t>
  </si>
  <si>
    <t>x = H * tan (s)</t>
  </si>
  <si>
    <t>y = H * tan (r)</t>
  </si>
  <si>
    <t>s = splay angle</t>
  </si>
  <si>
    <t>r = rake angle</t>
  </si>
  <si>
    <t>z^2 = x^2 + y^2</t>
  </si>
  <si>
    <t>z = sqrt(H^2 * tan^2 (s) + H^2 * tan^2 (r)</t>
  </si>
  <si>
    <t>z = H * sqrt[tan^2 (s) +  tan^2 (r)]</t>
  </si>
  <si>
    <t xml:space="preserve">Resultant angle: </t>
  </si>
  <si>
    <t>tan (Θ) = z / H = sqrt[tan^2 (s) +  tan^2 (r)]</t>
  </si>
  <si>
    <t>Θ = atan (sqrt[tan^2 (s) +  tan^2 (r)])</t>
  </si>
  <si>
    <t>Sightline angle:</t>
  </si>
  <si>
    <t>sin (α) = y / z = [H * tan (r)] / {H * [sqrt[tan^2 (s) +  tan^2 (r)]}</t>
  </si>
  <si>
    <t>sin (α) =  tan (r) / [sqrt[tan^2 (s) +  tan^2 (r)]</t>
  </si>
  <si>
    <t>α = asin {tan (r) / [sqrt[tan^2 (s) +  tan^2 (r)]}</t>
  </si>
  <si>
    <t>just enter rake and splay here</t>
  </si>
  <si>
    <t>Or, for any angles you want,</t>
  </si>
  <si>
    <t>thought of as a front, right leg</t>
  </si>
  <si>
    <t>with splay to right and rake to front</t>
  </si>
  <si>
    <t>To find resultant and sightline, given rake and splay angles</t>
  </si>
  <si>
    <t>x = splay in inches</t>
  </si>
  <si>
    <t>y = rake in inches</t>
  </si>
  <si>
    <t>H = height to underside of chair seat</t>
  </si>
  <si>
    <t>To find resultant and sightline, given rake and splay in inches and height to underside of seat</t>
  </si>
  <si>
    <t>s = atan (x / H)</t>
  </si>
  <si>
    <t>r = atan (y / H)</t>
  </si>
  <si>
    <t>Example:</t>
  </si>
  <si>
    <t>H =</t>
  </si>
  <si>
    <t xml:space="preserve">Rake = </t>
  </si>
  <si>
    <t>inches</t>
  </si>
  <si>
    <t xml:space="preserve">Splay = </t>
  </si>
  <si>
    <t>Rake angle</t>
  </si>
  <si>
    <t>r =</t>
  </si>
  <si>
    <t>Splay angle</t>
  </si>
  <si>
    <t xml:space="preserve">s = </t>
  </si>
  <si>
    <t>Then find resultant and sightline using the previous chart</t>
  </si>
  <si>
    <t>Rake (°)</t>
  </si>
  <si>
    <t>Splay (°)</t>
  </si>
  <si>
    <t>Resultant (°)</t>
  </si>
  <si>
    <t>Sightline (°)</t>
  </si>
  <si>
    <t>Rake (")</t>
  </si>
  <si>
    <t>Splay (")</t>
  </si>
  <si>
    <t xml:space="preserve">H = </t>
  </si>
  <si>
    <t>To find the rake and splay in inches, given rake and splay angles:</t>
  </si>
  <si>
    <t>(and given height to underside of seat, H)</t>
  </si>
  <si>
    <t>splay (") =</t>
  </si>
  <si>
    <t>rake (") =</t>
  </si>
  <si>
    <t>Say H =</t>
  </si>
  <si>
    <t>Leg Length</t>
  </si>
  <si>
    <t>Enter</t>
  </si>
  <si>
    <t>Result</t>
  </si>
  <si>
    <t>For seat H" off floor:</t>
  </si>
  <si>
    <t>Enter values into yellow cells</t>
  </si>
  <si>
    <t>This table gives the rake and splay in inches, given the rake and splay angles in degrees and the height of the seat bottom</t>
  </si>
  <si>
    <t>L'</t>
  </si>
  <si>
    <t>A</t>
  </si>
  <si>
    <t>B</t>
  </si>
  <si>
    <t>C</t>
  </si>
  <si>
    <t>D</t>
  </si>
  <si>
    <t xml:space="preserve">E   </t>
  </si>
  <si>
    <t>keyboard shortcuts</t>
  </si>
  <si>
    <t>alt 233</t>
  </si>
  <si>
    <t>alt 224</t>
  </si>
  <si>
    <t>Diagram is generic, but EC can be</t>
  </si>
  <si>
    <t xml:space="preserve">E    </t>
  </si>
  <si>
    <t>This table gives the resultant and sightline in degrees, given the rake and splay angles in degrees</t>
  </si>
  <si>
    <t>The spreadsheet has three sheets, entitled Table, Diagram and R&amp;S Inches.  The main way to use the spreadsheet is with Tables.  The first table is in columns A-R.  Just look at column B for your desired rake angle and row 3 for you desired splay, then find your resultant and sightline angles in the table.  Below the table is an easy button: just enter the rake and splay angle you want in the yellow boxes and the resultant and sightline appear in the gray boxes.  The other gray box to the right of that gives the rake and splay in inches for a given seat height (see next paragraph).</t>
  </si>
  <si>
    <t>There's another table in columns T through AJ of that same sheet.  That table gives the rake and splay in inches (at ground level from a spot directly below the leg hole in the seat), given the rake and splay angles.  These distances depend on the height of the seat, so you also have to enter the height above the table in the cell to the right of where it says "H =".  This can be useful in designing leg configurations.</t>
  </si>
  <si>
    <t>The other two sheets are diagrams that help you see how I got the formulae used in the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</si>
</sst>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theme="1"/>
      <name val="Calibri"/>
      <family val="2"/>
      <scheme val="minor"/>
    </font>
    <font>
      <b/>
      <sz val="11"/>
      <color rgb="FFFF0000"/>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55">
    <xf numFmtId="0" fontId="0" fillId="0" borderId="0" xfId="0"/>
    <xf numFmtId="164" fontId="0" fillId="0" borderId="0" xfId="0" applyNumberFormat="1" applyAlignment="1">
      <alignment horizontal="center"/>
    </xf>
    <xf numFmtId="0" fontId="0" fillId="0" borderId="0" xfId="0" applyAlignment="1">
      <alignment horizontal="center"/>
    </xf>
    <xf numFmtId="165" fontId="0" fillId="0" borderId="0" xfId="0" applyNumberFormat="1" applyAlignment="1">
      <alignment horizontal="center"/>
    </xf>
    <xf numFmtId="2" fontId="0" fillId="0" borderId="0" xfId="0" applyNumberFormat="1"/>
    <xf numFmtId="0" fontId="2" fillId="0" borderId="0" xfId="0" applyFont="1" applyAlignment="1">
      <alignment horizontal="center"/>
    </xf>
    <xf numFmtId="165" fontId="1" fillId="0" borderId="1" xfId="0" applyNumberFormat="1" applyFont="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165" fontId="0" fillId="0" borderId="0" xfId="0" applyNumberFormat="1" applyBorder="1" applyAlignment="1">
      <alignment horizontal="center"/>
    </xf>
    <xf numFmtId="165" fontId="0" fillId="0" borderId="5" xfId="0" applyNumberFormat="1" applyBorder="1" applyAlignment="1">
      <alignment horizontal="center"/>
    </xf>
    <xf numFmtId="165" fontId="1" fillId="0" borderId="7" xfId="0" applyNumberFormat="1" applyFont="1" applyBorder="1" applyAlignment="1">
      <alignment horizontal="center"/>
    </xf>
    <xf numFmtId="0" fontId="2" fillId="0" borderId="8" xfId="0" applyFont="1" applyBorder="1" applyAlignment="1">
      <alignment horizontal="center"/>
    </xf>
    <xf numFmtId="0" fontId="2" fillId="0" borderId="6" xfId="0" applyFont="1" applyBorder="1" applyAlignment="1">
      <alignment horizontal="center"/>
    </xf>
    <xf numFmtId="0" fontId="0" fillId="0" borderId="9" xfId="0" applyBorder="1"/>
    <xf numFmtId="0" fontId="1" fillId="0" borderId="11" xfId="0" applyFont="1" applyBorder="1"/>
    <xf numFmtId="0" fontId="2" fillId="0" borderId="3" xfId="0" applyFont="1" applyBorder="1" applyAlignment="1">
      <alignment horizontal="center"/>
    </xf>
    <xf numFmtId="165" fontId="0" fillId="0" borderId="10" xfId="0" applyNumberFormat="1" applyBorder="1" applyAlignment="1">
      <alignment horizontal="center"/>
    </xf>
    <xf numFmtId="165" fontId="1" fillId="0" borderId="11" xfId="0" applyNumberFormat="1" applyFont="1" applyBorder="1" applyAlignment="1">
      <alignment horizontal="center"/>
    </xf>
    <xf numFmtId="0" fontId="0" fillId="0" borderId="12" xfId="0" applyBorder="1"/>
    <xf numFmtId="2" fontId="0" fillId="0" borderId="12" xfId="0" applyNumberFormat="1" applyBorder="1"/>
    <xf numFmtId="0" fontId="0" fillId="0" borderId="6" xfId="0" applyBorder="1"/>
    <xf numFmtId="0" fontId="0" fillId="0" borderId="1" xfId="0" applyBorder="1"/>
    <xf numFmtId="0" fontId="0" fillId="0" borderId="12" xfId="0" applyBorder="1" applyAlignment="1">
      <alignment horizontal="center"/>
    </xf>
    <xf numFmtId="0" fontId="0" fillId="0" borderId="0" xfId="0" applyAlignment="1">
      <alignment horizontal="right"/>
    </xf>
    <xf numFmtId="2" fontId="0" fillId="0" borderId="0" xfId="0" applyNumberFormat="1" applyAlignment="1">
      <alignment horizontal="center"/>
    </xf>
    <xf numFmtId="0" fontId="0" fillId="0" borderId="12" xfId="0" applyBorder="1" applyAlignment="1">
      <alignment horizontal="left"/>
    </xf>
    <xf numFmtId="0" fontId="0" fillId="0" borderId="0" xfId="0" applyFont="1"/>
    <xf numFmtId="0" fontId="0" fillId="0" borderId="0" xfId="0" applyBorder="1" applyAlignment="1">
      <alignment horizontal="left"/>
    </xf>
    <xf numFmtId="0" fontId="0" fillId="0" borderId="0" xfId="0" applyFont="1" applyAlignment="1">
      <alignment horizontal="left"/>
    </xf>
    <xf numFmtId="0" fontId="2" fillId="0" borderId="0" xfId="0" applyFont="1"/>
    <xf numFmtId="2" fontId="0" fillId="0" borderId="10" xfId="0" applyNumberForma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left"/>
    </xf>
    <xf numFmtId="0" fontId="3" fillId="2" borderId="13" xfId="0" applyFont="1" applyFill="1" applyBorder="1" applyAlignment="1">
      <alignment horizontal="center"/>
    </xf>
    <xf numFmtId="0" fontId="3" fillId="2" borderId="20" xfId="0" applyFont="1" applyFill="1" applyBorder="1" applyAlignment="1">
      <alignment horizontal="center"/>
    </xf>
    <xf numFmtId="165" fontId="2" fillId="2" borderId="19" xfId="0" applyNumberFormat="1" applyFont="1" applyFill="1" applyBorder="1" applyAlignment="1">
      <alignment horizontal="center"/>
    </xf>
    <xf numFmtId="165" fontId="4" fillId="2" borderId="13" xfId="0" applyNumberFormat="1" applyFont="1" applyFill="1" applyBorder="1" applyAlignment="1">
      <alignment horizontal="center"/>
    </xf>
    <xf numFmtId="165" fontId="0" fillId="2" borderId="13" xfId="0" applyNumberFormat="1" applyFill="1" applyBorder="1" applyAlignment="1">
      <alignment horizontal="center"/>
    </xf>
    <xf numFmtId="0" fontId="5" fillId="2" borderId="13" xfId="0" applyFont="1" applyFill="1" applyBorder="1" applyAlignment="1">
      <alignment horizontal="center"/>
    </xf>
    <xf numFmtId="0" fontId="0" fillId="3" borderId="16" xfId="0" applyFill="1" applyBorder="1" applyAlignment="1">
      <alignment horizontal="center"/>
    </xf>
    <xf numFmtId="0" fontId="0" fillId="3" borderId="13" xfId="0" applyFill="1" applyBorder="1" applyAlignment="1">
      <alignment horizontal="center"/>
    </xf>
    <xf numFmtId="0" fontId="5" fillId="3" borderId="16" xfId="0" applyFont="1" applyFill="1" applyBorder="1" applyAlignment="1">
      <alignment horizontal="left"/>
    </xf>
    <xf numFmtId="0" fontId="5" fillId="3" borderId="17" xfId="0" applyFont="1" applyFill="1" applyBorder="1"/>
    <xf numFmtId="0" fontId="5" fillId="3" borderId="18" xfId="0" applyFont="1" applyFill="1" applyBorder="1"/>
    <xf numFmtId="0" fontId="0" fillId="3" borderId="3" xfId="0" applyFill="1" applyBorder="1" applyAlignment="1">
      <alignment horizontal="center"/>
    </xf>
    <xf numFmtId="0" fontId="0" fillId="0" borderId="0" xfId="0" applyAlignment="1">
      <alignment wrapText="1"/>
    </xf>
    <xf numFmtId="0" fontId="0" fillId="0" borderId="3" xfId="0" applyBorder="1" applyAlignment="1">
      <alignment horizontal="center"/>
    </xf>
    <xf numFmtId="0" fontId="2" fillId="0" borderId="1" xfId="0" applyFont="1" applyBorder="1" applyAlignment="1">
      <alignment horizontal="center"/>
    </xf>
    <xf numFmtId="0" fontId="0" fillId="2" borderId="16" xfId="0" applyFill="1" applyBorder="1" applyAlignment="1">
      <alignment horizontal="center"/>
    </xf>
    <xf numFmtId="0" fontId="0" fillId="2" borderId="18"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2" borderId="2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266700</xdr:colOff>
      <xdr:row>25</xdr:row>
      <xdr:rowOff>9525</xdr:rowOff>
    </xdr:from>
    <xdr:to>
      <xdr:col>5</xdr:col>
      <xdr:colOff>2</xdr:colOff>
      <xdr:row>36</xdr:row>
      <xdr:rowOff>171450</xdr:rowOff>
    </xdr:to>
    <xdr:cxnSp macro="">
      <xdr:nvCxnSpPr>
        <xdr:cNvPr id="3" name="Straight Connector 2">
          <a:extLst>
            <a:ext uri="{FF2B5EF4-FFF2-40B4-BE49-F238E27FC236}">
              <a16:creationId xmlns:a16="http://schemas.microsoft.com/office/drawing/2014/main" id="{00000000-0008-0000-0100-000003000000}"/>
            </a:ext>
          </a:extLst>
        </xdr:cNvPr>
        <xdr:cNvCxnSpPr/>
      </xdr:nvCxnSpPr>
      <xdr:spPr>
        <a:xfrm flipH="1">
          <a:off x="876300" y="4772025"/>
          <a:ext cx="2171702" cy="2257425"/>
        </a:xfrm>
        <a:prstGeom prst="line">
          <a:avLst/>
        </a:prstGeom>
        <a:ln>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xdr:row>
      <xdr:rowOff>0</xdr:rowOff>
    </xdr:from>
    <xdr:to>
      <xdr:col>11</xdr:col>
      <xdr:colOff>9525</xdr:colOff>
      <xdr:row>25</xdr:row>
      <xdr:rowOff>0</xdr:rowOff>
    </xdr:to>
    <xdr:cxnSp macro="">
      <xdr:nvCxnSpPr>
        <xdr:cNvPr id="5" name="Straight Connector 4">
          <a:extLst>
            <a:ext uri="{FF2B5EF4-FFF2-40B4-BE49-F238E27FC236}">
              <a16:creationId xmlns:a16="http://schemas.microsoft.com/office/drawing/2014/main" id="{00000000-0008-0000-0100-000005000000}"/>
            </a:ext>
          </a:extLst>
        </xdr:cNvPr>
        <xdr:cNvCxnSpPr/>
      </xdr:nvCxnSpPr>
      <xdr:spPr>
        <a:xfrm>
          <a:off x="3048000" y="381000"/>
          <a:ext cx="3667125" cy="4381500"/>
        </a:xfrm>
        <a:prstGeom prst="line">
          <a:avLst/>
        </a:prstGeom>
        <a:ln>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403171</xdr:colOff>
      <xdr:row>2</xdr:row>
      <xdr:rowOff>79024</xdr:rowOff>
    </xdr:from>
    <xdr:to>
      <xdr:col>5</xdr:col>
      <xdr:colOff>383797</xdr:colOff>
      <xdr:row>5</xdr:row>
      <xdr:rowOff>17983</xdr:rowOff>
    </xdr:to>
    <xdr:sp macro="" textlink="">
      <xdr:nvSpPr>
        <xdr:cNvPr id="6" name="Arc 5">
          <a:extLst>
            <a:ext uri="{FF2B5EF4-FFF2-40B4-BE49-F238E27FC236}">
              <a16:creationId xmlns:a16="http://schemas.microsoft.com/office/drawing/2014/main" id="{00000000-0008-0000-0100-000006000000}"/>
            </a:ext>
          </a:extLst>
        </xdr:cNvPr>
        <xdr:cNvSpPr/>
      </xdr:nvSpPr>
      <xdr:spPr>
        <a:xfrm rot="6388613">
          <a:off x="2881454" y="420141"/>
          <a:ext cx="510459" cy="59022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2</xdr:row>
      <xdr:rowOff>9525</xdr:rowOff>
    </xdr:from>
    <xdr:to>
      <xdr:col>5</xdr:col>
      <xdr:colOff>0</xdr:colOff>
      <xdr:row>35</xdr:row>
      <xdr:rowOff>9525</xdr:rowOff>
    </xdr:to>
    <xdr:cxnSp macro="">
      <xdr:nvCxnSpPr>
        <xdr:cNvPr id="8" name="Straight Connector 7">
          <a:extLst>
            <a:ext uri="{FF2B5EF4-FFF2-40B4-BE49-F238E27FC236}">
              <a16:creationId xmlns:a16="http://schemas.microsoft.com/office/drawing/2014/main" id="{00000000-0008-0000-0100-000008000000}"/>
            </a:ext>
          </a:extLst>
        </xdr:cNvPr>
        <xdr:cNvCxnSpPr/>
      </xdr:nvCxnSpPr>
      <xdr:spPr>
        <a:xfrm flipH="1">
          <a:off x="1219200" y="390525"/>
          <a:ext cx="1828800" cy="6286500"/>
        </a:xfrm>
        <a:prstGeom prst="line">
          <a:avLst/>
        </a:prstGeom>
        <a:ln>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25</xdr:row>
      <xdr:rowOff>9525</xdr:rowOff>
    </xdr:from>
    <xdr:to>
      <xdr:col>11</xdr:col>
      <xdr:colOff>3</xdr:colOff>
      <xdr:row>35</xdr:row>
      <xdr:rowOff>9525</xdr:rowOff>
    </xdr:to>
    <xdr:cxnSp macro="">
      <xdr:nvCxnSpPr>
        <xdr:cNvPr id="12" name="Straight Connector 11">
          <a:extLst>
            <a:ext uri="{FF2B5EF4-FFF2-40B4-BE49-F238E27FC236}">
              <a16:creationId xmlns:a16="http://schemas.microsoft.com/office/drawing/2014/main" id="{00000000-0008-0000-0100-00000C000000}"/>
            </a:ext>
          </a:extLst>
        </xdr:cNvPr>
        <xdr:cNvCxnSpPr/>
      </xdr:nvCxnSpPr>
      <xdr:spPr>
        <a:xfrm flipH="1">
          <a:off x="4876800" y="4772025"/>
          <a:ext cx="1828803" cy="1905000"/>
        </a:xfrm>
        <a:prstGeom prst="line">
          <a:avLst/>
        </a:prstGeom>
        <a:ln>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xdr:row>
      <xdr:rowOff>0</xdr:rowOff>
    </xdr:from>
    <xdr:to>
      <xdr:col>8</xdr:col>
      <xdr:colOff>9525</xdr:colOff>
      <xdr:row>35</xdr:row>
      <xdr:rowOff>0</xdr:rowOff>
    </xdr:to>
    <xdr:cxnSp macro="">
      <xdr:nvCxnSpPr>
        <xdr:cNvPr id="16" name="Straight Connector 15">
          <a:extLst>
            <a:ext uri="{FF2B5EF4-FFF2-40B4-BE49-F238E27FC236}">
              <a16:creationId xmlns:a16="http://schemas.microsoft.com/office/drawing/2014/main" id="{00000000-0008-0000-0100-000010000000}"/>
            </a:ext>
          </a:extLst>
        </xdr:cNvPr>
        <xdr:cNvCxnSpPr/>
      </xdr:nvCxnSpPr>
      <xdr:spPr>
        <a:xfrm>
          <a:off x="3048000" y="381000"/>
          <a:ext cx="1838325" cy="6286500"/>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549799</xdr:colOff>
      <xdr:row>6</xdr:row>
      <xdr:rowOff>11217</xdr:rowOff>
    </xdr:from>
    <xdr:to>
      <xdr:col>5</xdr:col>
      <xdr:colOff>31385</xdr:colOff>
      <xdr:row>10</xdr:row>
      <xdr:rowOff>46394</xdr:rowOff>
    </xdr:to>
    <xdr:sp macro="" textlink="">
      <xdr:nvSpPr>
        <xdr:cNvPr id="18" name="Arc 17">
          <a:extLst>
            <a:ext uri="{FF2B5EF4-FFF2-40B4-BE49-F238E27FC236}">
              <a16:creationId xmlns:a16="http://schemas.microsoft.com/office/drawing/2014/main" id="{00000000-0008-0000-0100-000012000000}"/>
            </a:ext>
          </a:extLst>
        </xdr:cNvPr>
        <xdr:cNvSpPr/>
      </xdr:nvSpPr>
      <xdr:spPr>
        <a:xfrm rot="6450609">
          <a:off x="2330403" y="1202413"/>
          <a:ext cx="797177" cy="70078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0</xdr:colOff>
      <xdr:row>25</xdr:row>
      <xdr:rowOff>0</xdr:rowOff>
    </xdr:from>
    <xdr:to>
      <xdr:col>8</xdr:col>
      <xdr:colOff>0</xdr:colOff>
      <xdr:row>35</xdr:row>
      <xdr:rowOff>9525</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a:off x="3048000" y="4762500"/>
          <a:ext cx="1828800" cy="1914525"/>
        </a:xfrm>
        <a:prstGeom prst="line">
          <a:avLst/>
        </a:prstGeom>
        <a:ln>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604837</xdr:colOff>
      <xdr:row>24</xdr:row>
      <xdr:rowOff>14288</xdr:rowOff>
    </xdr:from>
    <xdr:to>
      <xdr:col>5</xdr:col>
      <xdr:colOff>500062</xdr:colOff>
      <xdr:row>26</xdr:row>
      <xdr:rowOff>109538</xdr:rowOff>
    </xdr:to>
    <xdr:sp macro="" textlink="">
      <xdr:nvSpPr>
        <xdr:cNvPr id="22" name="Arc 21">
          <a:extLst>
            <a:ext uri="{FF2B5EF4-FFF2-40B4-BE49-F238E27FC236}">
              <a16:creationId xmlns:a16="http://schemas.microsoft.com/office/drawing/2014/main" id="{00000000-0008-0000-0100-000016000000}"/>
            </a:ext>
          </a:extLst>
        </xdr:cNvPr>
        <xdr:cNvSpPr/>
      </xdr:nvSpPr>
      <xdr:spPr>
        <a:xfrm rot="4738225">
          <a:off x="3057525" y="4572000"/>
          <a:ext cx="476250" cy="50482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591349</xdr:colOff>
      <xdr:row>5</xdr:row>
      <xdr:rowOff>76206</xdr:rowOff>
    </xdr:from>
    <xdr:to>
      <xdr:col>5</xdr:col>
      <xdr:colOff>397317</xdr:colOff>
      <xdr:row>7</xdr:row>
      <xdr:rowOff>27658</xdr:rowOff>
    </xdr:to>
    <xdr:sp macro="" textlink="">
      <xdr:nvSpPr>
        <xdr:cNvPr id="23" name="Arc 22">
          <a:extLst>
            <a:ext uri="{FF2B5EF4-FFF2-40B4-BE49-F238E27FC236}">
              <a16:creationId xmlns:a16="http://schemas.microsoft.com/office/drawing/2014/main" id="{00000000-0008-0000-0100-000017000000}"/>
            </a:ext>
          </a:extLst>
        </xdr:cNvPr>
        <xdr:cNvSpPr/>
      </xdr:nvSpPr>
      <xdr:spPr>
        <a:xfrm rot="8659240">
          <a:off x="3029749" y="1028706"/>
          <a:ext cx="415568" cy="332452"/>
        </a:xfrm>
        <a:prstGeom prst="arc">
          <a:avLst>
            <a:gd name="adj1" fmla="val 16073635"/>
            <a:gd name="adj2" fmla="val 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0</xdr:colOff>
      <xdr:row>24</xdr:row>
      <xdr:rowOff>0</xdr:rowOff>
    </xdr:from>
    <xdr:to>
      <xdr:col>5</xdr:col>
      <xdr:colOff>190500</xdr:colOff>
      <xdr:row>24</xdr:row>
      <xdr:rowOff>9525</xdr:rowOff>
    </xdr:to>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3048000" y="4572000"/>
          <a:ext cx="1905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24</xdr:row>
      <xdr:rowOff>9525</xdr:rowOff>
    </xdr:from>
    <xdr:to>
      <xdr:col>5</xdr:col>
      <xdr:colOff>180975</xdr:colOff>
      <xdr:row>25</xdr:row>
      <xdr:rowOff>9525</xdr:rowOff>
    </xdr:to>
    <xdr:cxnSp macro="">
      <xdr:nvCxnSpPr>
        <xdr:cNvPr id="33" name="Straight Connector 32">
          <a:extLst>
            <a:ext uri="{FF2B5EF4-FFF2-40B4-BE49-F238E27FC236}">
              <a16:creationId xmlns:a16="http://schemas.microsoft.com/office/drawing/2014/main" id="{00000000-0008-0000-0100-000021000000}"/>
            </a:ext>
          </a:extLst>
        </xdr:cNvPr>
        <xdr:cNvCxnSpPr/>
      </xdr:nvCxnSpPr>
      <xdr:spPr>
        <a:xfrm>
          <a:off x="3228975" y="4581525"/>
          <a:ext cx="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209550</xdr:colOff>
      <xdr:row>25</xdr:row>
      <xdr:rowOff>9525</xdr:rowOff>
    </xdr:from>
    <xdr:to>
      <xdr:col>10</xdr:col>
      <xdr:colOff>390525</xdr:colOff>
      <xdr:row>26</xdr:row>
      <xdr:rowOff>0</xdr:rowOff>
    </xdr:to>
    <xdr:cxnSp macro="">
      <xdr:nvCxnSpPr>
        <xdr:cNvPr id="36" name="Straight Connector 35">
          <a:extLst>
            <a:ext uri="{FF2B5EF4-FFF2-40B4-BE49-F238E27FC236}">
              <a16:creationId xmlns:a16="http://schemas.microsoft.com/office/drawing/2014/main" id="{00000000-0008-0000-0100-000024000000}"/>
            </a:ext>
          </a:extLst>
        </xdr:cNvPr>
        <xdr:cNvCxnSpPr/>
      </xdr:nvCxnSpPr>
      <xdr:spPr>
        <a:xfrm flipH="1">
          <a:off x="6305550" y="4772025"/>
          <a:ext cx="180975"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212481</xdr:colOff>
      <xdr:row>26</xdr:row>
      <xdr:rowOff>7327</xdr:rowOff>
    </xdr:from>
    <xdr:to>
      <xdr:col>10</xdr:col>
      <xdr:colOff>439616</xdr:colOff>
      <xdr:row>26</xdr:row>
      <xdr:rowOff>7327</xdr:rowOff>
    </xdr:to>
    <xdr:cxnSp macro="">
      <xdr:nvCxnSpPr>
        <xdr:cNvPr id="41" name="Straight Connector 40">
          <a:extLst>
            <a:ext uri="{FF2B5EF4-FFF2-40B4-BE49-F238E27FC236}">
              <a16:creationId xmlns:a16="http://schemas.microsoft.com/office/drawing/2014/main" id="{00000000-0008-0000-0100-000029000000}"/>
            </a:ext>
          </a:extLst>
        </xdr:cNvPr>
        <xdr:cNvCxnSpPr/>
      </xdr:nvCxnSpPr>
      <xdr:spPr>
        <a:xfrm>
          <a:off x="6293827" y="4960327"/>
          <a:ext cx="22713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455839</xdr:colOff>
      <xdr:row>24</xdr:row>
      <xdr:rowOff>47625</xdr:rowOff>
    </xdr:from>
    <xdr:to>
      <xdr:col>5</xdr:col>
      <xdr:colOff>0</xdr:colOff>
      <xdr:row>25</xdr:row>
      <xdr:rowOff>0</xdr:rowOff>
    </xdr:to>
    <xdr:cxnSp macro="">
      <xdr:nvCxnSpPr>
        <xdr:cNvPr id="43" name="Straight Connector 42">
          <a:extLst>
            <a:ext uri="{FF2B5EF4-FFF2-40B4-BE49-F238E27FC236}">
              <a16:creationId xmlns:a16="http://schemas.microsoft.com/office/drawing/2014/main" id="{00000000-0008-0000-0100-00002B000000}"/>
            </a:ext>
          </a:extLst>
        </xdr:cNvPr>
        <xdr:cNvCxnSpPr/>
      </xdr:nvCxnSpPr>
      <xdr:spPr>
        <a:xfrm flipH="1">
          <a:off x="2905125" y="4619625"/>
          <a:ext cx="156482"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455839</xdr:colOff>
      <xdr:row>25</xdr:row>
      <xdr:rowOff>6804</xdr:rowOff>
    </xdr:from>
    <xdr:to>
      <xdr:col>4</xdr:col>
      <xdr:colOff>462643</xdr:colOff>
      <xdr:row>25</xdr:row>
      <xdr:rowOff>170089</xdr:rowOff>
    </xdr:to>
    <xdr:cxnSp macro="">
      <xdr:nvCxnSpPr>
        <xdr:cNvPr id="47" name="Straight Connector 46">
          <a:extLst>
            <a:ext uri="{FF2B5EF4-FFF2-40B4-BE49-F238E27FC236}">
              <a16:creationId xmlns:a16="http://schemas.microsoft.com/office/drawing/2014/main" id="{00000000-0008-0000-0100-00002F000000}"/>
            </a:ext>
          </a:extLst>
        </xdr:cNvPr>
        <xdr:cNvCxnSpPr/>
      </xdr:nvCxnSpPr>
      <xdr:spPr>
        <a:xfrm>
          <a:off x="2905125" y="4769304"/>
          <a:ext cx="6804" cy="1632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266700</xdr:colOff>
      <xdr:row>25</xdr:row>
      <xdr:rowOff>9525</xdr:rowOff>
    </xdr:from>
    <xdr:to>
      <xdr:col>5</xdr:col>
      <xdr:colOff>2</xdr:colOff>
      <xdr:row>36</xdr:row>
      <xdr:rowOff>171450</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flipH="1">
          <a:off x="876300" y="4772025"/>
          <a:ext cx="2171702"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xdr:row>
      <xdr:rowOff>0</xdr:rowOff>
    </xdr:from>
    <xdr:to>
      <xdr:col>11</xdr:col>
      <xdr:colOff>9525</xdr:colOff>
      <xdr:row>25</xdr:row>
      <xdr:rowOff>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48000" y="381000"/>
          <a:ext cx="3667125" cy="438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403171</xdr:colOff>
      <xdr:row>2</xdr:row>
      <xdr:rowOff>79024</xdr:rowOff>
    </xdr:from>
    <xdr:to>
      <xdr:col>5</xdr:col>
      <xdr:colOff>383797</xdr:colOff>
      <xdr:row>5</xdr:row>
      <xdr:rowOff>17983</xdr:rowOff>
    </xdr:to>
    <xdr:sp macro="" textlink="">
      <xdr:nvSpPr>
        <xdr:cNvPr id="4" name="Arc 3">
          <a:extLst>
            <a:ext uri="{FF2B5EF4-FFF2-40B4-BE49-F238E27FC236}">
              <a16:creationId xmlns:a16="http://schemas.microsoft.com/office/drawing/2014/main" id="{00000000-0008-0000-0200-000004000000}"/>
            </a:ext>
          </a:extLst>
        </xdr:cNvPr>
        <xdr:cNvSpPr/>
      </xdr:nvSpPr>
      <xdr:spPr>
        <a:xfrm rot="6388613">
          <a:off x="2881454" y="420141"/>
          <a:ext cx="510459" cy="59022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2</xdr:row>
      <xdr:rowOff>9525</xdr:rowOff>
    </xdr:from>
    <xdr:to>
      <xdr:col>5</xdr:col>
      <xdr:colOff>0</xdr:colOff>
      <xdr:row>35</xdr:row>
      <xdr:rowOff>9525</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flipH="1">
          <a:off x="1219200" y="390525"/>
          <a:ext cx="1828800" cy="6286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25</xdr:row>
      <xdr:rowOff>9525</xdr:rowOff>
    </xdr:from>
    <xdr:to>
      <xdr:col>11</xdr:col>
      <xdr:colOff>3</xdr:colOff>
      <xdr:row>35</xdr:row>
      <xdr:rowOff>9525</xdr:rowOff>
    </xdr:to>
    <xdr:cxnSp macro="">
      <xdr:nvCxnSpPr>
        <xdr:cNvPr id="6" name="Straight Connector 5">
          <a:extLst>
            <a:ext uri="{FF2B5EF4-FFF2-40B4-BE49-F238E27FC236}">
              <a16:creationId xmlns:a16="http://schemas.microsoft.com/office/drawing/2014/main" id="{00000000-0008-0000-0200-000006000000}"/>
            </a:ext>
          </a:extLst>
        </xdr:cNvPr>
        <xdr:cNvCxnSpPr/>
      </xdr:nvCxnSpPr>
      <xdr:spPr>
        <a:xfrm flipH="1">
          <a:off x="4876800" y="4772025"/>
          <a:ext cx="1828803" cy="1905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xdr:row>
      <xdr:rowOff>0</xdr:rowOff>
    </xdr:from>
    <xdr:to>
      <xdr:col>8</xdr:col>
      <xdr:colOff>9525</xdr:colOff>
      <xdr:row>35</xdr:row>
      <xdr:rowOff>0</xdr:rowOff>
    </xdr:to>
    <xdr:cxnSp macro="">
      <xdr:nvCxnSpPr>
        <xdr:cNvPr id="7" name="Straight Connector 6">
          <a:extLst>
            <a:ext uri="{FF2B5EF4-FFF2-40B4-BE49-F238E27FC236}">
              <a16:creationId xmlns:a16="http://schemas.microsoft.com/office/drawing/2014/main" id="{00000000-0008-0000-0200-000007000000}"/>
            </a:ext>
          </a:extLst>
        </xdr:cNvPr>
        <xdr:cNvCxnSpPr/>
      </xdr:nvCxnSpPr>
      <xdr:spPr>
        <a:xfrm>
          <a:off x="3048000" y="381000"/>
          <a:ext cx="1838325" cy="6286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549799</xdr:colOff>
      <xdr:row>6</xdr:row>
      <xdr:rowOff>11217</xdr:rowOff>
    </xdr:from>
    <xdr:to>
      <xdr:col>5</xdr:col>
      <xdr:colOff>31385</xdr:colOff>
      <xdr:row>10</xdr:row>
      <xdr:rowOff>46394</xdr:rowOff>
    </xdr:to>
    <xdr:sp macro="" textlink="">
      <xdr:nvSpPr>
        <xdr:cNvPr id="8" name="Arc 7">
          <a:extLst>
            <a:ext uri="{FF2B5EF4-FFF2-40B4-BE49-F238E27FC236}">
              <a16:creationId xmlns:a16="http://schemas.microsoft.com/office/drawing/2014/main" id="{00000000-0008-0000-0200-000008000000}"/>
            </a:ext>
          </a:extLst>
        </xdr:cNvPr>
        <xdr:cNvSpPr/>
      </xdr:nvSpPr>
      <xdr:spPr>
        <a:xfrm rot="6450609">
          <a:off x="2330403" y="1202413"/>
          <a:ext cx="797177" cy="70078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0</xdr:colOff>
      <xdr:row>25</xdr:row>
      <xdr:rowOff>0</xdr:rowOff>
    </xdr:from>
    <xdr:to>
      <xdr:col>8</xdr:col>
      <xdr:colOff>0</xdr:colOff>
      <xdr:row>35</xdr:row>
      <xdr:rowOff>9525</xdr:rowOff>
    </xdr:to>
    <xdr:cxnSp macro="">
      <xdr:nvCxnSpPr>
        <xdr:cNvPr id="9" name="Straight Connector 8">
          <a:extLst>
            <a:ext uri="{FF2B5EF4-FFF2-40B4-BE49-F238E27FC236}">
              <a16:creationId xmlns:a16="http://schemas.microsoft.com/office/drawing/2014/main" id="{00000000-0008-0000-0200-000009000000}"/>
            </a:ext>
          </a:extLst>
        </xdr:cNvPr>
        <xdr:cNvCxnSpPr/>
      </xdr:nvCxnSpPr>
      <xdr:spPr>
        <a:xfrm>
          <a:off x="3048000" y="4762500"/>
          <a:ext cx="1828800" cy="1914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604837</xdr:colOff>
      <xdr:row>24</xdr:row>
      <xdr:rowOff>14288</xdr:rowOff>
    </xdr:from>
    <xdr:to>
      <xdr:col>5</xdr:col>
      <xdr:colOff>500062</xdr:colOff>
      <xdr:row>26</xdr:row>
      <xdr:rowOff>109538</xdr:rowOff>
    </xdr:to>
    <xdr:sp macro="" textlink="">
      <xdr:nvSpPr>
        <xdr:cNvPr id="10" name="Arc 9">
          <a:extLst>
            <a:ext uri="{FF2B5EF4-FFF2-40B4-BE49-F238E27FC236}">
              <a16:creationId xmlns:a16="http://schemas.microsoft.com/office/drawing/2014/main" id="{00000000-0008-0000-0200-00000A000000}"/>
            </a:ext>
          </a:extLst>
        </xdr:cNvPr>
        <xdr:cNvSpPr/>
      </xdr:nvSpPr>
      <xdr:spPr>
        <a:xfrm rot="4738225">
          <a:off x="3057525" y="4572000"/>
          <a:ext cx="476250" cy="50482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591349</xdr:colOff>
      <xdr:row>5</xdr:row>
      <xdr:rowOff>76206</xdr:rowOff>
    </xdr:from>
    <xdr:to>
      <xdr:col>5</xdr:col>
      <xdr:colOff>397317</xdr:colOff>
      <xdr:row>7</xdr:row>
      <xdr:rowOff>27658</xdr:rowOff>
    </xdr:to>
    <xdr:sp macro="" textlink="">
      <xdr:nvSpPr>
        <xdr:cNvPr id="11" name="Arc 10">
          <a:extLst>
            <a:ext uri="{FF2B5EF4-FFF2-40B4-BE49-F238E27FC236}">
              <a16:creationId xmlns:a16="http://schemas.microsoft.com/office/drawing/2014/main" id="{00000000-0008-0000-0200-00000B000000}"/>
            </a:ext>
          </a:extLst>
        </xdr:cNvPr>
        <xdr:cNvSpPr/>
      </xdr:nvSpPr>
      <xdr:spPr>
        <a:xfrm rot="8659240">
          <a:off x="3029749" y="1028706"/>
          <a:ext cx="415568" cy="332452"/>
        </a:xfrm>
        <a:prstGeom prst="arc">
          <a:avLst>
            <a:gd name="adj1" fmla="val 16073635"/>
            <a:gd name="adj2" fmla="val 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0</xdr:colOff>
      <xdr:row>24</xdr:row>
      <xdr:rowOff>0</xdr:rowOff>
    </xdr:from>
    <xdr:to>
      <xdr:col>5</xdr:col>
      <xdr:colOff>190500</xdr:colOff>
      <xdr:row>24</xdr:row>
      <xdr:rowOff>9525</xdr:rowOff>
    </xdr:to>
    <xdr:cxnSp macro="">
      <xdr:nvCxnSpPr>
        <xdr:cNvPr id="12" name="Straight Connector 11">
          <a:extLst>
            <a:ext uri="{FF2B5EF4-FFF2-40B4-BE49-F238E27FC236}">
              <a16:creationId xmlns:a16="http://schemas.microsoft.com/office/drawing/2014/main" id="{00000000-0008-0000-0200-00000C000000}"/>
            </a:ext>
          </a:extLst>
        </xdr:cNvPr>
        <xdr:cNvCxnSpPr/>
      </xdr:nvCxnSpPr>
      <xdr:spPr>
        <a:xfrm>
          <a:off x="3048000" y="4572000"/>
          <a:ext cx="1905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24</xdr:row>
      <xdr:rowOff>9525</xdr:rowOff>
    </xdr:from>
    <xdr:to>
      <xdr:col>5</xdr:col>
      <xdr:colOff>180975</xdr:colOff>
      <xdr:row>25</xdr:row>
      <xdr:rowOff>9525</xdr:rowOff>
    </xdr:to>
    <xdr:cxnSp macro="">
      <xdr:nvCxnSpPr>
        <xdr:cNvPr id="13" name="Straight Connector 12">
          <a:extLst>
            <a:ext uri="{FF2B5EF4-FFF2-40B4-BE49-F238E27FC236}">
              <a16:creationId xmlns:a16="http://schemas.microsoft.com/office/drawing/2014/main" id="{00000000-0008-0000-0200-00000D000000}"/>
            </a:ext>
          </a:extLst>
        </xdr:cNvPr>
        <xdr:cNvCxnSpPr/>
      </xdr:nvCxnSpPr>
      <xdr:spPr>
        <a:xfrm>
          <a:off x="3228975" y="4581525"/>
          <a:ext cx="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209550</xdr:colOff>
      <xdr:row>25</xdr:row>
      <xdr:rowOff>9525</xdr:rowOff>
    </xdr:from>
    <xdr:to>
      <xdr:col>10</xdr:col>
      <xdr:colOff>390525</xdr:colOff>
      <xdr:row>26</xdr:row>
      <xdr:rowOff>0</xdr:rowOff>
    </xdr:to>
    <xdr:cxnSp macro="">
      <xdr:nvCxnSpPr>
        <xdr:cNvPr id="14" name="Straight Connector 13">
          <a:extLst>
            <a:ext uri="{FF2B5EF4-FFF2-40B4-BE49-F238E27FC236}">
              <a16:creationId xmlns:a16="http://schemas.microsoft.com/office/drawing/2014/main" id="{00000000-0008-0000-0200-00000E000000}"/>
            </a:ext>
          </a:extLst>
        </xdr:cNvPr>
        <xdr:cNvCxnSpPr/>
      </xdr:nvCxnSpPr>
      <xdr:spPr>
        <a:xfrm flipH="1">
          <a:off x="6305550" y="4772025"/>
          <a:ext cx="180975"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212481</xdr:colOff>
      <xdr:row>26</xdr:row>
      <xdr:rowOff>7327</xdr:rowOff>
    </xdr:from>
    <xdr:to>
      <xdr:col>10</xdr:col>
      <xdr:colOff>439616</xdr:colOff>
      <xdr:row>26</xdr:row>
      <xdr:rowOff>7327</xdr:rowOff>
    </xdr:to>
    <xdr:cxnSp macro="">
      <xdr:nvCxnSpPr>
        <xdr:cNvPr id="15" name="Straight Connector 14">
          <a:extLst>
            <a:ext uri="{FF2B5EF4-FFF2-40B4-BE49-F238E27FC236}">
              <a16:creationId xmlns:a16="http://schemas.microsoft.com/office/drawing/2014/main" id="{00000000-0008-0000-0200-00000F000000}"/>
            </a:ext>
          </a:extLst>
        </xdr:cNvPr>
        <xdr:cNvCxnSpPr/>
      </xdr:nvCxnSpPr>
      <xdr:spPr>
        <a:xfrm>
          <a:off x="6308481" y="4960327"/>
          <a:ext cx="22713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455839</xdr:colOff>
      <xdr:row>24</xdr:row>
      <xdr:rowOff>47625</xdr:rowOff>
    </xdr:from>
    <xdr:to>
      <xdr:col>5</xdr:col>
      <xdr:colOff>0</xdr:colOff>
      <xdr:row>25</xdr:row>
      <xdr:rowOff>0</xdr:rowOff>
    </xdr:to>
    <xdr:cxnSp macro="">
      <xdr:nvCxnSpPr>
        <xdr:cNvPr id="16" name="Straight Connector 15">
          <a:extLst>
            <a:ext uri="{FF2B5EF4-FFF2-40B4-BE49-F238E27FC236}">
              <a16:creationId xmlns:a16="http://schemas.microsoft.com/office/drawing/2014/main" id="{00000000-0008-0000-0200-000010000000}"/>
            </a:ext>
          </a:extLst>
        </xdr:cNvPr>
        <xdr:cNvCxnSpPr/>
      </xdr:nvCxnSpPr>
      <xdr:spPr>
        <a:xfrm flipH="1">
          <a:off x="2894239" y="4619625"/>
          <a:ext cx="153761"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455839</xdr:colOff>
      <xdr:row>25</xdr:row>
      <xdr:rowOff>6804</xdr:rowOff>
    </xdr:from>
    <xdr:to>
      <xdr:col>4</xdr:col>
      <xdr:colOff>462643</xdr:colOff>
      <xdr:row>25</xdr:row>
      <xdr:rowOff>170089</xdr:rowOff>
    </xdr:to>
    <xdr:cxnSp macro="">
      <xdr:nvCxnSpPr>
        <xdr:cNvPr id="17" name="Straight Connector 16">
          <a:extLst>
            <a:ext uri="{FF2B5EF4-FFF2-40B4-BE49-F238E27FC236}">
              <a16:creationId xmlns:a16="http://schemas.microsoft.com/office/drawing/2014/main" id="{00000000-0008-0000-0200-000011000000}"/>
            </a:ext>
          </a:extLst>
        </xdr:cNvPr>
        <xdr:cNvCxnSpPr/>
      </xdr:nvCxnSpPr>
      <xdr:spPr>
        <a:xfrm>
          <a:off x="2894239" y="4769304"/>
          <a:ext cx="6804" cy="1632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J46"/>
  <sheetViews>
    <sheetView zoomScaleNormal="100" workbookViewId="0">
      <selection activeCell="J37" sqref="J37"/>
    </sheetView>
  </sheetViews>
  <sheetFormatPr baseColWidth="10" defaultColWidth="8.83203125" defaultRowHeight="15" x14ac:dyDescent="0.2"/>
  <cols>
    <col min="1" max="1" width="6.1640625" customWidth="1"/>
    <col min="2" max="2" width="8.1640625" style="5" customWidth="1"/>
    <col min="8" max="8" width="9.5" customWidth="1"/>
    <col min="9" max="10" width="9.5" bestFit="1" customWidth="1"/>
    <col min="19" max="19" width="5.5" customWidth="1"/>
  </cols>
  <sheetData>
    <row r="1" spans="2:36" x14ac:dyDescent="0.2">
      <c r="D1" t="s">
        <v>78</v>
      </c>
      <c r="V1" t="s">
        <v>66</v>
      </c>
    </row>
    <row r="2" spans="2:36" x14ac:dyDescent="0.2">
      <c r="D2" s="48" t="s">
        <v>50</v>
      </c>
      <c r="E2" s="48"/>
      <c r="F2" s="48"/>
      <c r="G2" s="48"/>
      <c r="H2" s="48"/>
      <c r="I2" s="48"/>
      <c r="J2" s="48"/>
      <c r="K2" s="48"/>
      <c r="L2" s="48"/>
      <c r="M2" s="48"/>
      <c r="N2" s="48"/>
      <c r="O2" s="48"/>
      <c r="P2" s="48"/>
      <c r="Q2" s="48"/>
      <c r="R2" s="48"/>
      <c r="T2" s="2" t="s">
        <v>55</v>
      </c>
      <c r="U2" s="46">
        <v>11</v>
      </c>
      <c r="V2" s="49" t="s">
        <v>50</v>
      </c>
      <c r="W2" s="49"/>
      <c r="X2" s="49"/>
      <c r="Y2" s="49"/>
      <c r="Z2" s="49"/>
      <c r="AA2" s="49"/>
      <c r="AB2" s="49"/>
      <c r="AC2" s="49"/>
      <c r="AD2" s="49"/>
      <c r="AE2" s="49"/>
      <c r="AF2" s="49"/>
      <c r="AG2" s="49"/>
      <c r="AH2" s="49"/>
      <c r="AI2" s="49"/>
      <c r="AJ2" s="49"/>
    </row>
    <row r="3" spans="2:36" x14ac:dyDescent="0.2">
      <c r="B3" s="5" t="s">
        <v>49</v>
      </c>
      <c r="D3" s="16">
        <v>1</v>
      </c>
      <c r="E3" s="16">
        <v>2</v>
      </c>
      <c r="F3" s="16">
        <v>3</v>
      </c>
      <c r="G3" s="16">
        <v>4</v>
      </c>
      <c r="H3" s="16">
        <v>5</v>
      </c>
      <c r="I3" s="7">
        <v>6</v>
      </c>
      <c r="J3" s="16">
        <v>7</v>
      </c>
      <c r="K3" s="8">
        <v>8</v>
      </c>
      <c r="L3" s="7">
        <v>9</v>
      </c>
      <c r="M3" s="16">
        <v>10</v>
      </c>
      <c r="N3" s="7">
        <v>11</v>
      </c>
      <c r="O3" s="16">
        <v>12</v>
      </c>
      <c r="P3" s="7">
        <v>13</v>
      </c>
      <c r="Q3" s="16">
        <v>14</v>
      </c>
      <c r="R3" s="8">
        <v>15</v>
      </c>
      <c r="T3" s="5" t="s">
        <v>49</v>
      </c>
      <c r="V3" s="16">
        <v>1</v>
      </c>
      <c r="W3" s="16">
        <v>2</v>
      </c>
      <c r="X3" s="16">
        <v>3</v>
      </c>
      <c r="Y3" s="16">
        <v>4</v>
      </c>
      <c r="Z3" s="16">
        <v>5</v>
      </c>
      <c r="AA3" s="7">
        <v>6</v>
      </c>
      <c r="AB3" s="16">
        <v>7</v>
      </c>
      <c r="AC3" s="8">
        <v>8</v>
      </c>
      <c r="AD3" s="7">
        <v>9</v>
      </c>
      <c r="AE3" s="16">
        <v>10</v>
      </c>
      <c r="AF3" s="7">
        <v>11</v>
      </c>
      <c r="AG3" s="16">
        <v>12</v>
      </c>
      <c r="AH3" s="7">
        <v>13</v>
      </c>
      <c r="AI3" s="16">
        <v>14</v>
      </c>
      <c r="AJ3" s="8">
        <v>15</v>
      </c>
    </row>
    <row r="4" spans="2:36" x14ac:dyDescent="0.2">
      <c r="B4" s="12">
        <v>1</v>
      </c>
      <c r="C4" s="14" t="s">
        <v>2</v>
      </c>
      <c r="D4" s="17">
        <f>DEGREES(ATAN(SQRT((TAN(RADIANS(D$3)))^2 +(TAN(RADIANS($B4)))^2)))</f>
        <v>1.4140699993284964</v>
      </c>
      <c r="E4" s="17">
        <f t="shared" ref="E4:R32" si="0">DEGREES(ATAN(SQRT((TAN(RADIANS(E$3)))^2 +(TAN(RADIANS($B4)))^2)))</f>
        <v>2.2357049378224447</v>
      </c>
      <c r="F4" s="17">
        <f t="shared" si="0"/>
        <v>3.1617004867053762</v>
      </c>
      <c r="G4" s="17">
        <f t="shared" si="0"/>
        <v>4.1223194608149569</v>
      </c>
      <c r="H4" s="17">
        <f t="shared" si="0"/>
        <v>5.0980275476799468</v>
      </c>
      <c r="I4" s="9">
        <f t="shared" si="0"/>
        <v>6.0815670512701532</v>
      </c>
      <c r="J4" s="17">
        <f t="shared" si="0"/>
        <v>7.0696707359747535</v>
      </c>
      <c r="K4" s="10">
        <f t="shared" si="0"/>
        <v>8.0606608675175728</v>
      </c>
      <c r="L4" s="9">
        <f t="shared" si="0"/>
        <v>9.0535902425735948</v>
      </c>
      <c r="M4" s="17">
        <f t="shared" si="0"/>
        <v>10.047884563573676</v>
      </c>
      <c r="N4" s="9">
        <f t="shared" si="0"/>
        <v>11.04317574895112</v>
      </c>
      <c r="O4" s="17">
        <f t="shared" si="0"/>
        <v>12.039217170159073</v>
      </c>
      <c r="P4" s="9">
        <f t="shared" si="0"/>
        <v>13.035837462511211</v>
      </c>
      <c r="Q4" s="17">
        <f t="shared" si="0"/>
        <v>14.032913899119373</v>
      </c>
      <c r="R4" s="10">
        <f t="shared" si="0"/>
        <v>15.030356308873616</v>
      </c>
      <c r="T4" s="12">
        <v>1</v>
      </c>
      <c r="U4" s="14" t="s">
        <v>53</v>
      </c>
      <c r="V4" s="17">
        <f>$U$2*TAN(RADIANS($T4))</f>
        <v>0.19200571421039345</v>
      </c>
      <c r="W4" s="31">
        <f t="shared" ref="W4:AJ4" si="1">$U$2*TAN(RADIANS($T4))</f>
        <v>0.19200571421039345</v>
      </c>
      <c r="X4" s="31">
        <f t="shared" si="1"/>
        <v>0.19200571421039345</v>
      </c>
      <c r="Y4" s="31">
        <f t="shared" si="1"/>
        <v>0.19200571421039345</v>
      </c>
      <c r="Z4" s="31">
        <f t="shared" si="1"/>
        <v>0.19200571421039345</v>
      </c>
      <c r="AA4" s="31">
        <f t="shared" si="1"/>
        <v>0.19200571421039345</v>
      </c>
      <c r="AB4" s="31">
        <f t="shared" si="1"/>
        <v>0.19200571421039345</v>
      </c>
      <c r="AC4" s="31">
        <f t="shared" si="1"/>
        <v>0.19200571421039345</v>
      </c>
      <c r="AD4" s="31">
        <f t="shared" si="1"/>
        <v>0.19200571421039345</v>
      </c>
      <c r="AE4" s="31">
        <f t="shared" si="1"/>
        <v>0.19200571421039345</v>
      </c>
      <c r="AF4" s="31">
        <f t="shared" si="1"/>
        <v>0.19200571421039345</v>
      </c>
      <c r="AG4" s="31">
        <f t="shared" si="1"/>
        <v>0.19200571421039345</v>
      </c>
      <c r="AH4" s="31">
        <f t="shared" si="1"/>
        <v>0.19200571421039345</v>
      </c>
      <c r="AI4" s="31">
        <f t="shared" si="1"/>
        <v>0.19200571421039345</v>
      </c>
      <c r="AJ4" s="31">
        <f t="shared" si="1"/>
        <v>0.19200571421039345</v>
      </c>
    </row>
    <row r="5" spans="2:36" x14ac:dyDescent="0.2">
      <c r="B5" s="13"/>
      <c r="C5" s="15" t="s">
        <v>3</v>
      </c>
      <c r="D5" s="18">
        <f>DEGREES(ASIN((TAN(RADIANS($B4))/(SQRT((TAN(RADIANS(D$3))^2)+(TAN(RADIANS($B4))^2))))))</f>
        <v>45</v>
      </c>
      <c r="E5" s="18">
        <f t="shared" ref="E5:R5" si="2">DEGREES(ASIN((TAN(RADIANS($B4))/(SQRT((TAN(RADIANS(E$3))^2)+(TAN(RADIANS($B4))^2))))))</f>
        <v>26.558068016581096</v>
      </c>
      <c r="F5" s="18">
        <f t="shared" si="2"/>
        <v>18.420980799725044</v>
      </c>
      <c r="G5" s="18">
        <f t="shared" si="2"/>
        <v>14.015699164053535</v>
      </c>
      <c r="H5" s="18">
        <f t="shared" si="2"/>
        <v>11.28306182052998</v>
      </c>
      <c r="I5" s="6">
        <f t="shared" si="2"/>
        <v>9.4292710994190632</v>
      </c>
      <c r="J5" s="18">
        <f t="shared" si="2"/>
        <v>8.0909594372979914</v>
      </c>
      <c r="K5" s="11">
        <f>DEGREES(ASIN((TAN(RADIANS($B4))/(SQRT((TAN(RADIANS(K$3))^2)+(TAN(RADIANS($B4))^2))))))</f>
        <v>7.0798376137985901</v>
      </c>
      <c r="L5" s="6">
        <f>DEGREES(ASIN((TAN(RADIANS($B4))/(SQRT((TAN(RADIANS(L$3))^2)+(TAN(RADIANS($B4))^2))))))</f>
        <v>6.2890134114622942</v>
      </c>
      <c r="M5" s="18">
        <f t="shared" si="2"/>
        <v>5.6534387384208209</v>
      </c>
      <c r="N5" s="6">
        <f t="shared" si="2"/>
        <v>5.1313134018011102</v>
      </c>
      <c r="O5" s="18">
        <f t="shared" si="2"/>
        <v>4.694573954815989</v>
      </c>
      <c r="P5" s="6">
        <f t="shared" si="2"/>
        <v>4.323689765709541</v>
      </c>
      <c r="Q5" s="18">
        <f t="shared" si="2"/>
        <v>4.0046542505019458</v>
      </c>
      <c r="R5" s="11">
        <f t="shared" si="2"/>
        <v>3.7271635153774301</v>
      </c>
      <c r="T5" s="13"/>
      <c r="U5" s="15" t="s">
        <v>54</v>
      </c>
      <c r="V5" s="18">
        <f>$U$2*TAN(RADIANS(V$3))</f>
        <v>0.19200571421039345</v>
      </c>
      <c r="W5" s="18">
        <f>$U$2*TAN(RADIANS(W$3))</f>
        <v>0.38412846440922505</v>
      </c>
      <c r="X5" s="18">
        <f t="shared" ref="X5:AJ5" si="3">$U$2*TAN(RADIANS(X3))</f>
        <v>0.5764855721134533</v>
      </c>
      <c r="Y5" s="18">
        <f t="shared" si="3"/>
        <v>0.76919493137861461</v>
      </c>
      <c r="Z5" s="18">
        <f t="shared" si="3"/>
        <v>0.96237529878516392</v>
      </c>
      <c r="AA5" s="18">
        <f t="shared" si="3"/>
        <v>1.1561465879224411</v>
      </c>
      <c r="AB5" s="18">
        <f t="shared" si="3"/>
        <v>1.3506301699319505</v>
      </c>
      <c r="AC5" s="18">
        <f t="shared" si="3"/>
        <v>1.5459491817263058</v>
      </c>
      <c r="AD5" s="18">
        <f t="shared" si="3"/>
        <v>1.7422288435698989</v>
      </c>
      <c r="AE5" s="18">
        <f t="shared" si="3"/>
        <v>1.9395967877931146</v>
      </c>
      <c r="AF5" s="18">
        <f t="shared" si="3"/>
        <v>2.1381834005149032</v>
      </c>
      <c r="AG5" s="18">
        <f t="shared" si="3"/>
        <v>2.3381221783702433</v>
      </c>
      <c r="AH5" s="18">
        <f t="shared" si="3"/>
        <v>2.5395501023811944</v>
      </c>
      <c r="AI5" s="18">
        <f t="shared" si="3"/>
        <v>2.7426080312749876</v>
      </c>
      <c r="AJ5" s="18">
        <f t="shared" si="3"/>
        <v>2.9474411167423495</v>
      </c>
    </row>
    <row r="6" spans="2:36" x14ac:dyDescent="0.2">
      <c r="B6" s="12">
        <v>2</v>
      </c>
      <c r="C6" s="14" t="s">
        <v>2</v>
      </c>
      <c r="D6" s="17">
        <f>DEGREES(ATAN(SQRT((TAN(RADIANS(D$3)))^2 +(TAN(RADIANS($B6)))^2)))</f>
        <v>2.2357049378224447</v>
      </c>
      <c r="E6" s="17">
        <f t="shared" si="0"/>
        <v>2.8272794590735768</v>
      </c>
      <c r="F6" s="17">
        <f t="shared" si="0"/>
        <v>3.6035269247870811</v>
      </c>
      <c r="G6" s="17">
        <f t="shared" si="0"/>
        <v>4.4692373324712182</v>
      </c>
      <c r="H6" s="17">
        <f t="shared" si="0"/>
        <v>5.3814084789909922</v>
      </c>
      <c r="I6" s="9">
        <f t="shared" si="0"/>
        <v>6.3199570060392274</v>
      </c>
      <c r="J6" s="17">
        <f t="shared" si="0"/>
        <v>7.2746829178491987</v>
      </c>
      <c r="K6" s="10">
        <f t="shared" si="0"/>
        <v>8.2399671686284854</v>
      </c>
      <c r="L6" s="9">
        <f t="shared" si="0"/>
        <v>9.2124937397267423</v>
      </c>
      <c r="M6" s="17">
        <f t="shared" si="0"/>
        <v>10.190191608606414</v>
      </c>
      <c r="N6" s="9">
        <f t="shared" si="0"/>
        <v>11.171705516475408</v>
      </c>
      <c r="O6" s="17">
        <f t="shared" si="0"/>
        <v>12.156113537285469</v>
      </c>
      <c r="P6" s="9">
        <f t="shared" si="0"/>
        <v>13.142767771490057</v>
      </c>
      <c r="Q6" s="17">
        <f t="shared" si="0"/>
        <v>14.131200137056318</v>
      </c>
      <c r="R6" s="10">
        <f t="shared" si="0"/>
        <v>15.121064350193294</v>
      </c>
      <c r="T6" s="12">
        <v>2</v>
      </c>
      <c r="U6" s="14" t="s">
        <v>53</v>
      </c>
      <c r="V6" s="17">
        <f>$U$2*TAN(RADIANS($T6))</f>
        <v>0.38412846440922505</v>
      </c>
      <c r="W6" s="17">
        <f t="shared" ref="W6:AJ6" si="4">$U$2*TAN(RADIANS($T6))</f>
        <v>0.38412846440922505</v>
      </c>
      <c r="X6" s="17">
        <f t="shared" si="4"/>
        <v>0.38412846440922505</v>
      </c>
      <c r="Y6" s="17">
        <f t="shared" si="4"/>
        <v>0.38412846440922505</v>
      </c>
      <c r="Z6" s="17">
        <f t="shared" si="4"/>
        <v>0.38412846440922505</v>
      </c>
      <c r="AA6" s="17">
        <f t="shared" si="4"/>
        <v>0.38412846440922505</v>
      </c>
      <c r="AB6" s="17">
        <f t="shared" si="4"/>
        <v>0.38412846440922505</v>
      </c>
      <c r="AC6" s="17">
        <f t="shared" si="4"/>
        <v>0.38412846440922505</v>
      </c>
      <c r="AD6" s="17">
        <f t="shared" si="4"/>
        <v>0.38412846440922505</v>
      </c>
      <c r="AE6" s="17">
        <f t="shared" si="4"/>
        <v>0.38412846440922505</v>
      </c>
      <c r="AF6" s="17">
        <f t="shared" si="4"/>
        <v>0.38412846440922505</v>
      </c>
      <c r="AG6" s="17">
        <f t="shared" si="4"/>
        <v>0.38412846440922505</v>
      </c>
      <c r="AH6" s="17">
        <f t="shared" si="4"/>
        <v>0.38412846440922505</v>
      </c>
      <c r="AI6" s="17">
        <f t="shared" si="4"/>
        <v>0.38412846440922505</v>
      </c>
      <c r="AJ6" s="17">
        <f t="shared" si="4"/>
        <v>0.38412846440922505</v>
      </c>
    </row>
    <row r="7" spans="2:36" x14ac:dyDescent="0.2">
      <c r="B7" s="13"/>
      <c r="C7" s="15" t="s">
        <v>3</v>
      </c>
      <c r="D7" s="18">
        <f>DEGREES(ASIN((TAN(RADIANS($B6))/(SQRT((TAN(RADIANS(D$3))^2)+(TAN(RADIANS($B6))^2))))))</f>
        <v>63.441931983418918</v>
      </c>
      <c r="E7" s="18">
        <f t="shared" ref="E7" si="5">DEGREES(ASIN((TAN(RADIANS($B6))/(SQRT((TAN(RADIANS(E$3))^2)+(TAN(RADIANS($B6))^2))))))</f>
        <v>45</v>
      </c>
      <c r="F7" s="18">
        <f t="shared" ref="F7" si="6">DEGREES(ASIN((TAN(RADIANS($B6))/(SQRT((TAN(RADIANS(F$3))^2)+(TAN(RADIANS($B6))^2))))))</f>
        <v>33.676630813748446</v>
      </c>
      <c r="G7" s="18">
        <f t="shared" ref="G7" si="7">DEGREES(ASIN((TAN(RADIANS($B6))/(SQRT((TAN(RADIANS(G$3))^2)+(TAN(RADIANS($B6))^2))))))</f>
        <v>26.537096393580786</v>
      </c>
      <c r="H7" s="18">
        <f t="shared" ref="H7" si="8">DEGREES(ASIN((TAN(RADIANS($B6))/(SQRT((TAN(RADIANS(H$3))^2)+(TAN(RADIANS($B6))^2))))))</f>
        <v>21.759226479557615</v>
      </c>
      <c r="I7" s="6">
        <f t="shared" ref="I7" si="9">DEGREES(ASIN((TAN(RADIANS($B6))/(SQRT((TAN(RADIANS(I$3))^2)+(TAN(RADIANS($B6))^2))))))</f>
        <v>18.379011977496528</v>
      </c>
      <c r="J7" s="18">
        <f t="shared" ref="J7" si="10">DEGREES(ASIN((TAN(RADIANS($B6))/(SQRT((TAN(RADIANS(J$3))^2)+(TAN(RADIANS($B6))^2))))))</f>
        <v>15.87611478209258</v>
      </c>
      <c r="K7" s="11">
        <f t="shared" ref="K7" si="11">DEGREES(ASIN((TAN(RADIANS($B6))/(SQRT((TAN(RADIANS(K$3))^2)+(TAN(RADIANS($B6))^2))))))</f>
        <v>13.953933779398721</v>
      </c>
      <c r="L7" s="6">
        <f t="shared" ref="L7" si="12">DEGREES(ASIN((TAN(RADIANS($B6))/(SQRT((TAN(RADIANS(L$3))^2)+(TAN(RADIANS($B6))^2))))))</f>
        <v>12.433706200551152</v>
      </c>
      <c r="M7" s="18">
        <f t="shared" ref="M7" si="13">DEGREES(ASIN((TAN(RADIANS($B6))/(SQRT((TAN(RADIANS(M$3))^2)+(TAN(RADIANS($B6))^2))))))</f>
        <v>11.202215998811246</v>
      </c>
      <c r="N7" s="6">
        <f t="shared" ref="N7" si="14">DEGREES(ASIN((TAN(RADIANS($B6))/(SQRT((TAN(RADIANS(N$3))^2)+(TAN(RADIANS($B6))^2))))))</f>
        <v>10.184647429121799</v>
      </c>
      <c r="O7" s="18">
        <f t="shared" ref="O7" si="15">DEGREES(ASIN((TAN(RADIANS($B6))/(SQRT((TAN(RADIANS(O$3))^2)+(TAN(RADIANS($B6))^2))))))</f>
        <v>9.3297398903272875</v>
      </c>
      <c r="P7" s="6">
        <f t="shared" ref="P7" si="16">DEGREES(ASIN((TAN(RADIANS($B6))/(SQRT((TAN(RADIANS(P$3))^2)+(TAN(RADIANS($B6))^2))))))</f>
        <v>8.6012709461672401</v>
      </c>
      <c r="Q7" s="18">
        <f t="shared" ref="Q7" si="17">DEGREES(ASIN((TAN(RADIANS($B6))/(SQRT((TAN(RADIANS(Q$3))^2)+(TAN(RADIANS($B6))^2))))))</f>
        <v>7.9729571047973149</v>
      </c>
      <c r="R7" s="11">
        <f t="shared" ref="R7" si="18">DEGREES(ASIN((TAN(RADIANS($B6))/(SQRT((TAN(RADIANS(R$3))^2)+(TAN(RADIANS($B6))^2))))))</f>
        <v>7.4252842114011264</v>
      </c>
      <c r="T7" s="13"/>
      <c r="U7" s="15" t="s">
        <v>54</v>
      </c>
      <c r="V7" s="18">
        <f>$U$2*TAN(RADIANS(V$3))</f>
        <v>0.19200571421039345</v>
      </c>
      <c r="W7" s="18">
        <f t="shared" ref="W7:AJ7" si="19">$U$2*TAN(RADIANS(W$3))</f>
        <v>0.38412846440922505</v>
      </c>
      <c r="X7" s="18">
        <f t="shared" si="19"/>
        <v>0.5764855721134533</v>
      </c>
      <c r="Y7" s="18">
        <f t="shared" si="19"/>
        <v>0.76919493137861461</v>
      </c>
      <c r="Z7" s="18">
        <f t="shared" si="19"/>
        <v>0.96237529878516392</v>
      </c>
      <c r="AA7" s="18">
        <f t="shared" si="19"/>
        <v>1.1561465879224411</v>
      </c>
      <c r="AB7" s="18">
        <f t="shared" si="19"/>
        <v>1.3506301699319505</v>
      </c>
      <c r="AC7" s="18">
        <f t="shared" si="19"/>
        <v>1.5459491817263058</v>
      </c>
      <c r="AD7" s="18">
        <f t="shared" si="19"/>
        <v>1.7422288435698989</v>
      </c>
      <c r="AE7" s="18">
        <f t="shared" si="19"/>
        <v>1.9395967877931146</v>
      </c>
      <c r="AF7" s="18">
        <f t="shared" si="19"/>
        <v>2.1381834005149032</v>
      </c>
      <c r="AG7" s="18">
        <f t="shared" si="19"/>
        <v>2.3381221783702433</v>
      </c>
      <c r="AH7" s="18">
        <f t="shared" si="19"/>
        <v>2.5395501023811944</v>
      </c>
      <c r="AI7" s="18">
        <f t="shared" si="19"/>
        <v>2.7426080312749876</v>
      </c>
      <c r="AJ7" s="18">
        <f t="shared" si="19"/>
        <v>2.9474411167423495</v>
      </c>
    </row>
    <row r="8" spans="2:36" x14ac:dyDescent="0.2">
      <c r="B8" s="12">
        <v>3</v>
      </c>
      <c r="C8" s="14" t="s">
        <v>2</v>
      </c>
      <c r="D8" s="17">
        <f>DEGREES(ATAN(SQRT((TAN(RADIANS(D$3)))^2 +(TAN(RADIANS($B8)))^2)))</f>
        <v>3.1617004867053762</v>
      </c>
      <c r="E8" s="17">
        <f t="shared" si="0"/>
        <v>3.6035269247870811</v>
      </c>
      <c r="F8" s="17">
        <f t="shared" si="0"/>
        <v>4.2387720225644552</v>
      </c>
      <c r="G8" s="17">
        <f t="shared" si="0"/>
        <v>4.9941693931059232</v>
      </c>
      <c r="H8" s="17">
        <f t="shared" si="0"/>
        <v>5.8231495017643242</v>
      </c>
      <c r="I8" s="9">
        <f t="shared" si="0"/>
        <v>6.6984529792997414</v>
      </c>
      <c r="J8" s="17">
        <f t="shared" si="0"/>
        <v>7.6041044536925932</v>
      </c>
      <c r="K8" s="10">
        <f t="shared" si="0"/>
        <v>8.5304483612576778</v>
      </c>
      <c r="L8" s="9">
        <f t="shared" si="0"/>
        <v>9.4714202273453711</v>
      </c>
      <c r="M8" s="17">
        <f t="shared" si="0"/>
        <v>10.423064182876248</v>
      </c>
      <c r="N8" s="9">
        <f t="shared" si="0"/>
        <v>11.382709054151794</v>
      </c>
      <c r="O8" s="17">
        <f t="shared" si="0"/>
        <v>12.34849491957152</v>
      </c>
      <c r="P8" s="9">
        <f t="shared" si="0"/>
        <v>13.319091288895214</v>
      </c>
      <c r="Q8" s="17">
        <f t="shared" si="0"/>
        <v>14.293523574919645</v>
      </c>
      <c r="R8" s="10">
        <f t="shared" si="0"/>
        <v>15.271062854654739</v>
      </c>
      <c r="T8" s="12">
        <v>3</v>
      </c>
      <c r="U8" s="14" t="s">
        <v>53</v>
      </c>
      <c r="V8" s="17">
        <f>$U$2*TAN(RADIANS($T8))</f>
        <v>0.5764855721134533</v>
      </c>
      <c r="W8" s="17">
        <f t="shared" ref="W8:AJ8" si="20">$U$2*TAN(RADIANS($T8))</f>
        <v>0.5764855721134533</v>
      </c>
      <c r="X8" s="17">
        <f t="shared" si="20"/>
        <v>0.5764855721134533</v>
      </c>
      <c r="Y8" s="17">
        <f t="shared" si="20"/>
        <v>0.5764855721134533</v>
      </c>
      <c r="Z8" s="17">
        <f t="shared" si="20"/>
        <v>0.5764855721134533</v>
      </c>
      <c r="AA8" s="17">
        <f t="shared" si="20"/>
        <v>0.5764855721134533</v>
      </c>
      <c r="AB8" s="17">
        <f t="shared" si="20"/>
        <v>0.5764855721134533</v>
      </c>
      <c r="AC8" s="17">
        <f t="shared" si="20"/>
        <v>0.5764855721134533</v>
      </c>
      <c r="AD8" s="17">
        <f t="shared" si="20"/>
        <v>0.5764855721134533</v>
      </c>
      <c r="AE8" s="17">
        <f t="shared" si="20"/>
        <v>0.5764855721134533</v>
      </c>
      <c r="AF8" s="17">
        <f t="shared" si="20"/>
        <v>0.5764855721134533</v>
      </c>
      <c r="AG8" s="17">
        <f t="shared" si="20"/>
        <v>0.5764855721134533</v>
      </c>
      <c r="AH8" s="17">
        <f t="shared" si="20"/>
        <v>0.5764855721134533</v>
      </c>
      <c r="AI8" s="17">
        <f t="shared" si="20"/>
        <v>0.5764855721134533</v>
      </c>
      <c r="AJ8" s="17">
        <f t="shared" si="20"/>
        <v>0.5764855721134533</v>
      </c>
    </row>
    <row r="9" spans="2:36" x14ac:dyDescent="0.2">
      <c r="B9" s="13"/>
      <c r="C9" s="15" t="s">
        <v>3</v>
      </c>
      <c r="D9" s="18">
        <f>DEGREES(ASIN((TAN(RADIANS($B8))/(SQRT((TAN(RADIANS(D$3))^2)+(TAN(RADIANS($B8))^2))))))</f>
        <v>71.579019200274956</v>
      </c>
      <c r="E9" s="18">
        <f t="shared" ref="E9" si="21">DEGREES(ASIN((TAN(RADIANS($B8))/(SQRT((TAN(RADIANS(E$3))^2)+(TAN(RADIANS($B8))^2))))))</f>
        <v>56.323369186251547</v>
      </c>
      <c r="F9" s="18">
        <f t="shared" ref="F9" si="22">DEGREES(ASIN((TAN(RADIANS($B8))/(SQRT((TAN(RADIANS(F$3))^2)+(TAN(RADIANS($B8))^2))))))</f>
        <v>45</v>
      </c>
      <c r="G9" s="18">
        <f t="shared" ref="G9" si="23">DEGREES(ASIN((TAN(RADIANS($B8))/(SQRT((TAN(RADIANS(G$3))^2)+(TAN(RADIANS($B8))^2))))))</f>
        <v>36.850317119400628</v>
      </c>
      <c r="H9" s="18">
        <f t="shared" ref="H9" si="24">DEGREES(ASIN((TAN(RADIANS($B8))/(SQRT((TAN(RADIANS(H$3))^2)+(TAN(RADIANS($B8))^2))))))</f>
        <v>30.922606269927929</v>
      </c>
      <c r="I9" s="6">
        <f t="shared" ref="I9" si="25">DEGREES(ASIN((TAN(RADIANS($B8))/(SQRT((TAN(RADIANS(I$3))^2)+(TAN(RADIANS($B8))^2))))))</f>
        <v>26.50206973598144</v>
      </c>
      <c r="J9" s="18">
        <f t="shared" ref="J9" si="26">DEGREES(ASIN((TAN(RADIANS($B8))/(SQRT((TAN(RADIANS(J$3))^2)+(TAN(RADIANS($B8))^2))))))</f>
        <v>23.114103379365581</v>
      </c>
      <c r="K9" s="11">
        <f t="shared" ref="K9" si="27">DEGREES(ASIN((TAN(RADIANS($B8))/(SQRT((TAN(RADIANS(K$3))^2)+(TAN(RADIANS($B8))^2))))))</f>
        <v>20.450521950126692</v>
      </c>
      <c r="L9" s="6">
        <f t="shared" ref="L9" si="28">DEGREES(ASIN((TAN(RADIANS($B8))/(SQRT((TAN(RADIANS(L$3))^2)+(TAN(RADIANS($B8))^2))))))</f>
        <v>18.308847478498304</v>
      </c>
      <c r="M9" s="18">
        <f t="shared" ref="M9" si="29">DEGREES(ASIN((TAN(RADIANS($B8))/(SQRT((TAN(RADIANS(M$3))^2)+(TAN(RADIANS($B8))^2))))))</f>
        <v>16.552964539485338</v>
      </c>
      <c r="N9" s="6">
        <f t="shared" ref="N9" si="30">DEGREES(ASIN((TAN(RADIANS($B8))/(SQRT((TAN(RADIANS(N$3))^2)+(TAN(RADIANS($B8))^2))))))</f>
        <v>15.088994462454668</v>
      </c>
      <c r="O9" s="18">
        <f t="shared" ref="O9" si="31">DEGREES(ASIN((TAN(RADIANS($B8))/(SQRT((TAN(RADIANS(O$3))^2)+(TAN(RADIANS($B8))^2))))))</f>
        <v>13.850548010503525</v>
      </c>
      <c r="P9" s="6">
        <f t="shared" ref="P9" si="32">DEGREES(ASIN((TAN(RADIANS($B8))/(SQRT((TAN(RADIANS(P$3))^2)+(TAN(RADIANS($B8))^2))))))</f>
        <v>12.789571744694552</v>
      </c>
      <c r="Q9" s="18">
        <f t="shared" ref="Q9" si="33">DEGREES(ASIN((TAN(RADIANS($B8))/(SQRT((TAN(RADIANS(Q$3))^2)+(TAN(RADIANS($B8))^2))))))</f>
        <v>11.870541035292975</v>
      </c>
      <c r="R9" s="11">
        <f t="shared" ref="R9" si="34">DEGREES(ASIN((TAN(RADIANS($B8))/(SQRT((TAN(RADIANS(R$3))^2)+(TAN(RADIANS($B8))^2))))))</f>
        <v>11.066688518384112</v>
      </c>
      <c r="T9" s="13"/>
      <c r="U9" s="15" t="s">
        <v>54</v>
      </c>
      <c r="V9" s="18">
        <f>$U$2*TAN(RADIANS(V$3))</f>
        <v>0.19200571421039345</v>
      </c>
      <c r="W9" s="18">
        <f t="shared" ref="W9:AJ9" si="35">$U$2*TAN(RADIANS(W$3))</f>
        <v>0.38412846440922505</v>
      </c>
      <c r="X9" s="18">
        <f t="shared" si="35"/>
        <v>0.5764855721134533</v>
      </c>
      <c r="Y9" s="18">
        <f t="shared" si="35"/>
        <v>0.76919493137861461</v>
      </c>
      <c r="Z9" s="18">
        <f t="shared" si="35"/>
        <v>0.96237529878516392</v>
      </c>
      <c r="AA9" s="18">
        <f t="shared" si="35"/>
        <v>1.1561465879224411</v>
      </c>
      <c r="AB9" s="18">
        <f t="shared" si="35"/>
        <v>1.3506301699319505</v>
      </c>
      <c r="AC9" s="18">
        <f t="shared" si="35"/>
        <v>1.5459491817263058</v>
      </c>
      <c r="AD9" s="18">
        <f t="shared" si="35"/>
        <v>1.7422288435698989</v>
      </c>
      <c r="AE9" s="18">
        <f t="shared" si="35"/>
        <v>1.9395967877931146</v>
      </c>
      <c r="AF9" s="18">
        <f t="shared" si="35"/>
        <v>2.1381834005149032</v>
      </c>
      <c r="AG9" s="18">
        <f t="shared" si="35"/>
        <v>2.3381221783702433</v>
      </c>
      <c r="AH9" s="18">
        <f t="shared" si="35"/>
        <v>2.5395501023811944</v>
      </c>
      <c r="AI9" s="18">
        <f t="shared" si="35"/>
        <v>2.7426080312749876</v>
      </c>
      <c r="AJ9" s="18">
        <f t="shared" si="35"/>
        <v>2.9474411167423495</v>
      </c>
    </row>
    <row r="10" spans="2:36" x14ac:dyDescent="0.2">
      <c r="B10" s="12">
        <v>4</v>
      </c>
      <c r="C10" s="14" t="s">
        <v>2</v>
      </c>
      <c r="D10" s="17">
        <f>DEGREES(ATAN(SQRT((TAN(RADIANS(D$3)))^2 +(TAN(RADIANS($B10)))^2)))</f>
        <v>4.1223194608149569</v>
      </c>
      <c r="E10" s="17">
        <f t="shared" si="0"/>
        <v>4.4692373324712182</v>
      </c>
      <c r="F10" s="17">
        <f t="shared" si="0"/>
        <v>4.9941693931059232</v>
      </c>
      <c r="G10" s="17">
        <f t="shared" si="0"/>
        <v>5.647699650155154</v>
      </c>
      <c r="H10" s="17">
        <f t="shared" si="0"/>
        <v>6.3905016992925532</v>
      </c>
      <c r="I10" s="9">
        <f t="shared" si="0"/>
        <v>7.1949865633872419</v>
      </c>
      <c r="J10" s="17">
        <f t="shared" si="0"/>
        <v>8.0426733391316354</v>
      </c>
      <c r="K10" s="10">
        <f t="shared" si="0"/>
        <v>8.9212637229196048</v>
      </c>
      <c r="L10" s="9">
        <f t="shared" si="0"/>
        <v>9.8224770481504553</v>
      </c>
      <c r="M10" s="17">
        <f t="shared" si="0"/>
        <v>10.740628961207369</v>
      </c>
      <c r="N10" s="9">
        <f t="shared" si="0"/>
        <v>11.671731749169195</v>
      </c>
      <c r="O10" s="17">
        <f t="shared" si="0"/>
        <v>12.612926737486932</v>
      </c>
      <c r="P10" s="9">
        <f t="shared" si="0"/>
        <v>13.562122185378845</v>
      </c>
      <c r="Q10" s="17">
        <f t="shared" si="0"/>
        <v>14.517758253966505</v>
      </c>
      <c r="R10" s="10">
        <f t="shared" si="0"/>
        <v>15.478651445984637</v>
      </c>
      <c r="T10" s="12">
        <v>4</v>
      </c>
      <c r="U10" s="14" t="s">
        <v>53</v>
      </c>
      <c r="V10" s="17">
        <f t="shared" ref="V10:AJ10" si="36">$U$2*TAN(RADIANS($T10))</f>
        <v>0.76919493137861461</v>
      </c>
      <c r="W10" s="17">
        <f t="shared" si="36"/>
        <v>0.76919493137861461</v>
      </c>
      <c r="X10" s="17">
        <f t="shared" si="36"/>
        <v>0.76919493137861461</v>
      </c>
      <c r="Y10" s="17">
        <f t="shared" si="36"/>
        <v>0.76919493137861461</v>
      </c>
      <c r="Z10" s="17">
        <f t="shared" si="36"/>
        <v>0.76919493137861461</v>
      </c>
      <c r="AA10" s="17">
        <f t="shared" si="36"/>
        <v>0.76919493137861461</v>
      </c>
      <c r="AB10" s="17">
        <f t="shared" si="36"/>
        <v>0.76919493137861461</v>
      </c>
      <c r="AC10" s="17">
        <f t="shared" si="36"/>
        <v>0.76919493137861461</v>
      </c>
      <c r="AD10" s="17">
        <f t="shared" si="36"/>
        <v>0.76919493137861461</v>
      </c>
      <c r="AE10" s="17">
        <f t="shared" si="36"/>
        <v>0.76919493137861461</v>
      </c>
      <c r="AF10" s="17">
        <f t="shared" si="36"/>
        <v>0.76919493137861461</v>
      </c>
      <c r="AG10" s="17">
        <f t="shared" si="36"/>
        <v>0.76919493137861461</v>
      </c>
      <c r="AH10" s="17">
        <f t="shared" si="36"/>
        <v>0.76919493137861461</v>
      </c>
      <c r="AI10" s="17">
        <f t="shared" si="36"/>
        <v>0.76919493137861461</v>
      </c>
      <c r="AJ10" s="17">
        <f t="shared" si="36"/>
        <v>0.76919493137861461</v>
      </c>
    </row>
    <row r="11" spans="2:36" x14ac:dyDescent="0.2">
      <c r="B11" s="13"/>
      <c r="C11" s="15" t="s">
        <v>3</v>
      </c>
      <c r="D11" s="18">
        <f>DEGREES(ASIN((TAN(RADIANS($B10))/(SQRT((TAN(RADIANS(D$3))^2)+(TAN(RADIANS($B10))^2))))))</f>
        <v>75.984300835946485</v>
      </c>
      <c r="E11" s="18">
        <f t="shared" ref="E11" si="37">DEGREES(ASIN((TAN(RADIANS($B10))/(SQRT((TAN(RADIANS(E$3))^2)+(TAN(RADIANS($B10))^2))))))</f>
        <v>63.462903606419211</v>
      </c>
      <c r="F11" s="18">
        <f t="shared" ref="F11" si="38">DEGREES(ASIN((TAN(RADIANS($B10))/(SQRT((TAN(RADIANS(F$3))^2)+(TAN(RADIANS($B10))^2))))))</f>
        <v>53.149682880599386</v>
      </c>
      <c r="G11" s="18">
        <f t="shared" ref="G11" si="39">DEGREES(ASIN((TAN(RADIANS($B10))/(SQRT((TAN(RADIANS(G$3))^2)+(TAN(RADIANS($B10))^2))))))</f>
        <v>45</v>
      </c>
      <c r="H11" s="18">
        <f t="shared" ref="H11" si="40">DEGREES(ASIN((TAN(RADIANS($B10))/(SQRT((TAN(RADIANS(H$3))^2)+(TAN(RADIANS($B10))^2))))))</f>
        <v>38.634194798667842</v>
      </c>
      <c r="I11" s="6">
        <f t="shared" ref="I11" si="41">DEGREES(ASIN((TAN(RADIANS($B10))/(SQRT((TAN(RADIANS(I$3))^2)+(TAN(RADIANS($B10))^2))))))</f>
        <v>33.636187058525344</v>
      </c>
      <c r="J11" s="18">
        <f t="shared" ref="J11" si="42">DEGREES(ASIN((TAN(RADIANS($B10))/(SQRT((TAN(RADIANS(J$3))^2)+(TAN(RADIANS($B10))^2))))))</f>
        <v>29.661866791479003</v>
      </c>
      <c r="K11" s="11">
        <f t="shared" ref="K11" si="43">DEGREES(ASIN((TAN(RADIANS($B10))/(SQRT((TAN(RADIANS(K$3))^2)+(TAN(RADIANS($B10))^2))))))</f>
        <v>26.452876596858559</v>
      </c>
      <c r="L11" s="6">
        <f t="shared" ref="L11" si="44">DEGREES(ASIN((TAN(RADIANS($B10))/(SQRT((TAN(RADIANS(L$3))^2)+(TAN(RADIANS($B10))^2))))))</f>
        <v>23.821483092507524</v>
      </c>
      <c r="M11" s="18">
        <f t="shared" ref="M11" si="45">DEGREES(ASIN((TAN(RADIANS($B10))/(SQRT((TAN(RADIANS(M$3))^2)+(TAN(RADIANS($B10))^2))))))</f>
        <v>21.63202225078361</v>
      </c>
      <c r="N11" s="6">
        <f t="shared" ref="N11" si="46">DEGREES(ASIN((TAN(RADIANS($B10))/(SQRT((TAN(RADIANS(N$3))^2)+(TAN(RADIANS($B10))^2))))))</f>
        <v>19.785802206295212</v>
      </c>
      <c r="O11" s="18">
        <f t="shared" ref="O11" si="47">DEGREES(ASIN((TAN(RADIANS($B10))/(SQRT((TAN(RADIANS(O$3))^2)+(TAN(RADIANS($B10))^2))))))</f>
        <v>18.210160432102271</v>
      </c>
      <c r="P11" s="6">
        <f t="shared" ref="P11" si="48">DEGREES(ASIN((TAN(RADIANS($B10))/(SQRT((TAN(RADIANS(P$3))^2)+(TAN(RADIANS($B10))^2))))))</f>
        <v>16.850841566884998</v>
      </c>
      <c r="Q11" s="18">
        <f t="shared" ref="Q11" si="49">DEGREES(ASIN((TAN(RADIANS($B10))/(SQRT((TAN(RADIANS(Q$3))^2)+(TAN(RADIANS($B10))^2))))))</f>
        <v>15.666743211155678</v>
      </c>
      <c r="R11" s="11">
        <f t="shared" ref="R11" si="50">DEGREES(ASIN((TAN(RADIANS($B10))/(SQRT((TAN(RADIANS(R$3))^2)+(TAN(RADIANS($B10))^2))))))</f>
        <v>14.626283948673414</v>
      </c>
      <c r="T11" s="13"/>
      <c r="U11" s="15" t="s">
        <v>54</v>
      </c>
      <c r="V11" s="18">
        <f t="shared" ref="V11:AJ11" si="51">$U$2*TAN(RADIANS(V$3))</f>
        <v>0.19200571421039345</v>
      </c>
      <c r="W11" s="18">
        <f t="shared" si="51"/>
        <v>0.38412846440922505</v>
      </c>
      <c r="X11" s="18">
        <f t="shared" si="51"/>
        <v>0.5764855721134533</v>
      </c>
      <c r="Y11" s="18">
        <f t="shared" si="51"/>
        <v>0.76919493137861461</v>
      </c>
      <c r="Z11" s="18">
        <f t="shared" si="51"/>
        <v>0.96237529878516392</v>
      </c>
      <c r="AA11" s="18">
        <f t="shared" si="51"/>
        <v>1.1561465879224411</v>
      </c>
      <c r="AB11" s="18">
        <f t="shared" si="51"/>
        <v>1.3506301699319505</v>
      </c>
      <c r="AC11" s="18">
        <f t="shared" si="51"/>
        <v>1.5459491817263058</v>
      </c>
      <c r="AD11" s="18">
        <f t="shared" si="51"/>
        <v>1.7422288435698989</v>
      </c>
      <c r="AE11" s="18">
        <f t="shared" si="51"/>
        <v>1.9395967877931146</v>
      </c>
      <c r="AF11" s="18">
        <f t="shared" si="51"/>
        <v>2.1381834005149032</v>
      </c>
      <c r="AG11" s="18">
        <f t="shared" si="51"/>
        <v>2.3381221783702433</v>
      </c>
      <c r="AH11" s="18">
        <f t="shared" si="51"/>
        <v>2.5395501023811944</v>
      </c>
      <c r="AI11" s="18">
        <f t="shared" si="51"/>
        <v>2.7426080312749876</v>
      </c>
      <c r="AJ11" s="18">
        <f t="shared" si="51"/>
        <v>2.9474411167423495</v>
      </c>
    </row>
    <row r="12" spans="2:36" x14ac:dyDescent="0.2">
      <c r="B12" s="12">
        <v>5</v>
      </c>
      <c r="C12" s="14" t="s">
        <v>2</v>
      </c>
      <c r="D12" s="17">
        <f>DEGREES(ATAN(SQRT((TAN(RADIANS(D$3)))^2 +(TAN(RADIANS($B12)))^2)))</f>
        <v>5.0980275476799468</v>
      </c>
      <c r="E12" s="17">
        <f t="shared" si="0"/>
        <v>5.3814084789909922</v>
      </c>
      <c r="F12" s="17">
        <f t="shared" si="0"/>
        <v>5.8231495017643242</v>
      </c>
      <c r="G12" s="17">
        <f t="shared" si="0"/>
        <v>6.3905016992925532</v>
      </c>
      <c r="H12" s="17">
        <f t="shared" si="0"/>
        <v>7.0532266567986257</v>
      </c>
      <c r="I12" s="9">
        <f t="shared" si="0"/>
        <v>7.7870219872823787</v>
      </c>
      <c r="J12" s="17">
        <f t="shared" si="0"/>
        <v>8.573670184864989</v>
      </c>
      <c r="K12" s="10">
        <f t="shared" si="0"/>
        <v>9.3999234319732619</v>
      </c>
      <c r="L12" s="9">
        <f t="shared" si="0"/>
        <v>10.256227022274407</v>
      </c>
      <c r="M12" s="17">
        <f t="shared" si="0"/>
        <v>11.135663941194732</v>
      </c>
      <c r="N12" s="9">
        <f t="shared" si="0"/>
        <v>12.033176791044465</v>
      </c>
      <c r="O12" s="17">
        <f t="shared" si="0"/>
        <v>12.945020232631085</v>
      </c>
      <c r="P12" s="9">
        <f t="shared" si="0"/>
        <v>13.868381937729161</v>
      </c>
      <c r="Q12" s="17">
        <f t="shared" si="0"/>
        <v>14.80112061315654</v>
      </c>
      <c r="R12" s="10">
        <f t="shared" si="0"/>
        <v>15.741583838424798</v>
      </c>
      <c r="T12" s="12">
        <v>5</v>
      </c>
      <c r="U12" s="14" t="s">
        <v>53</v>
      </c>
      <c r="V12" s="17">
        <f t="shared" ref="V12:AJ12" si="52">$U$2*TAN(RADIANS($T12))</f>
        <v>0.96237529878516392</v>
      </c>
      <c r="W12" s="17">
        <f t="shared" si="52"/>
        <v>0.96237529878516392</v>
      </c>
      <c r="X12" s="17">
        <f t="shared" si="52"/>
        <v>0.96237529878516392</v>
      </c>
      <c r="Y12" s="17">
        <f t="shared" si="52"/>
        <v>0.96237529878516392</v>
      </c>
      <c r="Z12" s="17">
        <f t="shared" si="52"/>
        <v>0.96237529878516392</v>
      </c>
      <c r="AA12" s="17">
        <f t="shared" si="52"/>
        <v>0.96237529878516392</v>
      </c>
      <c r="AB12" s="17">
        <f t="shared" si="52"/>
        <v>0.96237529878516392</v>
      </c>
      <c r="AC12" s="17">
        <f t="shared" si="52"/>
        <v>0.96237529878516392</v>
      </c>
      <c r="AD12" s="17">
        <f t="shared" si="52"/>
        <v>0.96237529878516392</v>
      </c>
      <c r="AE12" s="17">
        <f t="shared" si="52"/>
        <v>0.96237529878516392</v>
      </c>
      <c r="AF12" s="17">
        <f t="shared" si="52"/>
        <v>0.96237529878516392</v>
      </c>
      <c r="AG12" s="17">
        <f t="shared" si="52"/>
        <v>0.96237529878516392</v>
      </c>
      <c r="AH12" s="17">
        <f t="shared" si="52"/>
        <v>0.96237529878516392</v>
      </c>
      <c r="AI12" s="17">
        <f t="shared" si="52"/>
        <v>0.96237529878516392</v>
      </c>
      <c r="AJ12" s="17">
        <f t="shared" si="52"/>
        <v>0.96237529878516392</v>
      </c>
    </row>
    <row r="13" spans="2:36" x14ac:dyDescent="0.2">
      <c r="B13" s="13"/>
      <c r="C13" s="15" t="s">
        <v>3</v>
      </c>
      <c r="D13" s="18">
        <f>DEGREES(ASIN((TAN(RADIANS($B12))/(SQRT((TAN(RADIANS(D$3))^2)+(TAN(RADIANS($B12))^2))))))</f>
        <v>78.71693817947002</v>
      </c>
      <c r="E13" s="18">
        <f t="shared" ref="E13" si="53">DEGREES(ASIN((TAN(RADIANS($B12))/(SQRT((TAN(RADIANS(E$3))^2)+(TAN(RADIANS($B12))^2))))))</f>
        <v>68.240773520442403</v>
      </c>
      <c r="F13" s="18">
        <f t="shared" ref="F13" si="54">DEGREES(ASIN((TAN(RADIANS($B12))/(SQRT((TAN(RADIANS(F$3))^2)+(TAN(RADIANS($B12))^2))))))</f>
        <v>59.077393730072068</v>
      </c>
      <c r="G13" s="18">
        <f t="shared" ref="G13" si="55">DEGREES(ASIN((TAN(RADIANS($B12))/(SQRT((TAN(RADIANS(G$3))^2)+(TAN(RADIANS($B12))^2))))))</f>
        <v>51.365805201332165</v>
      </c>
      <c r="H13" s="18">
        <f t="shared" ref="H13" si="56">DEGREES(ASIN((TAN(RADIANS($B12))/(SQRT((TAN(RADIANS(H$3))^2)+(TAN(RADIANS($B12))^2))))))</f>
        <v>45.000000000000007</v>
      </c>
      <c r="I13" s="6">
        <f t="shared" ref="I13" si="57">DEGREES(ASIN((TAN(RADIANS($B12))/(SQRT((TAN(RADIANS(I$3))^2)+(TAN(RADIANS($B12))^2))))))</f>
        <v>39.773964143793549</v>
      </c>
      <c r="J13" s="18">
        <f t="shared" ref="J13" si="58">DEGREES(ASIN((TAN(RADIANS($B12))/(SQRT((TAN(RADIANS(J$3))^2)+(TAN(RADIANS($B12))^2))))))</f>
        <v>35.471315665952503</v>
      </c>
      <c r="K13" s="11">
        <f t="shared" ref="K13" si="59">DEGREES(ASIN((TAN(RADIANS($B12))/(SQRT((TAN(RADIANS(K$3))^2)+(TAN(RADIANS($B12))^2))))))</f>
        <v>31.902849662296219</v>
      </c>
      <c r="L13" s="6">
        <f t="shared" ref="L13" si="60">DEGREES(ASIN((TAN(RADIANS($B12))/(SQRT((TAN(RADIANS(L$3))^2)+(TAN(RADIANS($B12))^2))))))</f>
        <v>28.915456365919976</v>
      </c>
      <c r="M13" s="18">
        <f t="shared" ref="M13" si="61">DEGREES(ASIN((TAN(RADIANS($B12))/(SQRT((TAN(RADIANS(M$3))^2)+(TAN(RADIANS($B12))^2))))))</f>
        <v>26.389359908893109</v>
      </c>
      <c r="N13" s="6">
        <f t="shared" ref="N13" si="62">DEGREES(ASIN((TAN(RADIANS($B12))/(SQRT((TAN(RADIANS(N$3))^2)+(TAN(RADIANS($B12))^2))))))</f>
        <v>24.232040821969797</v>
      </c>
      <c r="O13" s="18">
        <f t="shared" ref="O13" si="63">DEGREES(ASIN((TAN(RADIANS($B12))/(SQRT((TAN(RADIANS(O$3))^2)+(TAN(RADIANS($B12))^2))))))</f>
        <v>22.372153934860894</v>
      </c>
      <c r="P13" s="6">
        <f t="shared" ref="P13" si="64">DEGREES(ASIN((TAN(RADIANS($B12))/(SQRT((TAN(RADIANS(P$3))^2)+(TAN(RADIANS($B12))^2))))))</f>
        <v>20.754455439402083</v>
      </c>
      <c r="Q13" s="18">
        <f t="shared" ref="Q13" si="65">DEGREES(ASIN((TAN(RADIANS($B12))/(SQRT((TAN(RADIANS(Q$3))^2)+(TAN(RADIANS($B12))^2))))))</f>
        <v>19.33586304248696</v>
      </c>
      <c r="R13" s="11">
        <f t="shared" ref="R13" si="66">DEGREES(ASIN((TAN(RADIANS($B12))/(SQRT((TAN(RADIANS(R$3))^2)+(TAN(RADIANS($B12))^2))))))</f>
        <v>18.082488834034972</v>
      </c>
      <c r="T13" s="13"/>
      <c r="U13" s="15" t="s">
        <v>54</v>
      </c>
      <c r="V13" s="18">
        <f t="shared" ref="V13:AJ13" si="67">$U$2*TAN(RADIANS(V$3))</f>
        <v>0.19200571421039345</v>
      </c>
      <c r="W13" s="18">
        <f t="shared" si="67"/>
        <v>0.38412846440922505</v>
      </c>
      <c r="X13" s="18">
        <f t="shared" si="67"/>
        <v>0.5764855721134533</v>
      </c>
      <c r="Y13" s="18">
        <f t="shared" si="67"/>
        <v>0.76919493137861461</v>
      </c>
      <c r="Z13" s="18">
        <f t="shared" si="67"/>
        <v>0.96237529878516392</v>
      </c>
      <c r="AA13" s="18">
        <f t="shared" si="67"/>
        <v>1.1561465879224411</v>
      </c>
      <c r="AB13" s="18">
        <f t="shared" si="67"/>
        <v>1.3506301699319505</v>
      </c>
      <c r="AC13" s="18">
        <f t="shared" si="67"/>
        <v>1.5459491817263058</v>
      </c>
      <c r="AD13" s="18">
        <f t="shared" si="67"/>
        <v>1.7422288435698989</v>
      </c>
      <c r="AE13" s="18">
        <f t="shared" si="67"/>
        <v>1.9395967877931146</v>
      </c>
      <c r="AF13" s="18">
        <f t="shared" si="67"/>
        <v>2.1381834005149032</v>
      </c>
      <c r="AG13" s="18">
        <f t="shared" si="67"/>
        <v>2.3381221783702433</v>
      </c>
      <c r="AH13" s="18">
        <f t="shared" si="67"/>
        <v>2.5395501023811944</v>
      </c>
      <c r="AI13" s="18">
        <f t="shared" si="67"/>
        <v>2.7426080312749876</v>
      </c>
      <c r="AJ13" s="18">
        <f t="shared" si="67"/>
        <v>2.9474411167423495</v>
      </c>
    </row>
    <row r="14" spans="2:36" x14ac:dyDescent="0.2">
      <c r="B14" s="12">
        <v>6</v>
      </c>
      <c r="C14" s="14" t="s">
        <v>2</v>
      </c>
      <c r="D14" s="17">
        <f>DEGREES(ATAN(SQRT((TAN(RADIANS(D$3)))^2 +(TAN(RADIANS($B14)))^2)))</f>
        <v>6.0815670512701532</v>
      </c>
      <c r="E14" s="17">
        <f t="shared" si="0"/>
        <v>6.3199570060392274</v>
      </c>
      <c r="F14" s="17">
        <f t="shared" si="0"/>
        <v>6.6984529792997414</v>
      </c>
      <c r="G14" s="17">
        <f t="shared" si="0"/>
        <v>7.1949865633872419</v>
      </c>
      <c r="H14" s="17">
        <f t="shared" si="0"/>
        <v>7.7870219872823787</v>
      </c>
      <c r="I14" s="9">
        <f t="shared" si="0"/>
        <v>8.4545336074338096</v>
      </c>
      <c r="J14" s="17">
        <f t="shared" si="0"/>
        <v>9.1810886786151134</v>
      </c>
      <c r="K14" s="10">
        <f t="shared" si="0"/>
        <v>9.9537826630274395</v>
      </c>
      <c r="L14" s="9">
        <f t="shared" si="0"/>
        <v>10.762700049370622</v>
      </c>
      <c r="M14" s="17">
        <f t="shared" si="0"/>
        <v>11.600283622507941</v>
      </c>
      <c r="N14" s="9">
        <f t="shared" si="0"/>
        <v>12.460772898459497</v>
      </c>
      <c r="O14" s="17">
        <f t="shared" si="0"/>
        <v>13.33975525918181</v>
      </c>
      <c r="P14" s="9">
        <f t="shared" si="0"/>
        <v>14.233824763948265</v>
      </c>
      <c r="Q14" s="17">
        <f t="shared" si="0"/>
        <v>15.140328803209396</v>
      </c>
      <c r="R14" s="10">
        <f t="shared" si="0"/>
        <v>16.057181690595609</v>
      </c>
      <c r="T14" s="12">
        <v>6</v>
      </c>
      <c r="U14" s="14" t="s">
        <v>53</v>
      </c>
      <c r="V14" s="17">
        <f t="shared" ref="V14:AJ14" si="68">$U$2*TAN(RADIANS($T14))</f>
        <v>1.1561465879224411</v>
      </c>
      <c r="W14" s="17">
        <f t="shared" si="68"/>
        <v>1.1561465879224411</v>
      </c>
      <c r="X14" s="17">
        <f t="shared" si="68"/>
        <v>1.1561465879224411</v>
      </c>
      <c r="Y14" s="17">
        <f t="shared" si="68"/>
        <v>1.1561465879224411</v>
      </c>
      <c r="Z14" s="17">
        <f t="shared" si="68"/>
        <v>1.1561465879224411</v>
      </c>
      <c r="AA14" s="17">
        <f t="shared" si="68"/>
        <v>1.1561465879224411</v>
      </c>
      <c r="AB14" s="17">
        <f t="shared" si="68"/>
        <v>1.1561465879224411</v>
      </c>
      <c r="AC14" s="17">
        <f t="shared" si="68"/>
        <v>1.1561465879224411</v>
      </c>
      <c r="AD14" s="17">
        <f t="shared" si="68"/>
        <v>1.1561465879224411</v>
      </c>
      <c r="AE14" s="17">
        <f t="shared" si="68"/>
        <v>1.1561465879224411</v>
      </c>
      <c r="AF14" s="17">
        <f t="shared" si="68"/>
        <v>1.1561465879224411</v>
      </c>
      <c r="AG14" s="17">
        <f t="shared" si="68"/>
        <v>1.1561465879224411</v>
      </c>
      <c r="AH14" s="17">
        <f t="shared" si="68"/>
        <v>1.1561465879224411</v>
      </c>
      <c r="AI14" s="17">
        <f t="shared" si="68"/>
        <v>1.1561465879224411</v>
      </c>
      <c r="AJ14" s="17">
        <f t="shared" si="68"/>
        <v>1.1561465879224411</v>
      </c>
    </row>
    <row r="15" spans="2:36" x14ac:dyDescent="0.2">
      <c r="B15" s="13"/>
      <c r="C15" s="15" t="s">
        <v>3</v>
      </c>
      <c r="D15" s="18">
        <f>DEGREES(ASIN((TAN(RADIANS($B14))/(SQRT((TAN(RADIANS(D$3))^2)+(TAN(RADIANS($B14))^2))))))</f>
        <v>80.57072890058096</v>
      </c>
      <c r="E15" s="18">
        <f t="shared" ref="E15" si="69">DEGREES(ASIN((TAN(RADIANS($B14))/(SQRT((TAN(RADIANS(E$3))^2)+(TAN(RADIANS($B14))^2))))))</f>
        <v>71.620988022503482</v>
      </c>
      <c r="F15" s="18">
        <f t="shared" ref="F15" si="70">DEGREES(ASIN((TAN(RADIANS($B14))/(SQRT((TAN(RADIANS(F$3))^2)+(TAN(RADIANS($B14))^2))))))</f>
        <v>63.497930264018557</v>
      </c>
      <c r="G15" s="18">
        <f t="shared" ref="G15" si="71">DEGREES(ASIN((TAN(RADIANS($B14))/(SQRT((TAN(RADIANS(G$3))^2)+(TAN(RADIANS($B14))^2))))))</f>
        <v>56.363812941474677</v>
      </c>
      <c r="H15" s="18">
        <f t="shared" ref="H15" si="72">DEGREES(ASIN((TAN(RADIANS($B14))/(SQRT((TAN(RADIANS(H$3))^2)+(TAN(RADIANS($B14))^2))))))</f>
        <v>50.226035856206458</v>
      </c>
      <c r="I15" s="6">
        <f t="shared" ref="I15" si="73">DEGREES(ASIN((TAN(RADIANS($B14))/(SQRT((TAN(RADIANS(I$3))^2)+(TAN(RADIANS($B14))^2))))))</f>
        <v>45.000000000000007</v>
      </c>
      <c r="J15" s="18">
        <f t="shared" ref="J15" si="74">DEGREES(ASIN((TAN(RADIANS($B14))/(SQRT((TAN(RADIANS(J$3))^2)+(TAN(RADIANS($B14))^2))))))</f>
        <v>40.563700868029301</v>
      </c>
      <c r="K15" s="11">
        <f t="shared" ref="K15" si="75">DEGREES(ASIN((TAN(RADIANS($B14))/(SQRT((TAN(RADIANS(K$3))^2)+(TAN(RADIANS($B14))^2))))))</f>
        <v>36.791179108342632</v>
      </c>
      <c r="L15" s="6">
        <f t="shared" ref="L15" si="76">DEGREES(ASIN((TAN(RADIANS($B14))/(SQRT((TAN(RADIANS(L$3))^2)+(TAN(RADIANS($B14))^2))))))</f>
        <v>33.568332482176878</v>
      </c>
      <c r="M15" s="18">
        <f t="shared" ref="M15" si="77">DEGREES(ASIN((TAN(RADIANS($B14))/(SQRT((TAN(RADIANS(M$3))^2)+(TAN(RADIANS($B14))^2))))))</f>
        <v>30.798144081986024</v>
      </c>
      <c r="N15" s="6">
        <f t="shared" ref="N15" si="78">DEGREES(ASIN((TAN(RADIANS($B14))/(SQRT((TAN(RADIANS(N$3))^2)+(TAN(RADIANS($B14))^2))))))</f>
        <v>28.400728527576746</v>
      </c>
      <c r="O15" s="18">
        <f t="shared" ref="O15" si="79">DEGREES(ASIN((TAN(RADIANS($B14))/(SQRT((TAN(RADIANS(O$3))^2)+(TAN(RADIANS($B14))^2))))))</f>
        <v>26.31131592967515</v>
      </c>
      <c r="P15" s="6">
        <f t="shared" ref="P15" si="80">DEGREES(ASIN((TAN(RADIANS($B14))/(SQRT((TAN(RADIANS(P$3))^2)+(TAN(RADIANS($B14))^2))))))</f>
        <v>24.4777076978725</v>
      </c>
      <c r="Q15" s="18">
        <f t="shared" ref="Q15" si="81">DEGREES(ASIN((TAN(RADIANS($B14))/(SQRT((TAN(RADIANS(Q$3))^2)+(TAN(RADIANS($B14))^2))))))</f>
        <v>22.857858710202891</v>
      </c>
      <c r="R15" s="11">
        <f t="shared" ref="R15" si="82">DEGREES(ASIN((TAN(RADIANS($B14))/(SQRT((TAN(RADIANS(R$3))^2)+(TAN(RADIANS($B14))^2))))))</f>
        <v>21.417810229568975</v>
      </c>
      <c r="T15" s="13"/>
      <c r="U15" s="15" t="s">
        <v>54</v>
      </c>
      <c r="V15" s="18">
        <f t="shared" ref="V15:AJ15" si="83">$U$2*TAN(RADIANS(V$3))</f>
        <v>0.19200571421039345</v>
      </c>
      <c r="W15" s="18">
        <f t="shared" si="83"/>
        <v>0.38412846440922505</v>
      </c>
      <c r="X15" s="18">
        <f t="shared" si="83"/>
        <v>0.5764855721134533</v>
      </c>
      <c r="Y15" s="18">
        <f t="shared" si="83"/>
        <v>0.76919493137861461</v>
      </c>
      <c r="Z15" s="18">
        <f t="shared" si="83"/>
        <v>0.96237529878516392</v>
      </c>
      <c r="AA15" s="18">
        <f t="shared" si="83"/>
        <v>1.1561465879224411</v>
      </c>
      <c r="AB15" s="18">
        <f t="shared" si="83"/>
        <v>1.3506301699319505</v>
      </c>
      <c r="AC15" s="18">
        <f t="shared" si="83"/>
        <v>1.5459491817263058</v>
      </c>
      <c r="AD15" s="18">
        <f t="shared" si="83"/>
        <v>1.7422288435698989</v>
      </c>
      <c r="AE15" s="18">
        <f t="shared" si="83"/>
        <v>1.9395967877931146</v>
      </c>
      <c r="AF15" s="18">
        <f t="shared" si="83"/>
        <v>2.1381834005149032</v>
      </c>
      <c r="AG15" s="18">
        <f t="shared" si="83"/>
        <v>2.3381221783702433</v>
      </c>
      <c r="AH15" s="18">
        <f t="shared" si="83"/>
        <v>2.5395501023811944</v>
      </c>
      <c r="AI15" s="18">
        <f t="shared" si="83"/>
        <v>2.7426080312749876</v>
      </c>
      <c r="AJ15" s="18">
        <f t="shared" si="83"/>
        <v>2.9474411167423495</v>
      </c>
    </row>
    <row r="16" spans="2:36" x14ac:dyDescent="0.2">
      <c r="B16" s="12">
        <v>7</v>
      </c>
      <c r="C16" s="14" t="s">
        <v>2</v>
      </c>
      <c r="D16" s="17">
        <f>DEGREES(ATAN(SQRT((TAN(RADIANS(D$3)))^2 +(TAN(RADIANS($B16)))^2)))</f>
        <v>7.0696707359747535</v>
      </c>
      <c r="E16" s="17">
        <f t="shared" si="0"/>
        <v>7.2746829178491987</v>
      </c>
      <c r="F16" s="17">
        <f t="shared" si="0"/>
        <v>7.6041044536925932</v>
      </c>
      <c r="G16" s="17">
        <f t="shared" si="0"/>
        <v>8.0426733391316354</v>
      </c>
      <c r="H16" s="17">
        <f t="shared" si="0"/>
        <v>8.573670184864989</v>
      </c>
      <c r="I16" s="9">
        <f t="shared" si="0"/>
        <v>9.1810886786151134</v>
      </c>
      <c r="J16" s="17">
        <f t="shared" si="0"/>
        <v>9.8508210275788279</v>
      </c>
      <c r="K16" s="10">
        <f t="shared" si="0"/>
        <v>10.571050912305068</v>
      </c>
      <c r="L16" s="9">
        <f t="shared" si="0"/>
        <v>11.33217642233485</v>
      </c>
      <c r="M16" s="17">
        <f t="shared" si="0"/>
        <v>12.126523017514096</v>
      </c>
      <c r="N16" s="9">
        <f t="shared" si="0"/>
        <v>12.948002371057754</v>
      </c>
      <c r="O16" s="17">
        <f t="shared" si="0"/>
        <v>13.7917922523666</v>
      </c>
      <c r="P16" s="9">
        <f t="shared" si="0"/>
        <v>14.654065045979122</v>
      </c>
      <c r="Q16" s="17">
        <f t="shared" si="0"/>
        <v>15.531769028138102</v>
      </c>
      <c r="R16" s="10">
        <f t="shared" si="0"/>
        <v>16.422456859552675</v>
      </c>
      <c r="T16" s="12">
        <v>7</v>
      </c>
      <c r="U16" s="14" t="s">
        <v>53</v>
      </c>
      <c r="V16" s="17">
        <f t="shared" ref="V16:AJ16" si="84">$U$2*TAN(RADIANS($T16))</f>
        <v>1.3506301699319505</v>
      </c>
      <c r="W16" s="17">
        <f t="shared" si="84"/>
        <v>1.3506301699319505</v>
      </c>
      <c r="X16" s="17">
        <f t="shared" si="84"/>
        <v>1.3506301699319505</v>
      </c>
      <c r="Y16" s="17">
        <f t="shared" si="84"/>
        <v>1.3506301699319505</v>
      </c>
      <c r="Z16" s="17">
        <f t="shared" si="84"/>
        <v>1.3506301699319505</v>
      </c>
      <c r="AA16" s="17">
        <f t="shared" si="84"/>
        <v>1.3506301699319505</v>
      </c>
      <c r="AB16" s="17">
        <f t="shared" si="84"/>
        <v>1.3506301699319505</v>
      </c>
      <c r="AC16" s="17">
        <f t="shared" si="84"/>
        <v>1.3506301699319505</v>
      </c>
      <c r="AD16" s="17">
        <f t="shared" si="84"/>
        <v>1.3506301699319505</v>
      </c>
      <c r="AE16" s="17">
        <f t="shared" si="84"/>
        <v>1.3506301699319505</v>
      </c>
      <c r="AF16" s="17">
        <f t="shared" si="84"/>
        <v>1.3506301699319505</v>
      </c>
      <c r="AG16" s="17">
        <f t="shared" si="84"/>
        <v>1.3506301699319505</v>
      </c>
      <c r="AH16" s="17">
        <f t="shared" si="84"/>
        <v>1.3506301699319505</v>
      </c>
      <c r="AI16" s="17">
        <f t="shared" si="84"/>
        <v>1.3506301699319505</v>
      </c>
      <c r="AJ16" s="17">
        <f t="shared" si="84"/>
        <v>1.3506301699319505</v>
      </c>
    </row>
    <row r="17" spans="2:36" x14ac:dyDescent="0.2">
      <c r="B17" s="13"/>
      <c r="C17" s="15" t="s">
        <v>3</v>
      </c>
      <c r="D17" s="18">
        <f>DEGREES(ASIN((TAN(RADIANS($B16))/(SQRT((TAN(RADIANS(D$3))^2)+(TAN(RADIANS($B16))^2))))))</f>
        <v>81.909040562702003</v>
      </c>
      <c r="E17" s="18">
        <f t="shared" ref="E17" si="85">DEGREES(ASIN((TAN(RADIANS($B16))/(SQRT((TAN(RADIANS(E$3))^2)+(TAN(RADIANS($B16))^2))))))</f>
        <v>74.123885217907429</v>
      </c>
      <c r="F17" s="18">
        <f t="shared" ref="F17" si="86">DEGREES(ASIN((TAN(RADIANS($B16))/(SQRT((TAN(RADIANS(F$3))^2)+(TAN(RADIANS($B16))^2))))))</f>
        <v>66.885896620634412</v>
      </c>
      <c r="G17" s="18">
        <f t="shared" ref="G17" si="87">DEGREES(ASIN((TAN(RADIANS($B16))/(SQRT((TAN(RADIANS(G$3))^2)+(TAN(RADIANS($B16))^2))))))</f>
        <v>60.338133208521</v>
      </c>
      <c r="H17" s="18">
        <f t="shared" ref="H17" si="88">DEGREES(ASIN((TAN(RADIANS($B16))/(SQRT((TAN(RADIANS(H$3))^2)+(TAN(RADIANS($B16))^2))))))</f>
        <v>54.528684334047519</v>
      </c>
      <c r="I17" s="6">
        <f t="shared" ref="I17" si="89">DEGREES(ASIN((TAN(RADIANS($B16))/(SQRT((TAN(RADIANS(I$3))^2)+(TAN(RADIANS($B16))^2))))))</f>
        <v>49.436299131970713</v>
      </c>
      <c r="J17" s="18">
        <f t="shared" ref="J17" si="90">DEGREES(ASIN((TAN(RADIANS($B16))/(SQRT((TAN(RADIANS(J$3))^2)+(TAN(RADIANS($B16))^2))))))</f>
        <v>45.000000000000007</v>
      </c>
      <c r="K17" s="11">
        <f t="shared" ref="K17" si="91">DEGREES(ASIN((TAN(RADIANS($B16))/(SQRT((TAN(RADIANS(K$3))^2)+(TAN(RADIANS($B16))^2))))))</f>
        <v>41.142332624454468</v>
      </c>
      <c r="L17" s="6">
        <f t="shared" ref="L17" si="92">DEGREES(ASIN((TAN(RADIANS($B16))/(SQRT((TAN(RADIANS(L$3))^2)+(TAN(RADIANS($B16))^2))))))</f>
        <v>37.783959650971461</v>
      </c>
      <c r="M17" s="18">
        <f t="shared" ref="M17" si="93">DEGREES(ASIN((TAN(RADIANS($B16))/(SQRT((TAN(RADIANS(M$3))^2)+(TAN(RADIANS($B16))^2))))))</f>
        <v>34.851263749451014</v>
      </c>
      <c r="N17" s="6">
        <f t="shared" ref="N17" si="94">DEGREES(ASIN((TAN(RADIANS($B16))/(SQRT((TAN(RADIANS(N$3))^2)+(TAN(RADIANS($B16))^2))))))</f>
        <v>32.279447452044906</v>
      </c>
      <c r="O17" s="18">
        <f t="shared" ref="O17" si="95">DEGREES(ASIN((TAN(RADIANS($B16))/(SQRT((TAN(RADIANS(O$3))^2)+(TAN(RADIANS($B16))^2))))))</f>
        <v>30.013133591582427</v>
      </c>
      <c r="P17" s="6">
        <f t="shared" ref="P17" si="96">DEGREES(ASIN((TAN(RADIANS($B16))/(SQRT((TAN(RADIANS(P$3))^2)+(TAN(RADIANS($B16))^2))))))</f>
        <v>28.005758756663159</v>
      </c>
      <c r="Q17" s="18">
        <f t="shared" ref="Q17" si="97">DEGREES(ASIN((TAN(RADIANS($B16))/(SQRT((TAN(RADIANS(Q$3))^2)+(TAN(RADIANS($B16))^2))))))</f>
        <v>26.218492866812387</v>
      </c>
      <c r="R17" s="11">
        <f t="shared" ref="R17" si="98">DEGREES(ASIN((TAN(RADIANS($B16))/(SQRT((TAN(RADIANS(R$3))^2)+(TAN(RADIANS($B16))^2))))))</f>
        <v>24.619061071469531</v>
      </c>
      <c r="T17" s="13"/>
      <c r="U17" s="15" t="s">
        <v>54</v>
      </c>
      <c r="V17" s="18">
        <f t="shared" ref="V17:AJ17" si="99">$U$2*TAN(RADIANS(V$3))</f>
        <v>0.19200571421039345</v>
      </c>
      <c r="W17" s="18">
        <f t="shared" si="99"/>
        <v>0.38412846440922505</v>
      </c>
      <c r="X17" s="18">
        <f t="shared" si="99"/>
        <v>0.5764855721134533</v>
      </c>
      <c r="Y17" s="18">
        <f t="shared" si="99"/>
        <v>0.76919493137861461</v>
      </c>
      <c r="Z17" s="18">
        <f t="shared" si="99"/>
        <v>0.96237529878516392</v>
      </c>
      <c r="AA17" s="18">
        <f t="shared" si="99"/>
        <v>1.1561465879224411</v>
      </c>
      <c r="AB17" s="18">
        <f t="shared" si="99"/>
        <v>1.3506301699319505</v>
      </c>
      <c r="AC17" s="18">
        <f t="shared" si="99"/>
        <v>1.5459491817263058</v>
      </c>
      <c r="AD17" s="18">
        <f t="shared" si="99"/>
        <v>1.7422288435698989</v>
      </c>
      <c r="AE17" s="18">
        <f t="shared" si="99"/>
        <v>1.9395967877931146</v>
      </c>
      <c r="AF17" s="18">
        <f t="shared" si="99"/>
        <v>2.1381834005149032</v>
      </c>
      <c r="AG17" s="18">
        <f t="shared" si="99"/>
        <v>2.3381221783702433</v>
      </c>
      <c r="AH17" s="18">
        <f t="shared" si="99"/>
        <v>2.5395501023811944</v>
      </c>
      <c r="AI17" s="18">
        <f t="shared" si="99"/>
        <v>2.7426080312749876</v>
      </c>
      <c r="AJ17" s="18">
        <f t="shared" si="99"/>
        <v>2.9474411167423495</v>
      </c>
    </row>
    <row r="18" spans="2:36" x14ac:dyDescent="0.2">
      <c r="B18" s="12">
        <v>8</v>
      </c>
      <c r="C18" s="14" t="s">
        <v>2</v>
      </c>
      <c r="D18" s="17">
        <f>DEGREES(ATAN(SQRT((TAN(RADIANS(D$3)))^2 +(TAN(RADIANS($B18)))^2)))</f>
        <v>8.0606608675175728</v>
      </c>
      <c r="E18" s="17">
        <f t="shared" si="0"/>
        <v>8.2399671686284854</v>
      </c>
      <c r="F18" s="17">
        <f t="shared" si="0"/>
        <v>8.5304483612576778</v>
      </c>
      <c r="G18" s="17">
        <f t="shared" si="0"/>
        <v>8.9212637229196048</v>
      </c>
      <c r="H18" s="17">
        <f t="shared" si="0"/>
        <v>9.3999234319732619</v>
      </c>
      <c r="I18" s="9">
        <f t="shared" si="0"/>
        <v>9.9537826630274395</v>
      </c>
      <c r="J18" s="17">
        <f t="shared" si="0"/>
        <v>10.571050912305068</v>
      </c>
      <c r="K18" s="10">
        <f t="shared" si="0"/>
        <v>11.241312890415614</v>
      </c>
      <c r="L18" s="9">
        <f t="shared" si="0"/>
        <v>11.955686487105924</v>
      </c>
      <c r="M18" s="17">
        <f t="shared" si="0"/>
        <v>12.706763105798547</v>
      </c>
      <c r="N18" s="9">
        <f t="shared" si="0"/>
        <v>13.488443400726204</v>
      </c>
      <c r="O18" s="17">
        <f t="shared" si="0"/>
        <v>14.295739672680016</v>
      </c>
      <c r="P18" s="9">
        <f t="shared" si="0"/>
        <v>15.124583083317988</v>
      </c>
      <c r="Q18" s="17">
        <f t="shared" si="0"/>
        <v>15.971652623869861</v>
      </c>
      <c r="R18" s="10">
        <f t="shared" si="0"/>
        <v>16.834230928722707</v>
      </c>
      <c r="T18" s="12">
        <v>8</v>
      </c>
      <c r="U18" s="14" t="s">
        <v>53</v>
      </c>
      <c r="V18" s="17">
        <f t="shared" ref="V18:AJ18" si="100">$U$2*TAN(RADIANS($T18))</f>
        <v>1.5459491817263058</v>
      </c>
      <c r="W18" s="17">
        <f t="shared" si="100"/>
        <v>1.5459491817263058</v>
      </c>
      <c r="X18" s="17">
        <f t="shared" si="100"/>
        <v>1.5459491817263058</v>
      </c>
      <c r="Y18" s="17">
        <f t="shared" si="100"/>
        <v>1.5459491817263058</v>
      </c>
      <c r="Z18" s="17">
        <f t="shared" si="100"/>
        <v>1.5459491817263058</v>
      </c>
      <c r="AA18" s="17">
        <f t="shared" si="100"/>
        <v>1.5459491817263058</v>
      </c>
      <c r="AB18" s="17">
        <f t="shared" si="100"/>
        <v>1.5459491817263058</v>
      </c>
      <c r="AC18" s="17">
        <f t="shared" si="100"/>
        <v>1.5459491817263058</v>
      </c>
      <c r="AD18" s="17">
        <f t="shared" si="100"/>
        <v>1.5459491817263058</v>
      </c>
      <c r="AE18" s="17">
        <f t="shared" si="100"/>
        <v>1.5459491817263058</v>
      </c>
      <c r="AF18" s="17">
        <f t="shared" si="100"/>
        <v>1.5459491817263058</v>
      </c>
      <c r="AG18" s="17">
        <f t="shared" si="100"/>
        <v>1.5459491817263058</v>
      </c>
      <c r="AH18" s="17">
        <f t="shared" si="100"/>
        <v>1.5459491817263058</v>
      </c>
      <c r="AI18" s="17">
        <f t="shared" si="100"/>
        <v>1.5459491817263058</v>
      </c>
      <c r="AJ18" s="17">
        <f t="shared" si="100"/>
        <v>1.5459491817263058</v>
      </c>
    </row>
    <row r="19" spans="2:36" x14ac:dyDescent="0.2">
      <c r="B19" s="13"/>
      <c r="C19" s="15" t="s">
        <v>3</v>
      </c>
      <c r="D19" s="18">
        <f>DEGREES(ASIN((TAN(RADIANS($B18))/(SQRT((TAN(RADIANS(D$3))^2)+(TAN(RADIANS($B18))^2))))))</f>
        <v>82.920162386201412</v>
      </c>
      <c r="E19" s="18">
        <f t="shared" ref="E19" si="101">DEGREES(ASIN((TAN(RADIANS($B18))/(SQRT((TAN(RADIANS(E$3))^2)+(TAN(RADIANS($B18))^2))))))</f>
        <v>76.04606622060129</v>
      </c>
      <c r="F19" s="18">
        <f t="shared" ref="F19" si="102">DEGREES(ASIN((TAN(RADIANS($B18))/(SQRT((TAN(RADIANS(F$3))^2)+(TAN(RADIANS($B18))^2))))))</f>
        <v>69.549478049873315</v>
      </c>
      <c r="G19" s="18">
        <f t="shared" ref="G19" si="103">DEGREES(ASIN((TAN(RADIANS($B18))/(SQRT((TAN(RADIANS(G$3))^2)+(TAN(RADIANS($B18))^2))))))</f>
        <v>63.547123403141427</v>
      </c>
      <c r="H19" s="18">
        <f t="shared" ref="H19" si="104">DEGREES(ASIN((TAN(RADIANS($B18))/(SQRT((TAN(RADIANS(H$3))^2)+(TAN(RADIANS($B18))^2))))))</f>
        <v>58.097150337703781</v>
      </c>
      <c r="I19" s="6">
        <f t="shared" ref="I19" si="105">DEGREES(ASIN((TAN(RADIANS($B18))/(SQRT((TAN(RADIANS(I$3))^2)+(TAN(RADIANS($B18))^2))))))</f>
        <v>53.208820891657375</v>
      </c>
      <c r="J19" s="18">
        <f t="shared" ref="J19" si="106">DEGREES(ASIN((TAN(RADIANS($B18))/(SQRT((TAN(RADIANS(J$3))^2)+(TAN(RADIANS($B18))^2))))))</f>
        <v>48.857667375545525</v>
      </c>
      <c r="K19" s="11">
        <f t="shared" ref="K19" si="107">DEGREES(ASIN((TAN(RADIANS($B18))/(SQRT((TAN(RADIANS(K$3))^2)+(TAN(RADIANS($B18))^2))))))</f>
        <v>45.000000000000007</v>
      </c>
      <c r="L19" s="6">
        <f t="shared" ref="L19" si="108">DEGREES(ASIN((TAN(RADIANS($B18))/(SQRT((TAN(RADIANS(L$3))^2)+(TAN(RADIANS($B18))^2))))))</f>
        <v>41.583923562359246</v>
      </c>
      <c r="M19" s="18">
        <f t="shared" ref="M19" si="109">DEGREES(ASIN((TAN(RADIANS($B18))/(SQRT((TAN(RADIANS(M$3))^2)+(TAN(RADIANS($B18))^2))))))</f>
        <v>38.5564810155944</v>
      </c>
      <c r="N19" s="6">
        <f t="shared" ref="N19" si="110">DEGREES(ASIN((TAN(RADIANS($B18))/(SQRT((TAN(RADIANS(N$3))^2)+(TAN(RADIANS($B18))^2))))))</f>
        <v>35.867678593034931</v>
      </c>
      <c r="O19" s="18">
        <f t="shared" ref="O19" si="111">DEGREES(ASIN((TAN(RADIANS($B18))/(SQRT((TAN(RADIANS(O$3))^2)+(TAN(RADIANS($B18))^2))))))</f>
        <v>33.472384268510012</v>
      </c>
      <c r="P19" s="6">
        <f t="shared" ref="P19" si="112">DEGREES(ASIN((TAN(RADIANS($B18))/(SQRT((TAN(RADIANS(P$3))^2)+(TAN(RADIANS($B18))^2))))))</f>
        <v>31.330932901158917</v>
      </c>
      <c r="Q19" s="18">
        <f t="shared" ref="Q19" si="113">DEGREES(ASIN((TAN(RADIANS($B18))/(SQRT((TAN(RADIANS(Q$3))^2)+(TAN(RADIANS($B18))^2))))))</f>
        <v>29.409021215184598</v>
      </c>
      <c r="R19" s="11">
        <f t="shared" ref="R19" si="114">DEGREES(ASIN((TAN(RADIANS($B18))/(SQRT((TAN(RADIANS(R$3))^2)+(TAN(RADIANS($B18))^2))))))</f>
        <v>27.677259002535092</v>
      </c>
      <c r="T19" s="13"/>
      <c r="U19" s="15" t="s">
        <v>54</v>
      </c>
      <c r="V19" s="18">
        <f t="shared" ref="V19:AJ19" si="115">$U$2*TAN(RADIANS(V$3))</f>
        <v>0.19200571421039345</v>
      </c>
      <c r="W19" s="18">
        <f t="shared" si="115"/>
        <v>0.38412846440922505</v>
      </c>
      <c r="X19" s="18">
        <f t="shared" si="115"/>
        <v>0.5764855721134533</v>
      </c>
      <c r="Y19" s="18">
        <f t="shared" si="115"/>
        <v>0.76919493137861461</v>
      </c>
      <c r="Z19" s="18">
        <f t="shared" si="115"/>
        <v>0.96237529878516392</v>
      </c>
      <c r="AA19" s="18">
        <f t="shared" si="115"/>
        <v>1.1561465879224411</v>
      </c>
      <c r="AB19" s="18">
        <f t="shared" si="115"/>
        <v>1.3506301699319505</v>
      </c>
      <c r="AC19" s="18">
        <f t="shared" si="115"/>
        <v>1.5459491817263058</v>
      </c>
      <c r="AD19" s="18">
        <f t="shared" si="115"/>
        <v>1.7422288435698989</v>
      </c>
      <c r="AE19" s="18">
        <f t="shared" si="115"/>
        <v>1.9395967877931146</v>
      </c>
      <c r="AF19" s="18">
        <f t="shared" si="115"/>
        <v>2.1381834005149032</v>
      </c>
      <c r="AG19" s="18">
        <f t="shared" si="115"/>
        <v>2.3381221783702433</v>
      </c>
      <c r="AH19" s="18">
        <f t="shared" si="115"/>
        <v>2.5395501023811944</v>
      </c>
      <c r="AI19" s="18">
        <f t="shared" si="115"/>
        <v>2.7426080312749876</v>
      </c>
      <c r="AJ19" s="18">
        <f t="shared" si="115"/>
        <v>2.9474411167423495</v>
      </c>
    </row>
    <row r="20" spans="2:36" x14ac:dyDescent="0.2">
      <c r="B20" s="12">
        <v>9</v>
      </c>
      <c r="C20" s="14" t="s">
        <v>2</v>
      </c>
      <c r="D20" s="17">
        <f>DEGREES(ATAN(SQRT((TAN(RADIANS(D$3)))^2 +(TAN(RADIANS($B20)))^2)))</f>
        <v>9.0535902425735948</v>
      </c>
      <c r="E20" s="17">
        <f t="shared" si="0"/>
        <v>9.2124937397267423</v>
      </c>
      <c r="F20" s="17">
        <f t="shared" si="0"/>
        <v>9.4714202273453711</v>
      </c>
      <c r="G20" s="17">
        <f t="shared" si="0"/>
        <v>9.8224770481504553</v>
      </c>
      <c r="H20" s="17">
        <f t="shared" si="0"/>
        <v>10.256227022274407</v>
      </c>
      <c r="I20" s="9">
        <f t="shared" si="0"/>
        <v>10.762700049370622</v>
      </c>
      <c r="J20" s="17">
        <f t="shared" si="0"/>
        <v>11.33217642233485</v>
      </c>
      <c r="K20" s="10">
        <f t="shared" si="0"/>
        <v>11.955686487105924</v>
      </c>
      <c r="L20" s="9">
        <f t="shared" si="0"/>
        <v>12.625259846263029</v>
      </c>
      <c r="M20" s="17">
        <f t="shared" si="0"/>
        <v>13.333993825350515</v>
      </c>
      <c r="N20" s="9">
        <f t="shared" si="0"/>
        <v>14.076011046178015</v>
      </c>
      <c r="O20" s="17">
        <f t="shared" si="0"/>
        <v>14.846360063004013</v>
      </c>
      <c r="P20" s="9">
        <f t="shared" si="0"/>
        <v>15.640894656641333</v>
      </c>
      <c r="Q20" s="17">
        <f t="shared" si="0"/>
        <v>16.456152470519225</v>
      </c>
      <c r="R20" s="10">
        <f t="shared" si="0"/>
        <v>17.289243458308452</v>
      </c>
      <c r="T20" s="12">
        <v>9</v>
      </c>
      <c r="U20" s="14" t="s">
        <v>53</v>
      </c>
      <c r="V20" s="17">
        <f t="shared" ref="V20:AJ20" si="116">$U$2*TAN(RADIANS($T20))</f>
        <v>1.7422288435698989</v>
      </c>
      <c r="W20" s="17">
        <f t="shared" si="116"/>
        <v>1.7422288435698989</v>
      </c>
      <c r="X20" s="17">
        <f t="shared" si="116"/>
        <v>1.7422288435698989</v>
      </c>
      <c r="Y20" s="17">
        <f t="shared" si="116"/>
        <v>1.7422288435698989</v>
      </c>
      <c r="Z20" s="17">
        <f t="shared" si="116"/>
        <v>1.7422288435698989</v>
      </c>
      <c r="AA20" s="17">
        <f t="shared" si="116"/>
        <v>1.7422288435698989</v>
      </c>
      <c r="AB20" s="17">
        <f t="shared" si="116"/>
        <v>1.7422288435698989</v>
      </c>
      <c r="AC20" s="17">
        <f t="shared" si="116"/>
        <v>1.7422288435698989</v>
      </c>
      <c r="AD20" s="17">
        <f t="shared" si="116"/>
        <v>1.7422288435698989</v>
      </c>
      <c r="AE20" s="17">
        <f t="shared" si="116"/>
        <v>1.7422288435698989</v>
      </c>
      <c r="AF20" s="17">
        <f t="shared" si="116"/>
        <v>1.7422288435698989</v>
      </c>
      <c r="AG20" s="17">
        <f t="shared" si="116"/>
        <v>1.7422288435698989</v>
      </c>
      <c r="AH20" s="17">
        <f t="shared" si="116"/>
        <v>1.7422288435698989</v>
      </c>
      <c r="AI20" s="17">
        <f t="shared" si="116"/>
        <v>1.7422288435698989</v>
      </c>
      <c r="AJ20" s="17">
        <f t="shared" si="116"/>
        <v>1.7422288435698989</v>
      </c>
    </row>
    <row r="21" spans="2:36" x14ac:dyDescent="0.2">
      <c r="B21" s="13"/>
      <c r="C21" s="15" t="s">
        <v>3</v>
      </c>
      <c r="D21" s="18">
        <f>DEGREES(ASIN((TAN(RADIANS($B20))/(SQRT((TAN(RADIANS(D$3))^2)+(TAN(RADIANS($B20))^2))))))</f>
        <v>83.710986588537722</v>
      </c>
      <c r="E21" s="18">
        <f t="shared" ref="E21" si="117">DEGREES(ASIN((TAN(RADIANS($B20))/(SQRT((TAN(RADIANS(E$3))^2)+(TAN(RADIANS($B20))^2))))))</f>
        <v>77.566293799448843</v>
      </c>
      <c r="F21" s="18">
        <f t="shared" ref="F21" si="118">DEGREES(ASIN((TAN(RADIANS($B20))/(SQRT((TAN(RADIANS(F$3))^2)+(TAN(RADIANS($B20))^2))))))</f>
        <v>71.691152521501721</v>
      </c>
      <c r="G21" s="18">
        <f t="shared" ref="G21" si="119">DEGREES(ASIN((TAN(RADIANS($B20))/(SQRT((TAN(RADIANS(G$3))^2)+(TAN(RADIANS($B20))^2))))))</f>
        <v>66.178516907492494</v>
      </c>
      <c r="H21" s="18">
        <f t="shared" ref="H21" si="120">DEGREES(ASIN((TAN(RADIANS($B20))/(SQRT((TAN(RADIANS(H$3))^2)+(TAN(RADIANS($B20))^2))))))</f>
        <v>61.084543634080042</v>
      </c>
      <c r="I21" s="6">
        <f t="shared" ref="I21" si="121">DEGREES(ASIN((TAN(RADIANS($B20))/(SQRT((TAN(RADIANS(I$3))^2)+(TAN(RADIANS($B20))^2))))))</f>
        <v>56.431667517823129</v>
      </c>
      <c r="J21" s="18">
        <f t="shared" ref="J21" si="122">DEGREES(ASIN((TAN(RADIANS($B20))/(SQRT((TAN(RADIANS(J$3))^2)+(TAN(RADIANS($B20))^2))))))</f>
        <v>52.216040349028539</v>
      </c>
      <c r="K21" s="11">
        <f t="shared" ref="K21" si="123">DEGREES(ASIN((TAN(RADIANS($B20))/(SQRT((TAN(RADIANS(K$3))^2)+(TAN(RADIANS($B20))^2))))))</f>
        <v>48.416076437640768</v>
      </c>
      <c r="L21" s="6">
        <f t="shared" ref="L21" si="124">DEGREES(ASIN((TAN(RADIANS($B20))/(SQRT((TAN(RADIANS(L$3))^2)+(TAN(RADIANS($B20))^2))))))</f>
        <v>45.000000000000007</v>
      </c>
      <c r="M21" s="18">
        <f t="shared" ref="M21" si="125">DEGREES(ASIN((TAN(RADIANS($B20))/(SQRT((TAN(RADIANS(M$3))^2)+(TAN(RADIANS($B20))^2))))))</f>
        <v>41.93153938286099</v>
      </c>
      <c r="N21" s="6">
        <f t="shared" ref="N21" si="126">DEGREES(ASIN((TAN(RADIANS($B20))/(SQRT((TAN(RADIANS(N$3))^2)+(TAN(RADIANS($B20))^2))))))</f>
        <v>39.17374383960383</v>
      </c>
      <c r="O21" s="18">
        <f t="shared" ref="O21" si="127">DEGREES(ASIN((TAN(RADIANS($B20))/(SQRT((TAN(RADIANS(O$3))^2)+(TAN(RADIANS($B20))^2))))))</f>
        <v>36.691276344613435</v>
      </c>
      <c r="P21" s="6">
        <f t="shared" ref="P21" si="128">DEGREES(ASIN((TAN(RADIANS($B20))/(SQRT((TAN(RADIANS(P$3))^2)+(TAN(RADIANS($B20))^2))))))</f>
        <v>34.451617861559171</v>
      </c>
      <c r="Q21" s="18">
        <f t="shared" ref="Q21" si="129">DEGREES(ASIN((TAN(RADIANS($B20))/(SQRT((TAN(RADIANS(Q$3))^2)+(TAN(RADIANS($B20))^2))))))</f>
        <v>32.425561916127634</v>
      </c>
      <c r="R21" s="11">
        <f t="shared" ref="R21" si="130">DEGREES(ASIN((TAN(RADIANS($B20))/(SQRT((TAN(RADIANS(R$3))^2)+(TAN(RADIANS($B20))^2))))))</f>
        <v>30.587281722675129</v>
      </c>
      <c r="T21" s="13"/>
      <c r="U21" s="15" t="s">
        <v>54</v>
      </c>
      <c r="V21" s="18">
        <f t="shared" ref="V21:AJ21" si="131">$U$2*TAN(RADIANS(V$3))</f>
        <v>0.19200571421039345</v>
      </c>
      <c r="W21" s="18">
        <f t="shared" si="131"/>
        <v>0.38412846440922505</v>
      </c>
      <c r="X21" s="18">
        <f t="shared" si="131"/>
        <v>0.5764855721134533</v>
      </c>
      <c r="Y21" s="18">
        <f t="shared" si="131"/>
        <v>0.76919493137861461</v>
      </c>
      <c r="Z21" s="18">
        <f t="shared" si="131"/>
        <v>0.96237529878516392</v>
      </c>
      <c r="AA21" s="18">
        <f t="shared" si="131"/>
        <v>1.1561465879224411</v>
      </c>
      <c r="AB21" s="18">
        <f t="shared" si="131"/>
        <v>1.3506301699319505</v>
      </c>
      <c r="AC21" s="18">
        <f t="shared" si="131"/>
        <v>1.5459491817263058</v>
      </c>
      <c r="AD21" s="18">
        <f t="shared" si="131"/>
        <v>1.7422288435698989</v>
      </c>
      <c r="AE21" s="18">
        <f t="shared" si="131"/>
        <v>1.9395967877931146</v>
      </c>
      <c r="AF21" s="18">
        <f t="shared" si="131"/>
        <v>2.1381834005149032</v>
      </c>
      <c r="AG21" s="18">
        <f t="shared" si="131"/>
        <v>2.3381221783702433</v>
      </c>
      <c r="AH21" s="18">
        <f t="shared" si="131"/>
        <v>2.5395501023811944</v>
      </c>
      <c r="AI21" s="18">
        <f t="shared" si="131"/>
        <v>2.7426080312749876</v>
      </c>
      <c r="AJ21" s="18">
        <f t="shared" si="131"/>
        <v>2.9474411167423495</v>
      </c>
    </row>
    <row r="22" spans="2:36" x14ac:dyDescent="0.2">
      <c r="B22" s="12">
        <v>10</v>
      </c>
      <c r="C22" s="14" t="s">
        <v>2</v>
      </c>
      <c r="D22" s="17">
        <f>DEGREES(ATAN(SQRT((TAN(RADIANS(D$3)))^2 +(TAN(RADIANS($B22)))^2)))</f>
        <v>10.047884563573676</v>
      </c>
      <c r="E22" s="17">
        <f t="shared" si="0"/>
        <v>10.190191608606414</v>
      </c>
      <c r="F22" s="17">
        <f t="shared" si="0"/>
        <v>10.423064182876248</v>
      </c>
      <c r="G22" s="17">
        <f t="shared" si="0"/>
        <v>10.740628961207369</v>
      </c>
      <c r="H22" s="17">
        <f t="shared" si="0"/>
        <v>11.135663941194732</v>
      </c>
      <c r="I22" s="9">
        <f t="shared" si="0"/>
        <v>11.600283622507941</v>
      </c>
      <c r="J22" s="17">
        <f t="shared" si="0"/>
        <v>12.126523017514096</v>
      </c>
      <c r="K22" s="10">
        <f t="shared" si="0"/>
        <v>12.706763105798547</v>
      </c>
      <c r="L22" s="9">
        <f t="shared" si="0"/>
        <v>13.333993825350515</v>
      </c>
      <c r="M22" s="17">
        <f t="shared" si="0"/>
        <v>14.001942165516921</v>
      </c>
      <c r="N22" s="9">
        <f t="shared" si="0"/>
        <v>14.705103557676372</v>
      </c>
      <c r="O22" s="17">
        <f t="shared" si="0"/>
        <v>15.438712305717489</v>
      </c>
      <c r="P22" s="9">
        <f t="shared" si="0"/>
        <v>16.19867881890633</v>
      </c>
      <c r="Q22" s="17">
        <f t="shared" si="0"/>
        <v>16.981512709083404</v>
      </c>
      <c r="R22" s="10">
        <f t="shared" si="0"/>
        <v>17.784243576573495</v>
      </c>
      <c r="T22" s="12">
        <v>10</v>
      </c>
      <c r="U22" s="14" t="s">
        <v>53</v>
      </c>
      <c r="V22" s="17">
        <f t="shared" ref="V22:AJ22" si="132">$U$2*TAN(RADIANS($T22))</f>
        <v>1.9395967877931146</v>
      </c>
      <c r="W22" s="17">
        <f t="shared" si="132"/>
        <v>1.9395967877931146</v>
      </c>
      <c r="X22" s="17">
        <f t="shared" si="132"/>
        <v>1.9395967877931146</v>
      </c>
      <c r="Y22" s="17">
        <f t="shared" si="132"/>
        <v>1.9395967877931146</v>
      </c>
      <c r="Z22" s="17">
        <f t="shared" si="132"/>
        <v>1.9395967877931146</v>
      </c>
      <c r="AA22" s="17">
        <f t="shared" si="132"/>
        <v>1.9395967877931146</v>
      </c>
      <c r="AB22" s="17">
        <f t="shared" si="132"/>
        <v>1.9395967877931146</v>
      </c>
      <c r="AC22" s="17">
        <f t="shared" si="132"/>
        <v>1.9395967877931146</v>
      </c>
      <c r="AD22" s="17">
        <f t="shared" si="132"/>
        <v>1.9395967877931146</v>
      </c>
      <c r="AE22" s="17">
        <f t="shared" si="132"/>
        <v>1.9395967877931146</v>
      </c>
      <c r="AF22" s="17">
        <f t="shared" si="132"/>
        <v>1.9395967877931146</v>
      </c>
      <c r="AG22" s="17">
        <f t="shared" si="132"/>
        <v>1.9395967877931146</v>
      </c>
      <c r="AH22" s="17">
        <f t="shared" si="132"/>
        <v>1.9395967877931146</v>
      </c>
      <c r="AI22" s="17">
        <f t="shared" si="132"/>
        <v>1.9395967877931146</v>
      </c>
      <c r="AJ22" s="17">
        <f t="shared" si="132"/>
        <v>1.9395967877931146</v>
      </c>
    </row>
    <row r="23" spans="2:36" x14ac:dyDescent="0.2">
      <c r="B23" s="13"/>
      <c r="C23" s="15" t="s">
        <v>3</v>
      </c>
      <c r="D23" s="18">
        <f>DEGREES(ASIN((TAN(RADIANS($B22))/(SQRT((TAN(RADIANS(D$3))^2)+(TAN(RADIANS($B22))^2))))))</f>
        <v>84.346561261579225</v>
      </c>
      <c r="E23" s="18">
        <f t="shared" ref="E23" si="133">DEGREES(ASIN((TAN(RADIANS($B22))/(SQRT((TAN(RADIANS(E$3))^2)+(TAN(RADIANS($B22))^2))))))</f>
        <v>78.797784001188731</v>
      </c>
      <c r="F23" s="18">
        <f t="shared" ref="F23" si="134">DEGREES(ASIN((TAN(RADIANS($B22))/(SQRT((TAN(RADIANS(F$3))^2)+(TAN(RADIANS($B22))^2))))))</f>
        <v>73.44703546051467</v>
      </c>
      <c r="G23" s="18">
        <f t="shared" ref="G23" si="135">DEGREES(ASIN((TAN(RADIANS($B22))/(SQRT((TAN(RADIANS(G$3))^2)+(TAN(RADIANS($B22))^2))))))</f>
        <v>68.367977749216394</v>
      </c>
      <c r="H23" s="18">
        <f t="shared" ref="H23" si="136">DEGREES(ASIN((TAN(RADIANS($B22))/(SQRT((TAN(RADIANS(H$3))^2)+(TAN(RADIANS($B22))^2))))))</f>
        <v>63.610640091106887</v>
      </c>
      <c r="I23" s="6">
        <f t="shared" ref="I23" si="137">DEGREES(ASIN((TAN(RADIANS($B22))/(SQRT((TAN(RADIANS(I$3))^2)+(TAN(RADIANS($B22))^2))))))</f>
        <v>59.201855918013969</v>
      </c>
      <c r="J23" s="18">
        <f t="shared" ref="J23" si="138">DEGREES(ASIN((TAN(RADIANS($B22))/(SQRT((TAN(RADIANS(J$3))^2)+(TAN(RADIANS($B22))^2))))))</f>
        <v>55.148736250548993</v>
      </c>
      <c r="K23" s="11">
        <f t="shared" ref="K23" si="139">DEGREES(ASIN((TAN(RADIANS($B22))/(SQRT((TAN(RADIANS(K$3))^2)+(TAN(RADIANS($B22))^2))))))</f>
        <v>51.4435189844056</v>
      </c>
      <c r="L23" s="6">
        <f t="shared" ref="L23" si="140">DEGREES(ASIN((TAN(RADIANS($B22))/(SQRT((TAN(RADIANS(L$3))^2)+(TAN(RADIANS($B22))^2))))))</f>
        <v>48.068460617139024</v>
      </c>
      <c r="M23" s="18">
        <f t="shared" ref="M23" si="141">DEGREES(ASIN((TAN(RADIANS($B22))/(SQRT((TAN(RADIANS(M$3))^2)+(TAN(RADIANS($B22))^2))))))</f>
        <v>45</v>
      </c>
      <c r="N23" s="6">
        <f t="shared" ref="N23" si="142">DEGREES(ASIN((TAN(RADIANS($B22))/(SQRT((TAN(RADIANS(N$3))^2)+(TAN(RADIANS($B22))^2))))))</f>
        <v>42.211916293077643</v>
      </c>
      <c r="O23" s="18">
        <f t="shared" ref="O23" si="143">DEGREES(ASIN((TAN(RADIANS($B22))/(SQRT((TAN(RADIANS(O$3))^2)+(TAN(RADIANS($B22))^2))))))</f>
        <v>39.677512937984133</v>
      </c>
      <c r="P23" s="6">
        <f t="shared" ref="P23" si="144">DEGREES(ASIN((TAN(RADIANS($B22))/(SQRT((TAN(RADIANS(P$3))^2)+(TAN(RADIANS($B22))^2))))))</f>
        <v>37.371001225418993</v>
      </c>
      <c r="Q23" s="18">
        <f t="shared" ref="Q23" si="145">DEGREES(ASIN((TAN(RADIANS($B22))/(SQRT((TAN(RADIANS(Q$3))^2)+(TAN(RADIANS($B22))^2))))))</f>
        <v>35.2682898519896</v>
      </c>
      <c r="R23" s="11">
        <f t="shared" ref="R23" si="146">DEGREES(ASIN((TAN(RADIANS($B22))/(SQRT((TAN(RADIANS(R$3))^2)+(TAN(RADIANS($B22))^2))))))</f>
        <v>33.347365390171952</v>
      </c>
      <c r="T23" s="13"/>
      <c r="U23" s="15" t="s">
        <v>54</v>
      </c>
      <c r="V23" s="18">
        <f t="shared" ref="V23:AJ23" si="147">$U$2*TAN(RADIANS(V$3))</f>
        <v>0.19200571421039345</v>
      </c>
      <c r="W23" s="18">
        <f t="shared" si="147"/>
        <v>0.38412846440922505</v>
      </c>
      <c r="X23" s="18">
        <f t="shared" si="147"/>
        <v>0.5764855721134533</v>
      </c>
      <c r="Y23" s="18">
        <f t="shared" si="147"/>
        <v>0.76919493137861461</v>
      </c>
      <c r="Z23" s="18">
        <f t="shared" si="147"/>
        <v>0.96237529878516392</v>
      </c>
      <c r="AA23" s="18">
        <f t="shared" si="147"/>
        <v>1.1561465879224411</v>
      </c>
      <c r="AB23" s="18">
        <f t="shared" si="147"/>
        <v>1.3506301699319505</v>
      </c>
      <c r="AC23" s="18">
        <f t="shared" si="147"/>
        <v>1.5459491817263058</v>
      </c>
      <c r="AD23" s="18">
        <f t="shared" si="147"/>
        <v>1.7422288435698989</v>
      </c>
      <c r="AE23" s="18">
        <f t="shared" si="147"/>
        <v>1.9395967877931146</v>
      </c>
      <c r="AF23" s="18">
        <f t="shared" si="147"/>
        <v>2.1381834005149032</v>
      </c>
      <c r="AG23" s="18">
        <f t="shared" si="147"/>
        <v>2.3381221783702433</v>
      </c>
      <c r="AH23" s="18">
        <f t="shared" si="147"/>
        <v>2.5395501023811944</v>
      </c>
      <c r="AI23" s="18">
        <f t="shared" si="147"/>
        <v>2.7426080312749876</v>
      </c>
      <c r="AJ23" s="18">
        <f t="shared" si="147"/>
        <v>2.9474411167423495</v>
      </c>
    </row>
    <row r="24" spans="2:36" x14ac:dyDescent="0.2">
      <c r="B24" s="12">
        <v>11</v>
      </c>
      <c r="C24" s="14" t="s">
        <v>2</v>
      </c>
      <c r="D24" s="17">
        <f>DEGREES(ATAN(SQRT((TAN(RADIANS(D$3)))^2 +(TAN(RADIANS($B24)))^2)))</f>
        <v>11.04317574895112</v>
      </c>
      <c r="E24" s="17">
        <f t="shared" si="0"/>
        <v>11.171705516475408</v>
      </c>
      <c r="F24" s="17">
        <f t="shared" si="0"/>
        <v>11.382709054151794</v>
      </c>
      <c r="G24" s="17">
        <f t="shared" si="0"/>
        <v>11.671731749169195</v>
      </c>
      <c r="H24" s="17">
        <f t="shared" si="0"/>
        <v>12.033176791044465</v>
      </c>
      <c r="I24" s="9">
        <f t="shared" si="0"/>
        <v>12.460772898459497</v>
      </c>
      <c r="J24" s="17">
        <f t="shared" si="0"/>
        <v>12.948002371057754</v>
      </c>
      <c r="K24" s="10">
        <f t="shared" si="0"/>
        <v>13.488443400726204</v>
      </c>
      <c r="L24" s="9">
        <f t="shared" si="0"/>
        <v>14.076011046178015</v>
      </c>
      <c r="M24" s="17">
        <f t="shared" si="0"/>
        <v>14.705103557676372</v>
      </c>
      <c r="N24" s="9">
        <f t="shared" si="0"/>
        <v>15.370672371723234</v>
      </c>
      <c r="O24" s="17">
        <f t="shared" si="0"/>
        <v>16.068237148498948</v>
      </c>
      <c r="P24" s="9">
        <f t="shared" si="0"/>
        <v>16.793865184073319</v>
      </c>
      <c r="Q24" s="17">
        <f t="shared" si="0"/>
        <v>17.544130379225443</v>
      </c>
      <c r="R24" s="10">
        <f t="shared" si="0"/>
        <v>18.316062560310208</v>
      </c>
      <c r="T24" s="12">
        <v>11</v>
      </c>
      <c r="U24" s="14" t="s">
        <v>53</v>
      </c>
      <c r="V24" s="17">
        <f t="shared" ref="V24:AJ24" si="148">$U$2*TAN(RADIANS($T24))</f>
        <v>2.1381834005149032</v>
      </c>
      <c r="W24" s="17">
        <f t="shared" si="148"/>
        <v>2.1381834005149032</v>
      </c>
      <c r="X24" s="17">
        <f t="shared" si="148"/>
        <v>2.1381834005149032</v>
      </c>
      <c r="Y24" s="17">
        <f t="shared" si="148"/>
        <v>2.1381834005149032</v>
      </c>
      <c r="Z24" s="17">
        <f t="shared" si="148"/>
        <v>2.1381834005149032</v>
      </c>
      <c r="AA24" s="17">
        <f t="shared" si="148"/>
        <v>2.1381834005149032</v>
      </c>
      <c r="AB24" s="17">
        <f t="shared" si="148"/>
        <v>2.1381834005149032</v>
      </c>
      <c r="AC24" s="17">
        <f t="shared" si="148"/>
        <v>2.1381834005149032</v>
      </c>
      <c r="AD24" s="17">
        <f t="shared" si="148"/>
        <v>2.1381834005149032</v>
      </c>
      <c r="AE24" s="17">
        <f t="shared" si="148"/>
        <v>2.1381834005149032</v>
      </c>
      <c r="AF24" s="17">
        <f t="shared" si="148"/>
        <v>2.1381834005149032</v>
      </c>
      <c r="AG24" s="17">
        <f t="shared" si="148"/>
        <v>2.1381834005149032</v>
      </c>
      <c r="AH24" s="17">
        <f t="shared" si="148"/>
        <v>2.1381834005149032</v>
      </c>
      <c r="AI24" s="17">
        <f t="shared" si="148"/>
        <v>2.1381834005149032</v>
      </c>
      <c r="AJ24" s="17">
        <f t="shared" si="148"/>
        <v>2.1381834005149032</v>
      </c>
    </row>
    <row r="25" spans="2:36" x14ac:dyDescent="0.2">
      <c r="B25" s="13"/>
      <c r="C25" s="15" t="s">
        <v>3</v>
      </c>
      <c r="D25" s="18">
        <f>DEGREES(ASIN((TAN(RADIANS($B24))/(SQRT((TAN(RADIANS(D$3))^2)+(TAN(RADIANS($B24))^2))))))</f>
        <v>84.868686598198906</v>
      </c>
      <c r="E25" s="18">
        <f t="shared" ref="E25" si="149">DEGREES(ASIN((TAN(RADIANS($B24))/(SQRT((TAN(RADIANS(E$3))^2)+(TAN(RADIANS($B24))^2))))))</f>
        <v>79.815352570878204</v>
      </c>
      <c r="F25" s="18">
        <f t="shared" ref="F25" si="150">DEGREES(ASIN((TAN(RADIANS($B24))/(SQRT((TAN(RADIANS(F$3))^2)+(TAN(RADIANS($B24))^2))))))</f>
        <v>74.911005537545321</v>
      </c>
      <c r="G25" s="18">
        <f t="shared" ref="G25" si="151">DEGREES(ASIN((TAN(RADIANS($B24))/(SQRT((TAN(RADIANS(G$3))^2)+(TAN(RADIANS($B24))^2))))))</f>
        <v>70.21419779370477</v>
      </c>
      <c r="H25" s="18">
        <f t="shared" ref="H25" si="152">DEGREES(ASIN((TAN(RADIANS($B24))/(SQRT((TAN(RADIANS(H$3))^2)+(TAN(RADIANS($B24))^2))))))</f>
        <v>65.76795917803021</v>
      </c>
      <c r="I25" s="6">
        <f t="shared" ref="I25" si="153">DEGREES(ASIN((TAN(RADIANS($B24))/(SQRT((TAN(RADIANS(I$3))^2)+(TAN(RADIANS($B24))^2))))))</f>
        <v>61.599271472423261</v>
      </c>
      <c r="J25" s="18">
        <f t="shared" ref="J25" si="154">DEGREES(ASIN((TAN(RADIANS($B24))/(SQRT((TAN(RADIANS(J$3))^2)+(TAN(RADIANS($B24))^2))))))</f>
        <v>57.720552547955101</v>
      </c>
      <c r="K25" s="11">
        <f t="shared" ref="K25" si="155">DEGREES(ASIN((TAN(RADIANS($B24))/(SQRT((TAN(RADIANS(K$3))^2)+(TAN(RADIANS($B24))^2))))))</f>
        <v>54.132321406965062</v>
      </c>
      <c r="L25" s="6">
        <f t="shared" ref="L25" si="156">DEGREES(ASIN((TAN(RADIANS($B24))/(SQRT((TAN(RADIANS(L$3))^2)+(TAN(RADIANS($B24))^2))))))</f>
        <v>50.826256160396177</v>
      </c>
      <c r="M25" s="18">
        <f t="shared" ref="M25" si="157">DEGREES(ASIN((TAN(RADIANS($B24))/(SQRT((TAN(RADIANS(M$3))^2)+(TAN(RADIANS($B24))^2))))))</f>
        <v>47.788083706922357</v>
      </c>
      <c r="N25" s="6">
        <f t="shared" ref="N25" si="158">DEGREES(ASIN((TAN(RADIANS($B24))/(SQRT((TAN(RADIANS(N$3))^2)+(TAN(RADIANS($B24))^2))))))</f>
        <v>45.000000000000007</v>
      </c>
      <c r="O25" s="18">
        <f t="shared" ref="O25" si="159">DEGREES(ASIN((TAN(RADIANS($B24))/(SQRT((TAN(RADIANS(O$3))^2)+(TAN(RADIANS($B24))^2))))))</f>
        <v>42.442525130342496</v>
      </c>
      <c r="P25" s="6">
        <f t="shared" ref="P25" si="160">DEGREES(ASIN((TAN(RADIANS($B24))/(SQRT((TAN(RADIANS(P$3))^2)+(TAN(RADIANS($B24))^2))))))</f>
        <v>40.095823593897492</v>
      </c>
      <c r="Q25" s="18">
        <f t="shared" ref="Q25" si="161">DEGREES(ASIN((TAN(RADIANS($B24))/(SQRT((TAN(RADIANS(Q$3))^2)+(TAN(RADIANS($B24))^2))))))</f>
        <v>37.940579010057213</v>
      </c>
      <c r="R25" s="11">
        <f t="shared" ref="R25" si="162">DEGREES(ASIN((TAN(RADIANS($B24))/(SQRT((TAN(RADIANS(R$3))^2)+(TAN(RADIANS($B24))^2))))))</f>
        <v>35.958527386637918</v>
      </c>
      <c r="T25" s="13"/>
      <c r="U25" s="15" t="s">
        <v>54</v>
      </c>
      <c r="V25" s="18">
        <f t="shared" ref="V25:AJ25" si="163">$U$2*TAN(RADIANS(V$3))</f>
        <v>0.19200571421039345</v>
      </c>
      <c r="W25" s="18">
        <f t="shared" si="163"/>
        <v>0.38412846440922505</v>
      </c>
      <c r="X25" s="18">
        <f t="shared" si="163"/>
        <v>0.5764855721134533</v>
      </c>
      <c r="Y25" s="18">
        <f t="shared" si="163"/>
        <v>0.76919493137861461</v>
      </c>
      <c r="Z25" s="18">
        <f t="shared" si="163"/>
        <v>0.96237529878516392</v>
      </c>
      <c r="AA25" s="18">
        <f t="shared" si="163"/>
        <v>1.1561465879224411</v>
      </c>
      <c r="AB25" s="18">
        <f t="shared" si="163"/>
        <v>1.3506301699319505</v>
      </c>
      <c r="AC25" s="18">
        <f t="shared" si="163"/>
        <v>1.5459491817263058</v>
      </c>
      <c r="AD25" s="18">
        <f t="shared" si="163"/>
        <v>1.7422288435698989</v>
      </c>
      <c r="AE25" s="18">
        <f t="shared" si="163"/>
        <v>1.9395967877931146</v>
      </c>
      <c r="AF25" s="18">
        <f t="shared" si="163"/>
        <v>2.1381834005149032</v>
      </c>
      <c r="AG25" s="18">
        <f t="shared" si="163"/>
        <v>2.3381221783702433</v>
      </c>
      <c r="AH25" s="18">
        <f t="shared" si="163"/>
        <v>2.5395501023811944</v>
      </c>
      <c r="AI25" s="18">
        <f t="shared" si="163"/>
        <v>2.7426080312749876</v>
      </c>
      <c r="AJ25" s="18">
        <f t="shared" si="163"/>
        <v>2.9474411167423495</v>
      </c>
    </row>
    <row r="26" spans="2:36" x14ac:dyDescent="0.2">
      <c r="B26" s="12">
        <v>12</v>
      </c>
      <c r="C26" s="14" t="s">
        <v>2</v>
      </c>
      <c r="D26" s="17">
        <f>DEGREES(ATAN(SQRT((TAN(RADIANS(D$3)))^2 +(TAN(RADIANS($B26)))^2)))</f>
        <v>12.039217170159073</v>
      </c>
      <c r="E26" s="17">
        <f t="shared" si="0"/>
        <v>12.156113537285469</v>
      </c>
      <c r="F26" s="17">
        <f t="shared" si="0"/>
        <v>12.34849491957152</v>
      </c>
      <c r="G26" s="17">
        <f t="shared" si="0"/>
        <v>12.612926737486932</v>
      </c>
      <c r="H26" s="17">
        <f t="shared" si="0"/>
        <v>12.945020232631085</v>
      </c>
      <c r="I26" s="9">
        <f t="shared" si="0"/>
        <v>13.33975525918181</v>
      </c>
      <c r="J26" s="17">
        <f t="shared" si="0"/>
        <v>13.7917922523666</v>
      </c>
      <c r="K26" s="10">
        <f t="shared" si="0"/>
        <v>14.295739672680016</v>
      </c>
      <c r="L26" s="9">
        <f t="shared" si="0"/>
        <v>14.846360063004013</v>
      </c>
      <c r="M26" s="17">
        <f t="shared" si="0"/>
        <v>15.438712305717489</v>
      </c>
      <c r="N26" s="9">
        <f t="shared" si="0"/>
        <v>16.068237148498948</v>
      </c>
      <c r="O26" s="17">
        <f t="shared" si="0"/>
        <v>16.730797547275387</v>
      </c>
      <c r="P26" s="9">
        <f t="shared" si="0"/>
        <v>17.422686152498422</v>
      </c>
      <c r="Q26" s="17">
        <f t="shared" si="0"/>
        <v>18.140610906213713</v>
      </c>
      <c r="R26" s="10">
        <f t="shared" si="0"/>
        <v>18.88166747830579</v>
      </c>
      <c r="T26" s="12">
        <v>12</v>
      </c>
      <c r="U26" s="14" t="s">
        <v>53</v>
      </c>
      <c r="V26" s="17">
        <f t="shared" ref="V26:AJ26" si="164">$U$2*TAN(RADIANS($T26))</f>
        <v>2.3381221783702433</v>
      </c>
      <c r="W26" s="17">
        <f t="shared" si="164"/>
        <v>2.3381221783702433</v>
      </c>
      <c r="X26" s="17">
        <f t="shared" si="164"/>
        <v>2.3381221783702433</v>
      </c>
      <c r="Y26" s="17">
        <f t="shared" si="164"/>
        <v>2.3381221783702433</v>
      </c>
      <c r="Z26" s="17">
        <f t="shared" si="164"/>
        <v>2.3381221783702433</v>
      </c>
      <c r="AA26" s="17">
        <f t="shared" si="164"/>
        <v>2.3381221783702433</v>
      </c>
      <c r="AB26" s="17">
        <f t="shared" si="164"/>
        <v>2.3381221783702433</v>
      </c>
      <c r="AC26" s="17">
        <f t="shared" si="164"/>
        <v>2.3381221783702433</v>
      </c>
      <c r="AD26" s="17">
        <f t="shared" si="164"/>
        <v>2.3381221783702433</v>
      </c>
      <c r="AE26" s="17">
        <f t="shared" si="164"/>
        <v>2.3381221783702433</v>
      </c>
      <c r="AF26" s="17">
        <f t="shared" si="164"/>
        <v>2.3381221783702433</v>
      </c>
      <c r="AG26" s="17">
        <f t="shared" si="164"/>
        <v>2.3381221783702433</v>
      </c>
      <c r="AH26" s="17">
        <f t="shared" si="164"/>
        <v>2.3381221783702433</v>
      </c>
      <c r="AI26" s="17">
        <f t="shared" si="164"/>
        <v>2.3381221783702433</v>
      </c>
      <c r="AJ26" s="17">
        <f t="shared" si="164"/>
        <v>2.3381221783702433</v>
      </c>
    </row>
    <row r="27" spans="2:36" x14ac:dyDescent="0.2">
      <c r="B27" s="13"/>
      <c r="C27" s="15" t="s">
        <v>3</v>
      </c>
      <c r="D27" s="18">
        <f>DEGREES(ASIN((TAN(RADIANS($B26))/(SQRT((TAN(RADIANS(D$3))^2)+(TAN(RADIANS($B26))^2))))))</f>
        <v>85.305426045184035</v>
      </c>
      <c r="E27" s="18">
        <f t="shared" ref="E27" si="165">DEGREES(ASIN((TAN(RADIANS($B26))/(SQRT((TAN(RADIANS(E$3))^2)+(TAN(RADIANS($B26))^2))))))</f>
        <v>80.670260109672697</v>
      </c>
      <c r="F27" s="18">
        <f t="shared" ref="F27" si="166">DEGREES(ASIN((TAN(RADIANS($B26))/(SQRT((TAN(RADIANS(F$3))^2)+(TAN(RADIANS($B26))^2))))))</f>
        <v>76.149451989496484</v>
      </c>
      <c r="G27" s="18">
        <f t="shared" ref="G27" si="167">DEGREES(ASIN((TAN(RADIANS($B26))/(SQRT((TAN(RADIANS(G$3))^2)+(TAN(RADIANS($B26))^2))))))</f>
        <v>71.789839567897729</v>
      </c>
      <c r="H27" s="18">
        <f t="shared" ref="H27" si="168">DEGREES(ASIN((TAN(RADIANS($B26))/(SQRT((TAN(RADIANS(H$3))^2)+(TAN(RADIANS($B26))^2))))))</f>
        <v>67.627846065139124</v>
      </c>
      <c r="I27" s="6">
        <f t="shared" ref="I27" si="169">DEGREES(ASIN((TAN(RADIANS($B26))/(SQRT((TAN(RADIANS(I$3))^2)+(TAN(RADIANS($B26))^2))))))</f>
        <v>63.688684070324861</v>
      </c>
      <c r="J27" s="18">
        <f t="shared" ref="J27" si="170">DEGREES(ASIN((TAN(RADIANS($B26))/(SQRT((TAN(RADIANS(J$3))^2)+(TAN(RADIANS($B26))^2))))))</f>
        <v>59.986866408417569</v>
      </c>
      <c r="K27" s="11">
        <f t="shared" ref="K27" si="171">DEGREES(ASIN((TAN(RADIANS($B26))/(SQRT((TAN(RADIANS(K$3))^2)+(TAN(RADIANS($B26))^2))))))</f>
        <v>56.527615731489995</v>
      </c>
      <c r="L27" s="6">
        <f t="shared" ref="L27" si="172">DEGREES(ASIN((TAN(RADIANS($B26))/(SQRT((TAN(RADIANS(L$3))^2)+(TAN(RADIANS($B26))^2))))))</f>
        <v>53.308723655386579</v>
      </c>
      <c r="M27" s="18">
        <f t="shared" ref="M27" si="173">DEGREES(ASIN((TAN(RADIANS($B26))/(SQRT((TAN(RADIANS(M$3))^2)+(TAN(RADIANS($B26))^2))))))</f>
        <v>50.322487062015888</v>
      </c>
      <c r="N27" s="6">
        <f t="shared" ref="N27" si="174">DEGREES(ASIN((TAN(RADIANS($B26))/(SQRT((TAN(RADIANS(N$3))^2)+(TAN(RADIANS($B26))^2))))))</f>
        <v>47.557474869657511</v>
      </c>
      <c r="O27" s="18">
        <f t="shared" ref="O27" si="175">DEGREES(ASIN((TAN(RADIANS($B26))/(SQRT((TAN(RADIANS(O$3))^2)+(TAN(RADIANS($B26))^2))))))</f>
        <v>45</v>
      </c>
      <c r="P27" s="6">
        <f t="shared" ref="P27" si="176">DEGREES(ASIN((TAN(RADIANS($B26))/(SQRT((TAN(RADIANS(P$3))^2)+(TAN(RADIANS($B26))^2))))))</f>
        <v>42.635262172346081</v>
      </c>
      <c r="Q27" s="18">
        <f t="shared" ref="Q27" si="177">DEGREES(ASIN((TAN(RADIANS($B26))/(SQRT((TAN(RADIANS(Q$3))^2)+(TAN(RADIANS($B26))^2))))))</f>
        <v>40.448182712289629</v>
      </c>
      <c r="R27" s="11">
        <f t="shared" ref="R27" si="178">DEGREES(ASIN((TAN(RADIANS($B26))/(SQRT((TAN(RADIANS(R$3))^2)+(TAN(RADIANS($B26))^2))))))</f>
        <v>38.423979221726292</v>
      </c>
      <c r="T27" s="13"/>
      <c r="U27" s="15" t="s">
        <v>54</v>
      </c>
      <c r="V27" s="18">
        <f t="shared" ref="V27:AJ27" si="179">$U$2*TAN(RADIANS(V$3))</f>
        <v>0.19200571421039345</v>
      </c>
      <c r="W27" s="18">
        <f t="shared" si="179"/>
        <v>0.38412846440922505</v>
      </c>
      <c r="X27" s="18">
        <f t="shared" si="179"/>
        <v>0.5764855721134533</v>
      </c>
      <c r="Y27" s="18">
        <f t="shared" si="179"/>
        <v>0.76919493137861461</v>
      </c>
      <c r="Z27" s="18">
        <f t="shared" si="179"/>
        <v>0.96237529878516392</v>
      </c>
      <c r="AA27" s="18">
        <f t="shared" si="179"/>
        <v>1.1561465879224411</v>
      </c>
      <c r="AB27" s="18">
        <f t="shared" si="179"/>
        <v>1.3506301699319505</v>
      </c>
      <c r="AC27" s="18">
        <f t="shared" si="179"/>
        <v>1.5459491817263058</v>
      </c>
      <c r="AD27" s="18">
        <f t="shared" si="179"/>
        <v>1.7422288435698989</v>
      </c>
      <c r="AE27" s="18">
        <f t="shared" si="179"/>
        <v>1.9395967877931146</v>
      </c>
      <c r="AF27" s="18">
        <f t="shared" si="179"/>
        <v>2.1381834005149032</v>
      </c>
      <c r="AG27" s="18">
        <f t="shared" si="179"/>
        <v>2.3381221783702433</v>
      </c>
      <c r="AH27" s="18">
        <f t="shared" si="179"/>
        <v>2.5395501023811944</v>
      </c>
      <c r="AI27" s="18">
        <f t="shared" si="179"/>
        <v>2.7426080312749876</v>
      </c>
      <c r="AJ27" s="18">
        <f t="shared" si="179"/>
        <v>2.9474411167423495</v>
      </c>
    </row>
    <row r="28" spans="2:36" x14ac:dyDescent="0.2">
      <c r="B28" s="12">
        <v>13</v>
      </c>
      <c r="C28" s="14" t="s">
        <v>2</v>
      </c>
      <c r="D28" s="17">
        <f>DEGREES(ATAN(SQRT((TAN(RADIANS(D$3)))^2 +(TAN(RADIANS($B28)))^2)))</f>
        <v>13.035837462511211</v>
      </c>
      <c r="E28" s="17">
        <f t="shared" si="0"/>
        <v>13.142767771490057</v>
      </c>
      <c r="F28" s="17">
        <f t="shared" si="0"/>
        <v>13.319091288895214</v>
      </c>
      <c r="G28" s="17">
        <f t="shared" si="0"/>
        <v>13.562122185378845</v>
      </c>
      <c r="H28" s="17">
        <f t="shared" si="0"/>
        <v>13.868381937729161</v>
      </c>
      <c r="I28" s="9">
        <f t="shared" si="0"/>
        <v>14.233824763948265</v>
      </c>
      <c r="J28" s="17">
        <f t="shared" si="0"/>
        <v>14.654065045979122</v>
      </c>
      <c r="K28" s="10">
        <f t="shared" si="0"/>
        <v>15.124583083317988</v>
      </c>
      <c r="L28" s="9">
        <f t="shared" si="0"/>
        <v>15.640894656641333</v>
      </c>
      <c r="M28" s="17">
        <f t="shared" si="0"/>
        <v>16.19867881890633</v>
      </c>
      <c r="N28" s="9">
        <f t="shared" si="0"/>
        <v>16.793865184073319</v>
      </c>
      <c r="O28" s="17">
        <f t="shared" si="0"/>
        <v>17.422686152498422</v>
      </c>
      <c r="P28" s="9">
        <f t="shared" si="0"/>
        <v>18.081701300121814</v>
      </c>
      <c r="Q28" s="17">
        <f t="shared" si="0"/>
        <v>18.767801265283403</v>
      </c>
      <c r="R28" s="10">
        <f t="shared" si="0"/>
        <v>19.478197614777699</v>
      </c>
      <c r="T28" s="12">
        <v>13</v>
      </c>
      <c r="U28" s="14" t="s">
        <v>53</v>
      </c>
      <c r="V28" s="17">
        <f t="shared" ref="V28:AJ28" si="180">$U$2*TAN(RADIANS($T28))</f>
        <v>2.5395501023811944</v>
      </c>
      <c r="W28" s="17">
        <f t="shared" si="180"/>
        <v>2.5395501023811944</v>
      </c>
      <c r="X28" s="17">
        <f t="shared" si="180"/>
        <v>2.5395501023811944</v>
      </c>
      <c r="Y28" s="17">
        <f t="shared" si="180"/>
        <v>2.5395501023811944</v>
      </c>
      <c r="Z28" s="17">
        <f t="shared" si="180"/>
        <v>2.5395501023811944</v>
      </c>
      <c r="AA28" s="17">
        <f t="shared" si="180"/>
        <v>2.5395501023811944</v>
      </c>
      <c r="AB28" s="17">
        <f t="shared" si="180"/>
        <v>2.5395501023811944</v>
      </c>
      <c r="AC28" s="17">
        <f t="shared" si="180"/>
        <v>2.5395501023811944</v>
      </c>
      <c r="AD28" s="17">
        <f t="shared" si="180"/>
        <v>2.5395501023811944</v>
      </c>
      <c r="AE28" s="17">
        <f t="shared" si="180"/>
        <v>2.5395501023811944</v>
      </c>
      <c r="AF28" s="17">
        <f t="shared" si="180"/>
        <v>2.5395501023811944</v>
      </c>
      <c r="AG28" s="17">
        <f t="shared" si="180"/>
        <v>2.5395501023811944</v>
      </c>
      <c r="AH28" s="17">
        <f t="shared" si="180"/>
        <v>2.5395501023811944</v>
      </c>
      <c r="AI28" s="17">
        <f t="shared" si="180"/>
        <v>2.5395501023811944</v>
      </c>
      <c r="AJ28" s="17">
        <f t="shared" si="180"/>
        <v>2.5395501023811944</v>
      </c>
    </row>
    <row r="29" spans="2:36" x14ac:dyDescent="0.2">
      <c r="B29" s="13"/>
      <c r="C29" s="15" t="s">
        <v>3</v>
      </c>
      <c r="D29" s="18">
        <f>DEGREES(ASIN((TAN(RADIANS($B28))/(SQRT((TAN(RADIANS(D$3))^2)+(TAN(RADIANS($B28))^2))))))</f>
        <v>85.67631023429054</v>
      </c>
      <c r="E29" s="18">
        <f t="shared" ref="E29" si="181">DEGREES(ASIN((TAN(RADIANS($B28))/(SQRT((TAN(RADIANS(E$3))^2)+(TAN(RADIANS($B28))^2))))))</f>
        <v>81.398729053832753</v>
      </c>
      <c r="F29" s="18">
        <f t="shared" ref="F29" si="182">DEGREES(ASIN((TAN(RADIANS($B28))/(SQRT((TAN(RADIANS(F$3))^2)+(TAN(RADIANS($B28))^2))))))</f>
        <v>77.210428255305445</v>
      </c>
      <c r="G29" s="18">
        <f t="shared" ref="G29" si="183">DEGREES(ASIN((TAN(RADIANS($B28))/(SQRT((TAN(RADIANS(G$3))^2)+(TAN(RADIANS($B28))^2))))))</f>
        <v>73.149158433115019</v>
      </c>
      <c r="H29" s="18">
        <f t="shared" ref="H29" si="184">DEGREES(ASIN((TAN(RADIANS($B28))/(SQRT((TAN(RADIANS(H$3))^2)+(TAN(RADIANS($B28))^2))))))</f>
        <v>69.245544560597921</v>
      </c>
      <c r="I29" s="6">
        <f t="shared" ref="I29" si="185">DEGREES(ASIN((TAN(RADIANS($B28))/(SQRT((TAN(RADIANS(I$3))^2)+(TAN(RADIANS($B28))^2))))))</f>
        <v>65.522292302127482</v>
      </c>
      <c r="J29" s="18">
        <f t="shared" ref="J29" si="186">DEGREES(ASIN((TAN(RADIANS($B28))/(SQRT((TAN(RADIANS(J$3))^2)+(TAN(RADIANS($B28))^2))))))</f>
        <v>61.994241243336837</v>
      </c>
      <c r="K29" s="11">
        <f t="shared" ref="K29" si="187">DEGREES(ASIN((TAN(RADIANS($B28))/(SQRT((TAN(RADIANS(K$3))^2)+(TAN(RADIANS($B28))^2))))))</f>
        <v>58.669067098841083</v>
      </c>
      <c r="L29" s="6">
        <f t="shared" ref="L29" si="188">DEGREES(ASIN((TAN(RADIANS($B28))/(SQRT((TAN(RADIANS(L$3))^2)+(TAN(RADIANS($B28))^2))))))</f>
        <v>55.54838213844085</v>
      </c>
      <c r="M29" s="18">
        <f t="shared" ref="M29" si="189">DEGREES(ASIN((TAN(RADIANS($B28))/(SQRT((TAN(RADIANS(M$3))^2)+(TAN(RADIANS($B28))^2))))))</f>
        <v>52.628998774581007</v>
      </c>
      <c r="N29" s="6">
        <f t="shared" ref="N29" si="190">DEGREES(ASIN((TAN(RADIANS($B28))/(SQRT((TAN(RADIANS(N$3))^2)+(TAN(RADIANS($B28))^2))))))</f>
        <v>49.904176406102515</v>
      </c>
      <c r="O29" s="18">
        <f t="shared" ref="O29" si="191">DEGREES(ASIN((TAN(RADIANS($B28))/(SQRT((TAN(RADIANS(O$3))^2)+(TAN(RADIANS($B28))^2))))))</f>
        <v>47.364737827653933</v>
      </c>
      <c r="P29" s="6">
        <f t="shared" ref="P29" si="192">DEGREES(ASIN((TAN(RADIANS($B28))/(SQRT((TAN(RADIANS(P$3))^2)+(TAN(RADIANS($B28))^2))))))</f>
        <v>45.000000000000007</v>
      </c>
      <c r="Q29" s="18">
        <f t="shared" ref="Q29" si="193">DEGREES(ASIN((TAN(RADIANS($B28))/(SQRT((TAN(RADIANS(Q$3))^2)+(TAN(RADIANS($B28))^2))))))</f>
        <v>42.798506595522667</v>
      </c>
      <c r="R29" s="11">
        <f t="shared" ref="R29" si="194">DEGREES(ASIN((TAN(RADIANS($B28))/(SQRT((TAN(RADIANS(R$3))^2)+(TAN(RADIANS($B28))^2))))))</f>
        <v>40.748575922392035</v>
      </c>
      <c r="T29" s="13"/>
      <c r="U29" s="15" t="s">
        <v>54</v>
      </c>
      <c r="V29" s="18">
        <f t="shared" ref="V29:AJ29" si="195">$U$2*TAN(RADIANS(V$3))</f>
        <v>0.19200571421039345</v>
      </c>
      <c r="W29" s="18">
        <f t="shared" si="195"/>
        <v>0.38412846440922505</v>
      </c>
      <c r="X29" s="18">
        <f t="shared" si="195"/>
        <v>0.5764855721134533</v>
      </c>
      <c r="Y29" s="18">
        <f t="shared" si="195"/>
        <v>0.76919493137861461</v>
      </c>
      <c r="Z29" s="18">
        <f t="shared" si="195"/>
        <v>0.96237529878516392</v>
      </c>
      <c r="AA29" s="18">
        <f t="shared" si="195"/>
        <v>1.1561465879224411</v>
      </c>
      <c r="AB29" s="18">
        <f t="shared" si="195"/>
        <v>1.3506301699319505</v>
      </c>
      <c r="AC29" s="18">
        <f t="shared" si="195"/>
        <v>1.5459491817263058</v>
      </c>
      <c r="AD29" s="18">
        <f t="shared" si="195"/>
        <v>1.7422288435698989</v>
      </c>
      <c r="AE29" s="18">
        <f t="shared" si="195"/>
        <v>1.9395967877931146</v>
      </c>
      <c r="AF29" s="18">
        <f t="shared" si="195"/>
        <v>2.1381834005149032</v>
      </c>
      <c r="AG29" s="18">
        <f t="shared" si="195"/>
        <v>2.3381221783702433</v>
      </c>
      <c r="AH29" s="18">
        <f t="shared" si="195"/>
        <v>2.5395501023811944</v>
      </c>
      <c r="AI29" s="18">
        <f t="shared" si="195"/>
        <v>2.7426080312749876</v>
      </c>
      <c r="AJ29" s="18">
        <f t="shared" si="195"/>
        <v>2.9474411167423495</v>
      </c>
    </row>
    <row r="30" spans="2:36" x14ac:dyDescent="0.2">
      <c r="B30" s="12">
        <v>14</v>
      </c>
      <c r="C30" s="14" t="s">
        <v>2</v>
      </c>
      <c r="D30" s="17">
        <f>DEGREES(ATAN(SQRT((TAN(RADIANS(D$3)))^2 +(TAN(RADIANS($B30)))^2)))</f>
        <v>14.032913899119373</v>
      </c>
      <c r="E30" s="17">
        <f t="shared" si="0"/>
        <v>14.131200137056318</v>
      </c>
      <c r="F30" s="17">
        <f t="shared" si="0"/>
        <v>14.293523574919645</v>
      </c>
      <c r="G30" s="17">
        <f t="shared" si="0"/>
        <v>14.517758253966505</v>
      </c>
      <c r="H30" s="17">
        <f t="shared" si="0"/>
        <v>14.80112061315654</v>
      </c>
      <c r="I30" s="9">
        <f t="shared" si="0"/>
        <v>15.140328803209396</v>
      </c>
      <c r="J30" s="17">
        <f t="shared" si="0"/>
        <v>15.531769028138102</v>
      </c>
      <c r="K30" s="10">
        <f t="shared" si="0"/>
        <v>15.971652623869861</v>
      </c>
      <c r="L30" s="9">
        <f t="shared" si="0"/>
        <v>16.456152470519225</v>
      </c>
      <c r="M30" s="17">
        <f t="shared" si="0"/>
        <v>16.981512709083404</v>
      </c>
      <c r="N30" s="9">
        <f t="shared" si="0"/>
        <v>17.544130379225443</v>
      </c>
      <c r="O30" s="17">
        <f t="shared" si="0"/>
        <v>18.140610906213713</v>
      </c>
      <c r="P30" s="9">
        <f t="shared" si="0"/>
        <v>18.767801265283403</v>
      </c>
      <c r="Q30" s="17">
        <f t="shared" si="0"/>
        <v>19.42280538567519</v>
      </c>
      <c r="R30" s="10">
        <f t="shared" si="0"/>
        <v>20.102986287658222</v>
      </c>
      <c r="T30" s="12">
        <v>14</v>
      </c>
      <c r="U30" s="14" t="s">
        <v>53</v>
      </c>
      <c r="V30" s="17">
        <f t="shared" ref="V30:AJ30" si="196">$U$2*TAN(RADIANS($T30))</f>
        <v>2.7426080312749876</v>
      </c>
      <c r="W30" s="17">
        <f t="shared" si="196"/>
        <v>2.7426080312749876</v>
      </c>
      <c r="X30" s="17">
        <f t="shared" si="196"/>
        <v>2.7426080312749876</v>
      </c>
      <c r="Y30" s="17">
        <f t="shared" si="196"/>
        <v>2.7426080312749876</v>
      </c>
      <c r="Z30" s="17">
        <f t="shared" si="196"/>
        <v>2.7426080312749876</v>
      </c>
      <c r="AA30" s="17">
        <f t="shared" si="196"/>
        <v>2.7426080312749876</v>
      </c>
      <c r="AB30" s="17">
        <f t="shared" si="196"/>
        <v>2.7426080312749876</v>
      </c>
      <c r="AC30" s="17">
        <f t="shared" si="196"/>
        <v>2.7426080312749876</v>
      </c>
      <c r="AD30" s="17">
        <f t="shared" si="196"/>
        <v>2.7426080312749876</v>
      </c>
      <c r="AE30" s="17">
        <f t="shared" si="196"/>
        <v>2.7426080312749876</v>
      </c>
      <c r="AF30" s="17">
        <f t="shared" si="196"/>
        <v>2.7426080312749876</v>
      </c>
      <c r="AG30" s="17">
        <f t="shared" si="196"/>
        <v>2.7426080312749876</v>
      </c>
      <c r="AH30" s="17">
        <f t="shared" si="196"/>
        <v>2.7426080312749876</v>
      </c>
      <c r="AI30" s="17">
        <f t="shared" si="196"/>
        <v>2.7426080312749876</v>
      </c>
      <c r="AJ30" s="17">
        <f t="shared" si="196"/>
        <v>2.7426080312749876</v>
      </c>
    </row>
    <row r="31" spans="2:36" x14ac:dyDescent="0.2">
      <c r="B31" s="13"/>
      <c r="C31" s="15" t="s">
        <v>3</v>
      </c>
      <c r="D31" s="18">
        <f>DEGREES(ASIN((TAN(RADIANS($B30))/(SQRT((TAN(RADIANS(D$3))^2)+(TAN(RADIANS($B30))^2))))))</f>
        <v>85.995345749498085</v>
      </c>
      <c r="E31" s="18">
        <f t="shared" ref="E31" si="197">DEGREES(ASIN((TAN(RADIANS($B30))/(SQRT((TAN(RADIANS(E$3))^2)+(TAN(RADIANS($B30))^2))))))</f>
        <v>82.027042895202683</v>
      </c>
      <c r="F31" s="18">
        <f t="shared" ref="F31" si="198">DEGREES(ASIN((TAN(RADIANS($B30))/(SQRT((TAN(RADIANS(F$3))^2)+(TAN(RADIANS($B30))^2))))))</f>
        <v>78.129458964707055</v>
      </c>
      <c r="G31" s="18">
        <f t="shared" ref="G31" si="199">DEGREES(ASIN((TAN(RADIANS($B30))/(SQRT((TAN(RADIANS(G$3))^2)+(TAN(RADIANS($B30))^2))))))</f>
        <v>74.333256788844352</v>
      </c>
      <c r="H31" s="18">
        <f t="shared" ref="H31" si="200">DEGREES(ASIN((TAN(RADIANS($B30))/(SQRT((TAN(RADIANS(H$3))^2)+(TAN(RADIANS($B30))^2))))))</f>
        <v>70.664136957513065</v>
      </c>
      <c r="I31" s="6">
        <f t="shared" ref="I31" si="201">DEGREES(ASIN((TAN(RADIANS($B30))/(SQRT((TAN(RADIANS(I$3))^2)+(TAN(RADIANS($B30))^2))))))</f>
        <v>67.142141289797124</v>
      </c>
      <c r="J31" s="18">
        <f t="shared" ref="J31" si="202">DEGREES(ASIN((TAN(RADIANS($B30))/(SQRT((TAN(RADIANS(J$3))^2)+(TAN(RADIANS($B30))^2))))))</f>
        <v>63.781507133187617</v>
      </c>
      <c r="K31" s="11">
        <f t="shared" ref="K31" si="203">DEGREES(ASIN((TAN(RADIANS($B30))/(SQRT((TAN(RADIANS(K$3))^2)+(TAN(RADIANS($B30))^2))))))</f>
        <v>60.590978784815398</v>
      </c>
      <c r="L31" s="6">
        <f t="shared" ref="L31" si="204">DEGREES(ASIN((TAN(RADIANS($B30))/(SQRT((TAN(RADIANS(L$3))^2)+(TAN(RADIANS($B30))^2))))))</f>
        <v>57.574438083872373</v>
      </c>
      <c r="M31" s="18">
        <f t="shared" ref="M31" si="205">DEGREES(ASIN((TAN(RADIANS($B30))/(SQRT((TAN(RADIANS(M$3))^2)+(TAN(RADIANS($B30))^2))))))</f>
        <v>54.731710148010407</v>
      </c>
      <c r="N31" s="6">
        <f t="shared" ref="N31" si="206">DEGREES(ASIN((TAN(RADIANS($B30))/(SQRT((TAN(RADIANS(N$3))^2)+(TAN(RADIANS($B30))^2))))))</f>
        <v>52.059420989942794</v>
      </c>
      <c r="O31" s="18">
        <f t="shared" ref="O31" si="207">DEGREES(ASIN((TAN(RADIANS($B30))/(SQRT((TAN(RADIANS(O$3))^2)+(TAN(RADIANS($B30))^2))))))</f>
        <v>49.551817287710371</v>
      </c>
      <c r="P31" s="6">
        <f t="shared" ref="P31" si="208">DEGREES(ASIN((TAN(RADIANS($B30))/(SQRT((TAN(RADIANS(P$3))^2)+(TAN(RADIANS($B30))^2))))))</f>
        <v>47.20149340447734</v>
      </c>
      <c r="Q31" s="18">
        <f t="shared" ref="Q31" si="209">DEGREES(ASIN((TAN(RADIANS($B30))/(SQRT((TAN(RADIANS(Q$3))^2)+(TAN(RADIANS($B30))^2))))))</f>
        <v>45</v>
      </c>
      <c r="R31" s="11">
        <f t="shared" ref="R31" si="210">DEGREES(ASIN((TAN(RADIANS($B30))/(SQRT((TAN(RADIANS(R$3))^2)+(TAN(RADIANS($B30))^2))))))</f>
        <v>42.938329637949209</v>
      </c>
      <c r="T31" s="13"/>
      <c r="U31" s="15" t="s">
        <v>54</v>
      </c>
      <c r="V31" s="18">
        <f t="shared" ref="V31:AJ31" si="211">$U$2*TAN(RADIANS(V$3))</f>
        <v>0.19200571421039345</v>
      </c>
      <c r="W31" s="18">
        <f t="shared" si="211"/>
        <v>0.38412846440922505</v>
      </c>
      <c r="X31" s="18">
        <f t="shared" si="211"/>
        <v>0.5764855721134533</v>
      </c>
      <c r="Y31" s="18">
        <f t="shared" si="211"/>
        <v>0.76919493137861461</v>
      </c>
      <c r="Z31" s="18">
        <f t="shared" si="211"/>
        <v>0.96237529878516392</v>
      </c>
      <c r="AA31" s="18">
        <f t="shared" si="211"/>
        <v>1.1561465879224411</v>
      </c>
      <c r="AB31" s="18">
        <f t="shared" si="211"/>
        <v>1.3506301699319505</v>
      </c>
      <c r="AC31" s="18">
        <f t="shared" si="211"/>
        <v>1.5459491817263058</v>
      </c>
      <c r="AD31" s="18">
        <f t="shared" si="211"/>
        <v>1.7422288435698989</v>
      </c>
      <c r="AE31" s="18">
        <f t="shared" si="211"/>
        <v>1.9395967877931146</v>
      </c>
      <c r="AF31" s="18">
        <f t="shared" si="211"/>
        <v>2.1381834005149032</v>
      </c>
      <c r="AG31" s="18">
        <f t="shared" si="211"/>
        <v>2.3381221783702433</v>
      </c>
      <c r="AH31" s="18">
        <f t="shared" si="211"/>
        <v>2.5395501023811944</v>
      </c>
      <c r="AI31" s="18">
        <f t="shared" si="211"/>
        <v>2.7426080312749876</v>
      </c>
      <c r="AJ31" s="18">
        <f t="shared" si="211"/>
        <v>2.9474411167423495</v>
      </c>
    </row>
    <row r="32" spans="2:36" x14ac:dyDescent="0.2">
      <c r="B32" s="12">
        <v>15</v>
      </c>
      <c r="C32" s="14" t="s">
        <v>2</v>
      </c>
      <c r="D32" s="17">
        <f>DEGREES(ATAN(SQRT((TAN(RADIANS(D$3)))^2 +(TAN(RADIANS($B32)))^2)))</f>
        <v>15.030356308873616</v>
      </c>
      <c r="E32" s="17">
        <f t="shared" si="0"/>
        <v>15.121064350193294</v>
      </c>
      <c r="F32" s="17">
        <f t="shared" si="0"/>
        <v>15.271062854654739</v>
      </c>
      <c r="G32" s="17">
        <f t="shared" si="0"/>
        <v>15.478651445984637</v>
      </c>
      <c r="H32" s="17">
        <f t="shared" si="0"/>
        <v>15.741583838424798</v>
      </c>
      <c r="I32" s="9">
        <f t="shared" si="0"/>
        <v>16.057181690595609</v>
      </c>
      <c r="J32" s="17">
        <f t="shared" si="0"/>
        <v>16.422456859552675</v>
      </c>
      <c r="K32" s="10">
        <f t="shared" si="0"/>
        <v>16.834230928722707</v>
      </c>
      <c r="L32" s="9">
        <f>DEGREES(ATAN(SQRT((TAN(RADIANS(L$3)))^2 +(TAN(RADIANS($B32)))^2)))</f>
        <v>17.289243458308452</v>
      </c>
      <c r="M32" s="17">
        <f t="shared" si="0"/>
        <v>17.784243576573495</v>
      </c>
      <c r="N32" s="9">
        <f t="shared" si="0"/>
        <v>18.316062560310208</v>
      </c>
      <c r="O32" s="17">
        <f t="shared" si="0"/>
        <v>18.88166747830579</v>
      </c>
      <c r="P32" s="9">
        <f t="shared" si="0"/>
        <v>19.478197614777699</v>
      </c>
      <c r="Q32" s="17">
        <f t="shared" si="0"/>
        <v>20.102986287658222</v>
      </c>
      <c r="R32" s="10">
        <f t="shared" si="0"/>
        <v>20.753570983684799</v>
      </c>
      <c r="T32" s="12">
        <v>15</v>
      </c>
      <c r="U32" s="14" t="s">
        <v>53</v>
      </c>
      <c r="V32" s="17">
        <f t="shared" ref="V32:AJ32" si="212">$U$2*TAN(RADIANS($T32))</f>
        <v>2.9474411167423495</v>
      </c>
      <c r="W32" s="17">
        <f t="shared" si="212"/>
        <v>2.9474411167423495</v>
      </c>
      <c r="X32" s="17">
        <f t="shared" si="212"/>
        <v>2.9474411167423495</v>
      </c>
      <c r="Y32" s="17">
        <f t="shared" si="212"/>
        <v>2.9474411167423495</v>
      </c>
      <c r="Z32" s="17">
        <f t="shared" si="212"/>
        <v>2.9474411167423495</v>
      </c>
      <c r="AA32" s="17">
        <f t="shared" si="212"/>
        <v>2.9474411167423495</v>
      </c>
      <c r="AB32" s="17">
        <f t="shared" si="212"/>
        <v>2.9474411167423495</v>
      </c>
      <c r="AC32" s="17">
        <f t="shared" si="212"/>
        <v>2.9474411167423495</v>
      </c>
      <c r="AD32" s="17">
        <f t="shared" si="212"/>
        <v>2.9474411167423495</v>
      </c>
      <c r="AE32" s="17">
        <f t="shared" si="212"/>
        <v>2.9474411167423495</v>
      </c>
      <c r="AF32" s="17">
        <f t="shared" si="212"/>
        <v>2.9474411167423495</v>
      </c>
      <c r="AG32" s="17">
        <f t="shared" si="212"/>
        <v>2.9474411167423495</v>
      </c>
      <c r="AH32" s="17">
        <f t="shared" si="212"/>
        <v>2.9474411167423495</v>
      </c>
      <c r="AI32" s="17">
        <f t="shared" si="212"/>
        <v>2.9474411167423495</v>
      </c>
      <c r="AJ32" s="17">
        <f t="shared" si="212"/>
        <v>2.9474411167423495</v>
      </c>
    </row>
    <row r="33" spans="2:36" x14ac:dyDescent="0.2">
      <c r="B33" s="13"/>
      <c r="C33" s="15" t="s">
        <v>3</v>
      </c>
      <c r="D33" s="18">
        <f>DEGREES(ASIN((TAN(RADIANS($B32))/(SQRT((TAN(RADIANS(D$3))^2)+(TAN(RADIANS($B32))^2))))))</f>
        <v>86.272836484622459</v>
      </c>
      <c r="E33" s="18">
        <f t="shared" ref="E33" si="213">DEGREES(ASIN((TAN(RADIANS($B32))/(SQRT((TAN(RADIANS(E$3))^2)+(TAN(RADIANS($B32))^2))))))</f>
        <v>82.574715788598866</v>
      </c>
      <c r="F33" s="18">
        <f t="shared" ref="F33" si="214">DEGREES(ASIN((TAN(RADIANS($B32))/(SQRT((TAN(RADIANS(F$3))^2)+(TAN(RADIANS($B32))^2))))))</f>
        <v>78.93331148161586</v>
      </c>
      <c r="G33" s="18">
        <f t="shared" ref="G33" si="215">DEGREES(ASIN((TAN(RADIANS($B32))/(SQRT((TAN(RADIANS(G$3))^2)+(TAN(RADIANS($B32))^2))))))</f>
        <v>75.373716051326582</v>
      </c>
      <c r="H33" s="18">
        <f t="shared" ref="H33" si="216">DEGREES(ASIN((TAN(RADIANS($B32))/(SQRT((TAN(RADIANS(H$3))^2)+(TAN(RADIANS($B32))^2))))))</f>
        <v>71.917511165965024</v>
      </c>
      <c r="I33" s="6">
        <f t="shared" ref="I33" si="217">DEGREES(ASIN((TAN(RADIANS($B32))/(SQRT((TAN(RADIANS(I$3))^2)+(TAN(RADIANS($B32))^2))))))</f>
        <v>68.582189770431029</v>
      </c>
      <c r="J33" s="18">
        <f t="shared" ref="J33" si="218">DEGREES(ASIN((TAN(RADIANS($B32))/(SQRT((TAN(RADIANS(J$3))^2)+(TAN(RADIANS($B32))^2))))))</f>
        <v>65.380938928530455</v>
      </c>
      <c r="K33" s="11">
        <f t="shared" ref="K33" si="219">DEGREES(ASIN((TAN(RADIANS($B32))/(SQRT((TAN(RADIANS(K$3))^2)+(TAN(RADIANS($B32))^2))))))</f>
        <v>62.322740997464919</v>
      </c>
      <c r="L33" s="6">
        <f>DEGREES(ASIN((TAN(RADIANS($B32))/(SQRT((TAN(RADIANS(L$3))^2)+(TAN(RADIANS($B32))^2))))))</f>
        <v>59.412718277324871</v>
      </c>
      <c r="M33" s="18">
        <f t="shared" ref="M33" si="220">DEGREES(ASIN((TAN(RADIANS($B32))/(SQRT((TAN(RADIANS(M$3))^2)+(TAN(RADIANS($B32))^2))))))</f>
        <v>56.652634609828063</v>
      </c>
      <c r="N33" s="6">
        <f t="shared" ref="N33" si="221">DEGREES(ASIN((TAN(RADIANS($B32))/(SQRT((TAN(RADIANS(N$3))^2)+(TAN(RADIANS($B32))^2))))))</f>
        <v>54.041472613362089</v>
      </c>
      <c r="O33" s="18">
        <f t="shared" ref="O33" si="222">DEGREES(ASIN((TAN(RADIANS($B32))/(SQRT((TAN(RADIANS(O$3))^2)+(TAN(RADIANS($B32))^2))))))</f>
        <v>51.576020778273715</v>
      </c>
      <c r="P33" s="6">
        <f t="shared" ref="P33" si="223">DEGREES(ASIN((TAN(RADIANS($B32))/(SQRT((TAN(RADIANS(P$3))^2)+(TAN(RADIANS($B32))^2))))))</f>
        <v>49.251424077607965</v>
      </c>
      <c r="Q33" s="18">
        <f t="shared" ref="Q33" si="224">DEGREES(ASIN((TAN(RADIANS($B32))/(SQRT((TAN(RADIANS(Q$3))^2)+(TAN(RADIANS($B32))^2))))))</f>
        <v>47.061670362050791</v>
      </c>
      <c r="R33" s="11">
        <f t="shared" ref="R33" si="225">DEGREES(ASIN((TAN(RADIANS($B32))/(SQRT((TAN(RADIANS(R$3))^2)+(TAN(RADIANS($B32))^2))))))</f>
        <v>45</v>
      </c>
      <c r="T33" s="13"/>
      <c r="U33" s="15" t="s">
        <v>54</v>
      </c>
      <c r="V33" s="18">
        <f t="shared" ref="V33:AJ33" si="226">$U$2*TAN(RADIANS(V$3))</f>
        <v>0.19200571421039345</v>
      </c>
      <c r="W33" s="18">
        <f t="shared" si="226"/>
        <v>0.38412846440922505</v>
      </c>
      <c r="X33" s="18">
        <f t="shared" si="226"/>
        <v>0.5764855721134533</v>
      </c>
      <c r="Y33" s="18">
        <f t="shared" si="226"/>
        <v>0.76919493137861461</v>
      </c>
      <c r="Z33" s="18">
        <f t="shared" si="226"/>
        <v>0.96237529878516392</v>
      </c>
      <c r="AA33" s="18">
        <f t="shared" si="226"/>
        <v>1.1561465879224411</v>
      </c>
      <c r="AB33" s="18">
        <f t="shared" si="226"/>
        <v>1.3506301699319505</v>
      </c>
      <c r="AC33" s="18">
        <f t="shared" si="226"/>
        <v>1.5459491817263058</v>
      </c>
      <c r="AD33" s="18">
        <f t="shared" si="226"/>
        <v>1.7422288435698989</v>
      </c>
      <c r="AE33" s="18">
        <f t="shared" si="226"/>
        <v>1.9395967877931146</v>
      </c>
      <c r="AF33" s="18">
        <f t="shared" si="226"/>
        <v>2.1381834005149032</v>
      </c>
      <c r="AG33" s="18">
        <f t="shared" si="226"/>
        <v>2.3381221783702433</v>
      </c>
      <c r="AH33" s="18">
        <f t="shared" si="226"/>
        <v>2.5395501023811944</v>
      </c>
      <c r="AI33" s="18">
        <f t="shared" si="226"/>
        <v>2.7426080312749876</v>
      </c>
      <c r="AJ33" s="18">
        <f t="shared" si="226"/>
        <v>2.9474411167423495</v>
      </c>
    </row>
    <row r="34" spans="2:36" ht="16" thickBot="1" x14ac:dyDescent="0.25"/>
    <row r="35" spans="2:36" ht="16" thickBot="1" x14ac:dyDescent="0.25">
      <c r="B35" s="29" t="s">
        <v>29</v>
      </c>
      <c r="F35" s="32" t="s">
        <v>62</v>
      </c>
      <c r="G35" s="32" t="s">
        <v>62</v>
      </c>
      <c r="H35" s="50" t="s">
        <v>63</v>
      </c>
      <c r="I35" s="51"/>
      <c r="K35" s="34" t="s">
        <v>64</v>
      </c>
      <c r="N35" s="52" t="s">
        <v>63</v>
      </c>
      <c r="O35" s="53"/>
      <c r="P35" s="54"/>
    </row>
    <row r="36" spans="2:36" ht="16" thickBot="1" x14ac:dyDescent="0.25">
      <c r="B36" s="29" t="s">
        <v>28</v>
      </c>
      <c r="F36" s="33" t="s">
        <v>49</v>
      </c>
      <c r="G36" s="33" t="s">
        <v>50</v>
      </c>
      <c r="H36" s="35" t="s">
        <v>51</v>
      </c>
      <c r="I36" s="36" t="s">
        <v>52</v>
      </c>
      <c r="N36" s="39" t="s">
        <v>53</v>
      </c>
      <c r="O36" s="39" t="s">
        <v>54</v>
      </c>
      <c r="P36" s="40" t="s">
        <v>61</v>
      </c>
    </row>
    <row r="37" spans="2:36" ht="16" thickBot="1" x14ac:dyDescent="0.25">
      <c r="B37" s="43" t="s">
        <v>65</v>
      </c>
      <c r="C37" s="44"/>
      <c r="D37" s="45"/>
      <c r="F37" s="41">
        <v>10</v>
      </c>
      <c r="G37" s="42">
        <v>10</v>
      </c>
      <c r="H37" s="37">
        <f>DEGREES(ATAN(SQRT((TAN(RADIANS(G$37)))^2 +(TAN(RADIANS($F37)))^2)))</f>
        <v>14.001942165516921</v>
      </c>
      <c r="I37" s="38">
        <f>DEGREES(ASIN((TAN(RADIANS($F37))/(SQRT((TAN(RADIANS(G$37))^2)+(TAN(RADIANS($F37))^2))))))</f>
        <v>45</v>
      </c>
      <c r="K37" s="2" t="s">
        <v>55</v>
      </c>
      <c r="L37" s="42">
        <v>9</v>
      </c>
      <c r="N37" s="39">
        <f>L37*TAN(RADIANS(F37))</f>
        <v>1.5869428263761849</v>
      </c>
      <c r="O37" s="39">
        <f>L37*TAN(RADIANS(G37))</f>
        <v>1.5869428263761849</v>
      </c>
      <c r="P37" s="39">
        <f>L37/COS(RADIANS(H37))</f>
        <v>9.275601062377234</v>
      </c>
    </row>
    <row r="40" spans="2:36" x14ac:dyDescent="0.2">
      <c r="G40" s="2"/>
      <c r="H40" s="2"/>
      <c r="I40" s="2"/>
      <c r="J40" s="2"/>
    </row>
    <row r="41" spans="2:36" x14ac:dyDescent="0.2">
      <c r="G41" s="2"/>
      <c r="H41" s="1"/>
      <c r="I41" s="1"/>
      <c r="J41" s="1"/>
      <c r="K41" s="2"/>
    </row>
    <row r="42" spans="2:36" x14ac:dyDescent="0.2">
      <c r="G42" s="2"/>
      <c r="H42" s="1"/>
      <c r="I42" s="1"/>
      <c r="J42" s="1"/>
      <c r="K42" s="2"/>
    </row>
    <row r="43" spans="2:36" x14ac:dyDescent="0.2">
      <c r="J43" s="1"/>
      <c r="K43" s="2"/>
    </row>
    <row r="44" spans="2:36" x14ac:dyDescent="0.2">
      <c r="J44" s="1"/>
      <c r="L44" s="1"/>
    </row>
    <row r="45" spans="2:36" x14ac:dyDescent="0.2">
      <c r="J45" s="3"/>
    </row>
    <row r="46" spans="2:36" x14ac:dyDescent="0.2">
      <c r="J46" s="3"/>
    </row>
  </sheetData>
  <mergeCells count="4">
    <mergeCell ref="D2:R2"/>
    <mergeCell ref="V2:AJ2"/>
    <mergeCell ref="H35:I35"/>
    <mergeCell ref="N35:P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showGridLines="0" tabSelected="1" zoomScaleNormal="100" workbookViewId="0"/>
  </sheetViews>
  <sheetFormatPr baseColWidth="10" defaultColWidth="8.83203125" defaultRowHeight="15" x14ac:dyDescent="0.2"/>
  <sheetData>
    <row r="1" spans="1:13" x14ac:dyDescent="0.2">
      <c r="A1" s="30" t="s">
        <v>32</v>
      </c>
    </row>
    <row r="2" spans="1:13" x14ac:dyDescent="0.2">
      <c r="F2" s="19"/>
      <c r="I2" t="s">
        <v>16</v>
      </c>
    </row>
    <row r="3" spans="1:13" x14ac:dyDescent="0.2">
      <c r="E3" s="24" t="s">
        <v>72</v>
      </c>
      <c r="F3" s="19"/>
      <c r="I3" t="s">
        <v>17</v>
      </c>
    </row>
    <row r="4" spans="1:13" x14ac:dyDescent="0.2">
      <c r="A4" t="s">
        <v>76</v>
      </c>
      <c r="F4" s="19"/>
      <c r="K4" t="s">
        <v>12</v>
      </c>
      <c r="M4" t="s">
        <v>14</v>
      </c>
    </row>
    <row r="5" spans="1:13" x14ac:dyDescent="0.2">
      <c r="A5" t="s">
        <v>30</v>
      </c>
      <c r="F5" s="23" t="s">
        <v>11</v>
      </c>
      <c r="K5" t="s">
        <v>13</v>
      </c>
      <c r="M5" t="s">
        <v>15</v>
      </c>
    </row>
    <row r="6" spans="1:13" x14ac:dyDescent="0.2">
      <c r="A6" t="s">
        <v>31</v>
      </c>
      <c r="F6" s="19"/>
      <c r="K6" t="s">
        <v>18</v>
      </c>
      <c r="M6" t="s">
        <v>19</v>
      </c>
    </row>
    <row r="7" spans="1:13" x14ac:dyDescent="0.2">
      <c r="F7" s="26" t="s">
        <v>10</v>
      </c>
      <c r="M7" t="s">
        <v>20</v>
      </c>
    </row>
    <row r="8" spans="1:13" x14ac:dyDescent="0.2">
      <c r="E8" s="4"/>
      <c r="F8" s="20"/>
      <c r="G8" s="4"/>
      <c r="H8" s="4"/>
    </row>
    <row r="9" spans="1:13" x14ac:dyDescent="0.2">
      <c r="E9" s="4"/>
      <c r="F9" s="20"/>
      <c r="G9" s="4"/>
      <c r="H9" s="4"/>
      <c r="J9" t="s">
        <v>21</v>
      </c>
      <c r="L9" s="28" t="s">
        <v>9</v>
      </c>
    </row>
    <row r="10" spans="1:13" x14ac:dyDescent="0.2">
      <c r="E10" s="25" t="s">
        <v>8</v>
      </c>
      <c r="F10" s="20"/>
      <c r="G10" s="4"/>
      <c r="H10" s="4"/>
      <c r="K10" t="s">
        <v>22</v>
      </c>
    </row>
    <row r="11" spans="1:13" x14ac:dyDescent="0.2">
      <c r="E11" s="4"/>
      <c r="F11" s="20"/>
      <c r="G11" s="4"/>
      <c r="H11" s="4"/>
      <c r="K11" t="s">
        <v>23</v>
      </c>
    </row>
    <row r="12" spans="1:13" x14ac:dyDescent="0.2">
      <c r="E12" s="4"/>
      <c r="F12" s="20"/>
      <c r="G12" s="4"/>
      <c r="H12" s="4"/>
    </row>
    <row r="13" spans="1:13" x14ac:dyDescent="0.2">
      <c r="E13" s="24" t="s">
        <v>5</v>
      </c>
      <c r="F13" s="19"/>
      <c r="H13" s="24" t="s">
        <v>6</v>
      </c>
      <c r="J13" t="s">
        <v>24</v>
      </c>
      <c r="L13" t="s">
        <v>7</v>
      </c>
    </row>
    <row r="14" spans="1:13" x14ac:dyDescent="0.2">
      <c r="F14" s="19"/>
      <c r="K14" t="s">
        <v>25</v>
      </c>
    </row>
    <row r="15" spans="1:13" x14ac:dyDescent="0.2">
      <c r="F15" s="19"/>
      <c r="K15" t="s">
        <v>26</v>
      </c>
    </row>
    <row r="16" spans="1:13" x14ac:dyDescent="0.2">
      <c r="F16" s="19"/>
      <c r="K16" t="s">
        <v>27</v>
      </c>
    </row>
    <row r="17" spans="4:15" x14ac:dyDescent="0.2">
      <c r="F17" s="19"/>
    </row>
    <row r="18" spans="4:15" x14ac:dyDescent="0.2">
      <c r="F18" s="19"/>
    </row>
    <row r="19" spans="4:15" x14ac:dyDescent="0.2">
      <c r="D19" t="s">
        <v>67</v>
      </c>
      <c r="F19" s="19"/>
    </row>
    <row r="20" spans="4:15" x14ac:dyDescent="0.2">
      <c r="F20" s="19"/>
    </row>
    <row r="21" spans="4:15" x14ac:dyDescent="0.2">
      <c r="F21" s="19"/>
    </row>
    <row r="22" spans="4:15" x14ac:dyDescent="0.2">
      <c r="F22" s="19"/>
    </row>
    <row r="23" spans="4:15" x14ac:dyDescent="0.2">
      <c r="F23" s="19"/>
    </row>
    <row r="24" spans="4:15" x14ac:dyDescent="0.2">
      <c r="F24" s="19"/>
    </row>
    <row r="25" spans="4:15" x14ac:dyDescent="0.2">
      <c r="E25" s="24"/>
      <c r="F25" s="21" t="s">
        <v>68</v>
      </c>
      <c r="G25" s="22"/>
      <c r="H25" s="22"/>
      <c r="I25" s="22" t="s">
        <v>0</v>
      </c>
      <c r="J25" s="22"/>
      <c r="K25" s="22"/>
      <c r="L25" s="22" t="s">
        <v>71</v>
      </c>
      <c r="M25" s="22"/>
      <c r="N25" s="22"/>
    </row>
    <row r="26" spans="4:15" x14ac:dyDescent="0.2">
      <c r="F26" s="2" t="s">
        <v>7</v>
      </c>
    </row>
    <row r="29" spans="4:15" x14ac:dyDescent="0.2">
      <c r="N29" t="s">
        <v>73</v>
      </c>
    </row>
    <row r="30" spans="4:15" x14ac:dyDescent="0.2">
      <c r="D30" s="2" t="s">
        <v>4</v>
      </c>
      <c r="G30" t="s">
        <v>1</v>
      </c>
      <c r="J30" s="24" t="s">
        <v>4</v>
      </c>
      <c r="M30" s="27"/>
      <c r="N30" t="s">
        <v>9</v>
      </c>
      <c r="O30" t="s">
        <v>74</v>
      </c>
    </row>
    <row r="31" spans="4:15" x14ac:dyDescent="0.2">
      <c r="N31" t="s">
        <v>7</v>
      </c>
      <c r="O31" t="s">
        <v>75</v>
      </c>
    </row>
    <row r="35" spans="3:9" x14ac:dyDescent="0.2">
      <c r="C35" s="22"/>
      <c r="D35" s="22"/>
      <c r="E35" s="22"/>
      <c r="F35" s="22" t="s">
        <v>0</v>
      </c>
      <c r="G35" s="22"/>
      <c r="H35" s="22"/>
    </row>
    <row r="36" spans="3:9" x14ac:dyDescent="0.2">
      <c r="C36" s="34" t="s">
        <v>69</v>
      </c>
      <c r="I36" t="s">
        <v>70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6"/>
  <sheetViews>
    <sheetView workbookViewId="0"/>
  </sheetViews>
  <sheetFormatPr baseColWidth="10" defaultColWidth="8.83203125" defaultRowHeight="15" x14ac:dyDescent="0.2"/>
  <cols>
    <col min="12" max="12" width="10.5" customWidth="1"/>
  </cols>
  <sheetData>
    <row r="1" spans="1:16" x14ac:dyDescent="0.2">
      <c r="A1" s="30" t="s">
        <v>36</v>
      </c>
    </row>
    <row r="2" spans="1:16" x14ac:dyDescent="0.2">
      <c r="F2" s="19"/>
    </row>
    <row r="3" spans="1:16" x14ac:dyDescent="0.2">
      <c r="E3" s="24" t="s">
        <v>77</v>
      </c>
      <c r="F3" s="19"/>
      <c r="J3" t="s">
        <v>16</v>
      </c>
      <c r="L3" t="s">
        <v>33</v>
      </c>
      <c r="N3" t="s">
        <v>35</v>
      </c>
    </row>
    <row r="4" spans="1:16" x14ac:dyDescent="0.2">
      <c r="A4" t="s">
        <v>76</v>
      </c>
      <c r="F4" s="19"/>
      <c r="J4" t="s">
        <v>17</v>
      </c>
      <c r="L4" t="s">
        <v>34</v>
      </c>
    </row>
    <row r="5" spans="1:16" x14ac:dyDescent="0.2">
      <c r="A5" t="s">
        <v>30</v>
      </c>
      <c r="F5" s="23" t="s">
        <v>11</v>
      </c>
    </row>
    <row r="6" spans="1:16" x14ac:dyDescent="0.2">
      <c r="A6" t="s">
        <v>31</v>
      </c>
      <c r="F6" s="19"/>
      <c r="L6" t="s">
        <v>12</v>
      </c>
      <c r="N6" t="s">
        <v>37</v>
      </c>
      <c r="P6" t="s">
        <v>14</v>
      </c>
    </row>
    <row r="7" spans="1:16" x14ac:dyDescent="0.2">
      <c r="F7" s="26" t="s">
        <v>10</v>
      </c>
      <c r="L7" t="s">
        <v>13</v>
      </c>
      <c r="N7" t="s">
        <v>38</v>
      </c>
      <c r="P7" t="s">
        <v>15</v>
      </c>
    </row>
    <row r="8" spans="1:16" x14ac:dyDescent="0.2">
      <c r="E8" s="4"/>
      <c r="F8" s="20"/>
      <c r="G8" s="4"/>
      <c r="H8" s="4"/>
    </row>
    <row r="9" spans="1:16" x14ac:dyDescent="0.2">
      <c r="E9" s="4"/>
      <c r="F9" s="20"/>
      <c r="G9" s="4"/>
      <c r="H9" s="4"/>
      <c r="K9" t="s">
        <v>39</v>
      </c>
      <c r="L9" s="2" t="s">
        <v>40</v>
      </c>
      <c r="M9" s="2">
        <v>11</v>
      </c>
      <c r="N9" t="s">
        <v>42</v>
      </c>
    </row>
    <row r="10" spans="1:16" x14ac:dyDescent="0.2">
      <c r="E10" s="25" t="s">
        <v>8</v>
      </c>
      <c r="F10" s="20"/>
      <c r="G10" s="4"/>
      <c r="H10" s="4"/>
      <c r="L10" s="2" t="s">
        <v>41</v>
      </c>
      <c r="M10" s="2">
        <v>3.7</v>
      </c>
      <c r="N10" t="s">
        <v>42</v>
      </c>
    </row>
    <row r="11" spans="1:16" x14ac:dyDescent="0.2">
      <c r="E11" s="4"/>
      <c r="F11" s="20"/>
      <c r="G11" s="4"/>
      <c r="H11" s="4"/>
      <c r="L11" s="2" t="s">
        <v>43</v>
      </c>
      <c r="M11" s="2">
        <v>1.39</v>
      </c>
      <c r="N11" t="s">
        <v>42</v>
      </c>
    </row>
    <row r="12" spans="1:16" x14ac:dyDescent="0.2">
      <c r="E12" s="4"/>
      <c r="F12" s="20"/>
      <c r="G12" s="4"/>
      <c r="H12" s="4"/>
    </row>
    <row r="13" spans="1:16" x14ac:dyDescent="0.2">
      <c r="E13" s="24" t="s">
        <v>5</v>
      </c>
      <c r="F13" s="19"/>
      <c r="H13" s="24" t="s">
        <v>6</v>
      </c>
      <c r="L13" t="s">
        <v>44</v>
      </c>
      <c r="M13" s="2" t="s">
        <v>45</v>
      </c>
      <c r="N13" s="3">
        <f>DEGREES(ATAN(M10/M9))</f>
        <v>18.591067726780302</v>
      </c>
    </row>
    <row r="14" spans="1:16" x14ac:dyDescent="0.2">
      <c r="F14" s="19"/>
      <c r="L14" t="s">
        <v>46</v>
      </c>
      <c r="M14" s="2" t="s">
        <v>47</v>
      </c>
      <c r="N14" s="3">
        <f>DEGREES(ATAN(M11/M9))</f>
        <v>7.2019319928374816</v>
      </c>
    </row>
    <row r="15" spans="1:16" x14ac:dyDescent="0.2">
      <c r="F15" s="19"/>
    </row>
    <row r="16" spans="1:16" x14ac:dyDescent="0.2">
      <c r="F16" s="19"/>
      <c r="L16" t="s">
        <v>48</v>
      </c>
    </row>
    <row r="17" spans="4:16" x14ac:dyDescent="0.2">
      <c r="F17" s="19"/>
      <c r="N17" s="28"/>
    </row>
    <row r="18" spans="4:16" x14ac:dyDescent="0.2">
      <c r="F18" s="19"/>
    </row>
    <row r="19" spans="4:16" x14ac:dyDescent="0.2">
      <c r="D19" t="s">
        <v>67</v>
      </c>
      <c r="F19" s="19"/>
    </row>
    <row r="20" spans="4:16" x14ac:dyDescent="0.2">
      <c r="F20" s="19"/>
    </row>
    <row r="21" spans="4:16" x14ac:dyDescent="0.2">
      <c r="F21" s="19"/>
    </row>
    <row r="22" spans="4:16" x14ac:dyDescent="0.2">
      <c r="F22" s="19"/>
    </row>
    <row r="23" spans="4:16" x14ac:dyDescent="0.2">
      <c r="F23" s="19"/>
    </row>
    <row r="24" spans="4:16" x14ac:dyDescent="0.2">
      <c r="F24" s="19"/>
    </row>
    <row r="25" spans="4:16" x14ac:dyDescent="0.2">
      <c r="F25" s="21"/>
      <c r="G25" s="22"/>
      <c r="H25" s="22"/>
      <c r="I25" s="22" t="s">
        <v>0</v>
      </c>
      <c r="J25" s="22"/>
      <c r="K25" s="22"/>
      <c r="L25" s="22"/>
      <c r="M25" s="22"/>
      <c r="N25" s="22"/>
    </row>
    <row r="26" spans="4:16" x14ac:dyDescent="0.2">
      <c r="F26" s="2" t="s">
        <v>7</v>
      </c>
    </row>
    <row r="29" spans="4:16" x14ac:dyDescent="0.2">
      <c r="M29" t="s">
        <v>56</v>
      </c>
    </row>
    <row r="30" spans="4:16" x14ac:dyDescent="0.2">
      <c r="D30" s="2" t="s">
        <v>4</v>
      </c>
      <c r="G30" t="s">
        <v>1</v>
      </c>
      <c r="J30" s="24" t="s">
        <v>4</v>
      </c>
      <c r="M30" s="27" t="s">
        <v>57</v>
      </c>
    </row>
    <row r="31" spans="4:16" x14ac:dyDescent="0.2">
      <c r="N31" s="2" t="s">
        <v>5</v>
      </c>
      <c r="O31" s="2" t="s">
        <v>49</v>
      </c>
      <c r="P31" s="2" t="s">
        <v>50</v>
      </c>
    </row>
    <row r="32" spans="4:16" x14ac:dyDescent="0.2">
      <c r="M32" t="s">
        <v>60</v>
      </c>
      <c r="N32" s="2">
        <v>11</v>
      </c>
      <c r="O32" s="2">
        <v>2</v>
      </c>
      <c r="P32" s="2">
        <v>4</v>
      </c>
    </row>
    <row r="34" spans="3:16" x14ac:dyDescent="0.2">
      <c r="M34" t="s">
        <v>59</v>
      </c>
      <c r="N34" t="s">
        <v>15</v>
      </c>
      <c r="P34" s="25">
        <f>N32*TAN(RADIANS(O32))</f>
        <v>0.38412846440922505</v>
      </c>
    </row>
    <row r="35" spans="3:16" x14ac:dyDescent="0.2">
      <c r="C35" s="22"/>
      <c r="D35" s="22"/>
      <c r="E35" s="22"/>
      <c r="F35" s="22" t="s">
        <v>0</v>
      </c>
      <c r="G35" s="22"/>
      <c r="H35" s="22"/>
      <c r="M35" t="s">
        <v>58</v>
      </c>
      <c r="N35" t="s">
        <v>14</v>
      </c>
      <c r="P35" s="25">
        <f>N32*TAN(RADIANS(P32))</f>
        <v>0.76919493137861461</v>
      </c>
    </row>
    <row r="36" spans="3:16" x14ac:dyDescent="0.2">
      <c r="I36" t="s">
        <v>70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
  <sheetViews>
    <sheetView workbookViewId="0">
      <selection activeCell="A8" sqref="A8"/>
    </sheetView>
  </sheetViews>
  <sheetFormatPr baseColWidth="10" defaultColWidth="8.83203125" defaultRowHeight="15" x14ac:dyDescent="0.2"/>
  <cols>
    <col min="1" max="1" width="90.6640625" customWidth="1"/>
  </cols>
  <sheetData>
    <row r="1" spans="1:1" ht="80" x14ac:dyDescent="0.2">
      <c r="A1" s="47" t="s">
        <v>79</v>
      </c>
    </row>
    <row r="2" spans="1:1" x14ac:dyDescent="0.2">
      <c r="A2" s="47"/>
    </row>
    <row r="3" spans="1:1" ht="64" x14ac:dyDescent="0.2">
      <c r="A3" s="47" t="s">
        <v>80</v>
      </c>
    </row>
    <row r="4" spans="1:1" x14ac:dyDescent="0.2">
      <c r="A4" s="47"/>
    </row>
    <row r="5" spans="1:1" ht="16" x14ac:dyDescent="0.2">
      <c r="A5" s="47"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Diagram</vt:lpstr>
      <vt:lpstr>R&amp;S Inches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Matthew Kudija</cp:lastModifiedBy>
  <dcterms:created xsi:type="dcterms:W3CDTF">2020-04-04T01:04:22Z</dcterms:created>
  <dcterms:modified xsi:type="dcterms:W3CDTF">2022-07-07T18:02:25Z</dcterms:modified>
</cp:coreProperties>
</file>