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tthewkudija/Documents/GitHub/img/excel-best-practices/"/>
    </mc:Choice>
  </mc:AlternateContent>
  <xr:revisionPtr revIDLastSave="0" documentId="8_{E27395C9-B54C-7141-B3C4-131FAA10D98E}" xr6:coauthVersionLast="47" xr6:coauthVersionMax="47" xr10:uidLastSave="{00000000-0000-0000-0000-000000000000}"/>
  <bookViews>
    <workbookView xWindow="4100" yWindow="760" windowWidth="33600" windowHeight="20500" xr2:uid="{00000000-000D-0000-FFFF-FFFF00000000}"/>
  </bookViews>
  <sheets>
    <sheet name="Best Practices" sheetId="1" r:id="rId1"/>
    <sheet name="Formatting Example" sheetId="3" r:id="rId2"/>
    <sheet name="Q-H-Y Aggregation" sheetId="4" r:id="rId3"/>
    <sheet name="Text Bar Chart" sheetId="5" r:id="rId4"/>
    <sheet name="Auto-Number" sheetId="6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cpKAZcWCRrLSf1PylFaUW73UXIw=="/>
    </ext>
  </extLst>
</workbook>
</file>

<file path=xl/calcChain.xml><?xml version="1.0" encoding="utf-8"?>
<calcChain xmlns="http://schemas.openxmlformats.org/spreadsheetml/2006/main">
  <c r="B3" i="6" l="1" a="1"/>
  <c r="B3" i="6" s="1"/>
  <c r="B23" i="5"/>
  <c r="F23" i="5" s="1"/>
  <c r="B22" i="5"/>
  <c r="C22" i="5" s="1"/>
  <c r="B21" i="5"/>
  <c r="F21" i="5" s="1"/>
  <c r="B20" i="5"/>
  <c r="C20" i="5" s="1"/>
  <c r="B19" i="5"/>
  <c r="C19" i="5" s="1"/>
  <c r="B18" i="5"/>
  <c r="F18" i="5" s="1"/>
  <c r="B17" i="5"/>
  <c r="C17" i="5" s="1"/>
  <c r="B16" i="5"/>
  <c r="F16" i="5" s="1"/>
  <c r="B15" i="5"/>
  <c r="F15" i="5" s="1"/>
  <c r="B14" i="5"/>
  <c r="F14" i="5" s="1"/>
  <c r="B13" i="5"/>
  <c r="F13" i="5" s="1"/>
  <c r="B12" i="5"/>
  <c r="F12" i="5" s="1"/>
  <c r="B11" i="5"/>
  <c r="C11" i="5" s="1"/>
  <c r="B10" i="5"/>
  <c r="C10" i="5" s="1"/>
  <c r="B9" i="5"/>
  <c r="C9" i="5" s="1"/>
  <c r="B8" i="5"/>
  <c r="F8" i="5" s="1"/>
  <c r="B7" i="5"/>
  <c r="F7" i="5" s="1"/>
  <c r="B6" i="5"/>
  <c r="F6" i="5" s="1"/>
  <c r="B5" i="5"/>
  <c r="F5" i="5" s="1"/>
  <c r="B4" i="5"/>
  <c r="C4" i="5" s="1"/>
  <c r="B3" i="5"/>
  <c r="F3" i="5" s="1"/>
  <c r="F17" i="5" l="1"/>
  <c r="F20" i="5"/>
  <c r="F10" i="5"/>
  <c r="C7" i="5"/>
  <c r="C21" i="5"/>
  <c r="C14" i="5"/>
  <c r="F22" i="5"/>
  <c r="F11" i="5"/>
  <c r="C5" i="5"/>
  <c r="C15" i="5"/>
  <c r="C12" i="5"/>
  <c r="C6" i="5"/>
  <c r="F9" i="5"/>
  <c r="C16" i="5"/>
  <c r="F19" i="5"/>
  <c r="F4" i="5"/>
  <c r="C3" i="5"/>
  <c r="C13" i="5"/>
  <c r="C23" i="5"/>
  <c r="C8" i="5"/>
  <c r="C18" i="5"/>
  <c r="P63" i="4"/>
  <c r="O63" i="4"/>
  <c r="N63" i="4"/>
  <c r="M63" i="4"/>
  <c r="L63" i="4"/>
  <c r="K63" i="4"/>
  <c r="J63" i="4"/>
  <c r="I63" i="4"/>
  <c r="H63" i="4"/>
  <c r="G63" i="4"/>
  <c r="F63" i="4"/>
  <c r="E63" i="4"/>
  <c r="F7" i="4"/>
  <c r="F3" i="4" s="1"/>
  <c r="W6" i="4"/>
  <c r="R6" i="4"/>
  <c r="E6" i="4"/>
  <c r="W4" i="4"/>
  <c r="R4" i="4"/>
  <c r="W3" i="4"/>
  <c r="W5" i="4" s="1"/>
  <c r="E3" i="4"/>
  <c r="E5" i="4" s="1"/>
  <c r="X2" i="4"/>
  <c r="X3" i="4" s="1"/>
  <c r="X5" i="4" s="1"/>
  <c r="S2" i="4"/>
  <c r="T2" i="4" s="1"/>
  <c r="E2" i="4"/>
  <c r="CP39" i="3"/>
  <c r="CO39" i="3"/>
  <c r="CO38" i="3"/>
  <c r="FZ35" i="3"/>
  <c r="FY35" i="3"/>
  <c r="FX35" i="3"/>
  <c r="FW35" i="3"/>
  <c r="FV35" i="3"/>
  <c r="FU35" i="3"/>
  <c r="FT35" i="3"/>
  <c r="FS35" i="3"/>
  <c r="FR35" i="3"/>
  <c r="FQ35" i="3"/>
  <c r="FP35" i="3"/>
  <c r="FO35" i="3"/>
  <c r="FN35" i="3"/>
  <c r="FM35" i="3"/>
  <c r="FL35" i="3"/>
  <c r="FK35" i="3"/>
  <c r="FJ35" i="3"/>
  <c r="FI35" i="3"/>
  <c r="FH35" i="3"/>
  <c r="FG35" i="3"/>
  <c r="FF35" i="3"/>
  <c r="FE35" i="3"/>
  <c r="FD35" i="3"/>
  <c r="FC35" i="3"/>
  <c r="FB35" i="3"/>
  <c r="FA35" i="3"/>
  <c r="EZ35" i="3"/>
  <c r="EY35" i="3"/>
  <c r="EX35" i="3"/>
  <c r="EW35" i="3"/>
  <c r="EV35" i="3"/>
  <c r="EU35" i="3"/>
  <c r="ET35" i="3"/>
  <c r="ES35" i="3"/>
  <c r="ER35" i="3"/>
  <c r="EQ35" i="3"/>
  <c r="EP35" i="3"/>
  <c r="EO35" i="3"/>
  <c r="EN35" i="3"/>
  <c r="EM35" i="3"/>
  <c r="EL35" i="3"/>
  <c r="EK35" i="3"/>
  <c r="EJ35" i="3"/>
  <c r="EI35" i="3"/>
  <c r="EH35" i="3"/>
  <c r="EG35" i="3"/>
  <c r="EF35" i="3"/>
  <c r="EE35" i="3"/>
  <c r="ED35" i="3"/>
  <c r="EC35" i="3"/>
  <c r="EB35" i="3"/>
  <c r="EA35" i="3"/>
  <c r="DZ35" i="3"/>
  <c r="DY35" i="3"/>
  <c r="DX35" i="3"/>
  <c r="DW35" i="3"/>
  <c r="DV35" i="3"/>
  <c r="DU35" i="3"/>
  <c r="DT35" i="3"/>
  <c r="DS35" i="3"/>
  <c r="DR35" i="3"/>
  <c r="DQ35" i="3"/>
  <c r="DP35" i="3"/>
  <c r="DO35" i="3"/>
  <c r="DN35" i="3"/>
  <c r="DM35" i="3"/>
  <c r="DL35" i="3"/>
  <c r="DK35" i="3"/>
  <c r="DJ35" i="3"/>
  <c r="DI35" i="3"/>
  <c r="DH35" i="3"/>
  <c r="DG35" i="3"/>
  <c r="DF35" i="3"/>
  <c r="DE35" i="3"/>
  <c r="DD35" i="3"/>
  <c r="DC35" i="3"/>
  <c r="DB35" i="3"/>
  <c r="DA35" i="3"/>
  <c r="CZ35" i="3"/>
  <c r="CY35" i="3"/>
  <c r="CX35" i="3"/>
  <c r="CW35" i="3"/>
  <c r="CV35" i="3"/>
  <c r="CU35" i="3"/>
  <c r="CT35" i="3"/>
  <c r="CS35" i="3"/>
  <c r="CR35" i="3"/>
  <c r="CQ35" i="3"/>
  <c r="CP35" i="3"/>
  <c r="CO35" i="3"/>
  <c r="IB24" i="3"/>
  <c r="IA24" i="3"/>
  <c r="HZ24" i="3"/>
  <c r="HY24" i="3"/>
  <c r="HX24" i="3"/>
  <c r="FP23" i="3"/>
  <c r="EZ23" i="3"/>
  <c r="DH23" i="3"/>
  <c r="DG23" i="3"/>
  <c r="DG24" i="3" s="1"/>
  <c r="FP20" i="3"/>
  <c r="FO20" i="3"/>
  <c r="EJ20" i="3"/>
  <c r="CZ20" i="3"/>
  <c r="FT19" i="3"/>
  <c r="FD19" i="3"/>
  <c r="FC19" i="3"/>
  <c r="ET19" i="3"/>
  <c r="ER19" i="3"/>
  <c r="DT19" i="3"/>
  <c r="DS19" i="3"/>
  <c r="DP19" i="3"/>
  <c r="FP15" i="3"/>
  <c r="FO15" i="3"/>
  <c r="FN15" i="3"/>
  <c r="FM15" i="3"/>
  <c r="FC15" i="3"/>
  <c r="ER15" i="3"/>
  <c r="EQ15" i="3"/>
  <c r="EF15" i="3"/>
  <c r="EE15" i="3"/>
  <c r="ED15" i="3"/>
  <c r="DY15" i="3"/>
  <c r="DH15" i="3"/>
  <c r="DG15" i="3"/>
  <c r="DF15" i="3"/>
  <c r="DD15" i="3"/>
  <c r="EP10" i="3"/>
  <c r="FB10" i="3" s="1"/>
  <c r="FN10" i="3" s="1"/>
  <c r="FZ10" i="3" s="1"/>
  <c r="EO10" i="3"/>
  <c r="FA10" i="3" s="1"/>
  <c r="FM10" i="3" s="1"/>
  <c r="FY10" i="3" s="1"/>
  <c r="EN10" i="3"/>
  <c r="EZ10" i="3" s="1"/>
  <c r="FL10" i="3" s="1"/>
  <c r="FX10" i="3" s="1"/>
  <c r="EM10" i="3"/>
  <c r="EY10" i="3" s="1"/>
  <c r="FK10" i="3" s="1"/>
  <c r="FW10" i="3" s="1"/>
  <c r="EL10" i="3"/>
  <c r="EX10" i="3" s="1"/>
  <c r="FJ10" i="3" s="1"/>
  <c r="FV10" i="3" s="1"/>
  <c r="EK10" i="3"/>
  <c r="EW10" i="3" s="1"/>
  <c r="FI10" i="3" s="1"/>
  <c r="FU10" i="3" s="1"/>
  <c r="EJ10" i="3"/>
  <c r="EV10" i="3" s="1"/>
  <c r="FH10" i="3" s="1"/>
  <c r="FT10" i="3" s="1"/>
  <c r="EI10" i="3"/>
  <c r="EU10" i="3" s="1"/>
  <c r="FG10" i="3" s="1"/>
  <c r="FS10" i="3" s="1"/>
  <c r="EH10" i="3"/>
  <c r="ET10" i="3" s="1"/>
  <c r="FF10" i="3" s="1"/>
  <c r="FR10" i="3" s="1"/>
  <c r="EG10" i="3"/>
  <c r="ES10" i="3" s="1"/>
  <c r="FE10" i="3" s="1"/>
  <c r="FQ10" i="3" s="1"/>
  <c r="EF10" i="3"/>
  <c r="EE10" i="3"/>
  <c r="EQ10" i="3" s="1"/>
  <c r="HT9" i="3"/>
  <c r="FU9" i="3"/>
  <c r="FR9" i="3"/>
  <c r="FQ9" i="3"/>
  <c r="FP9" i="3"/>
  <c r="FO9" i="3"/>
  <c r="FI9" i="3"/>
  <c r="FI13" i="3" s="1"/>
  <c r="FF9" i="3"/>
  <c r="FE9" i="3"/>
  <c r="FD9" i="3"/>
  <c r="FC9" i="3"/>
  <c r="EW9" i="3"/>
  <c r="ET9" i="3"/>
  <c r="ES9" i="3"/>
  <c r="ER9" i="3"/>
  <c r="EQ9" i="3"/>
  <c r="EK9" i="3"/>
  <c r="EK13" i="3" s="1"/>
  <c r="EH9" i="3"/>
  <c r="EH13" i="3" s="1"/>
  <c r="EG9" i="3"/>
  <c r="EG13" i="3" s="1"/>
  <c r="EF9" i="3"/>
  <c r="EE9" i="3"/>
  <c r="EE13" i="3" s="1"/>
  <c r="DY9" i="3"/>
  <c r="DY13" i="3" s="1"/>
  <c r="DV9" i="3"/>
  <c r="DV13" i="3" s="1"/>
  <c r="DU9" i="3"/>
  <c r="DU13" i="3" s="1"/>
  <c r="DT9" i="3"/>
  <c r="DT13" i="3" s="1"/>
  <c r="DS9" i="3"/>
  <c r="DS13" i="3" s="1"/>
  <c r="DM9" i="3"/>
  <c r="DM13" i="3" s="1"/>
  <c r="DJ9" i="3"/>
  <c r="DJ13" i="3" s="1"/>
  <c r="DI9" i="3"/>
  <c r="DI13" i="3" s="1"/>
  <c r="DH9" i="3"/>
  <c r="DH13" i="3" s="1"/>
  <c r="DG9" i="3"/>
  <c r="DG13" i="3" s="1"/>
  <c r="DA9" i="3"/>
  <c r="DA13" i="3" s="1"/>
  <c r="CX9" i="3"/>
  <c r="CX13" i="3" s="1"/>
  <c r="CW9" i="3"/>
  <c r="CW13" i="3" s="1"/>
  <c r="CV9" i="3"/>
  <c r="CV13" i="3" s="1"/>
  <c r="CU9" i="3"/>
  <c r="CU13" i="3" s="1"/>
  <c r="CO9" i="3"/>
  <c r="CO13" i="3" s="1"/>
  <c r="GB3" i="3"/>
  <c r="FZ3" i="3"/>
  <c r="FY3" i="3"/>
  <c r="FX3" i="3"/>
  <c r="FW3" i="3"/>
  <c r="FV3" i="3"/>
  <c r="FU3" i="3"/>
  <c r="FT3" i="3"/>
  <c r="FS3" i="3"/>
  <c r="FR3" i="3"/>
  <c r="FR19" i="3" s="1"/>
  <c r="FQ3" i="3"/>
  <c r="FQ19" i="3" s="1"/>
  <c r="FP3" i="3"/>
  <c r="FP19" i="3" s="1"/>
  <c r="FO3" i="3"/>
  <c r="FN3" i="3"/>
  <c r="FM3" i="3"/>
  <c r="FL3" i="3"/>
  <c r="FK3" i="3"/>
  <c r="FJ3" i="3"/>
  <c r="FI3" i="3"/>
  <c r="FH3" i="3"/>
  <c r="FG3" i="3"/>
  <c r="FF3" i="3"/>
  <c r="FF19" i="3" s="1"/>
  <c r="FE3" i="3"/>
  <c r="FE19" i="3" s="1"/>
  <c r="FD3" i="3"/>
  <c r="FD15" i="3" s="1"/>
  <c r="FC3" i="3"/>
  <c r="FC23" i="3" s="1"/>
  <c r="FB3" i="3"/>
  <c r="FB15" i="3" s="1"/>
  <c r="FA3" i="3"/>
  <c r="FA19" i="3" s="1"/>
  <c r="EZ3" i="3"/>
  <c r="EZ19" i="3" s="1"/>
  <c r="EY3" i="3"/>
  <c r="EY15" i="3" s="1"/>
  <c r="EX3" i="3"/>
  <c r="EW3" i="3"/>
  <c r="EV3" i="3"/>
  <c r="EU3" i="3"/>
  <c r="ET3" i="3"/>
  <c r="ES3" i="3"/>
  <c r="ES19" i="3" s="1"/>
  <c r="ER3" i="3"/>
  <c r="EQ3" i="3"/>
  <c r="EP3" i="3"/>
  <c r="EO3" i="3"/>
  <c r="EO20" i="3" s="1"/>
  <c r="EN3" i="3"/>
  <c r="EN20" i="3" s="1"/>
  <c r="EM3" i="3"/>
  <c r="EL3" i="3"/>
  <c r="EL20" i="3" s="1"/>
  <c r="EK3" i="3"/>
  <c r="EK20" i="3" s="1"/>
  <c r="EJ3" i="3"/>
  <c r="EI3" i="3"/>
  <c r="EH3" i="3"/>
  <c r="EG3" i="3"/>
  <c r="EG19" i="3" s="1"/>
  <c r="EF3" i="3"/>
  <c r="EF19" i="3" s="1"/>
  <c r="EE3" i="3"/>
  <c r="EE19" i="3" s="1"/>
  <c r="ED3" i="3"/>
  <c r="ED19" i="3" s="1"/>
  <c r="EC3" i="3"/>
  <c r="EC19" i="3" s="1"/>
  <c r="EB3" i="3"/>
  <c r="EB15" i="3" s="1"/>
  <c r="EA3" i="3"/>
  <c r="EA19" i="3" s="1"/>
  <c r="DZ3" i="3"/>
  <c r="DY3" i="3"/>
  <c r="DY19" i="3" s="1"/>
  <c r="DX3" i="3"/>
  <c r="DW3" i="3"/>
  <c r="DV3" i="3"/>
  <c r="DU3" i="3"/>
  <c r="DT3" i="3"/>
  <c r="DS3" i="3"/>
  <c r="DR3" i="3"/>
  <c r="DR19" i="3" s="1"/>
  <c r="DQ3" i="3"/>
  <c r="DQ19" i="3" s="1"/>
  <c r="DP3" i="3"/>
  <c r="DO3" i="3"/>
  <c r="DN3" i="3"/>
  <c r="DM3" i="3"/>
  <c r="DL3" i="3"/>
  <c r="DK3" i="3"/>
  <c r="DJ3" i="3"/>
  <c r="DI3" i="3"/>
  <c r="DI20" i="3" s="1"/>
  <c r="DH3" i="3"/>
  <c r="DG3" i="3"/>
  <c r="DG20" i="3" s="1"/>
  <c r="DF3" i="3"/>
  <c r="DE3" i="3"/>
  <c r="DE15" i="3" s="1"/>
  <c r="DD3" i="3"/>
  <c r="DD20" i="3" s="1"/>
  <c r="DC3" i="3"/>
  <c r="DB3" i="3"/>
  <c r="DA3" i="3"/>
  <c r="DA20" i="3" s="1"/>
  <c r="CZ3" i="3"/>
  <c r="CY3" i="3"/>
  <c r="CX3" i="3"/>
  <c r="CW3" i="3"/>
  <c r="CV3" i="3"/>
  <c r="CU3" i="3"/>
  <c r="CT3" i="3"/>
  <c r="CT19" i="3" s="1"/>
  <c r="CS3" i="3"/>
  <c r="CS19" i="3" s="1"/>
  <c r="CR3" i="3"/>
  <c r="CR20" i="3" s="1"/>
  <c r="CQ3" i="3"/>
  <c r="CQ20" i="3" s="1"/>
  <c r="CP3" i="3"/>
  <c r="CP19" i="3" s="1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HV17" i="3" s="1"/>
  <c r="AZ3" i="3"/>
  <c r="AY3" i="3"/>
  <c r="HU16" i="3" s="1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GC2" i="3"/>
  <c r="GB2" i="3"/>
  <c r="GB10" i="3" s="1"/>
  <c r="FZ2" i="3"/>
  <c r="FY2" i="3"/>
  <c r="FX2" i="3"/>
  <c r="FW2" i="3"/>
  <c r="FV2" i="3"/>
  <c r="FU2" i="3"/>
  <c r="FT2" i="3"/>
  <c r="FS2" i="3"/>
  <c r="FR2" i="3"/>
  <c r="FQ2" i="3"/>
  <c r="FP2" i="3"/>
  <c r="FO2" i="3"/>
  <c r="FN2" i="3"/>
  <c r="FM2" i="3"/>
  <c r="FL2" i="3"/>
  <c r="FK2" i="3"/>
  <c r="FJ2" i="3"/>
  <c r="FI2" i="3"/>
  <c r="FH2" i="3"/>
  <c r="FG2" i="3"/>
  <c r="FF2" i="3"/>
  <c r="FE2" i="3"/>
  <c r="FD2" i="3"/>
  <c r="FC2" i="3"/>
  <c r="FB2" i="3"/>
  <c r="FA2" i="3"/>
  <c r="EZ2" i="3"/>
  <c r="EY2" i="3"/>
  <c r="EX2" i="3"/>
  <c r="EW2" i="3"/>
  <c r="EV2" i="3"/>
  <c r="EU2" i="3"/>
  <c r="ET2" i="3"/>
  <c r="ES2" i="3"/>
  <c r="ER2" i="3"/>
  <c r="EQ2" i="3"/>
  <c r="EP2" i="3"/>
  <c r="EO2" i="3"/>
  <c r="EN2" i="3"/>
  <c r="EM2" i="3"/>
  <c r="EL2" i="3"/>
  <c r="EK2" i="3"/>
  <c r="EJ2" i="3"/>
  <c r="EI2" i="3"/>
  <c r="EH2" i="3"/>
  <c r="EG2" i="3"/>
  <c r="EF2" i="3"/>
  <c r="EE2" i="3"/>
  <c r="ED2" i="3"/>
  <c r="EC2" i="3"/>
  <c r="EB2" i="3"/>
  <c r="EA2" i="3"/>
  <c r="DZ2" i="3"/>
  <c r="DY2" i="3"/>
  <c r="DX2" i="3"/>
  <c r="DW2" i="3"/>
  <c r="DV2" i="3"/>
  <c r="DU2" i="3"/>
  <c r="DT2" i="3"/>
  <c r="DS2" i="3"/>
  <c r="DR2" i="3"/>
  <c r="DQ2" i="3"/>
  <c r="DP2" i="3"/>
  <c r="DO2" i="3"/>
  <c r="DN2" i="3"/>
  <c r="DM2" i="3"/>
  <c r="DL2" i="3"/>
  <c r="DK2" i="3"/>
  <c r="DJ2" i="3"/>
  <c r="DI2" i="3"/>
  <c r="DH2" i="3"/>
  <c r="DG2" i="3"/>
  <c r="DF2" i="3"/>
  <c r="DE2" i="3"/>
  <c r="DD2" i="3"/>
  <c r="DC2" i="3"/>
  <c r="DB2" i="3"/>
  <c r="DA2" i="3"/>
  <c r="CZ2" i="3"/>
  <c r="CY2" i="3"/>
  <c r="CX2" i="3"/>
  <c r="CW2" i="3"/>
  <c r="CV2" i="3"/>
  <c r="CU2" i="3"/>
  <c r="CT2" i="3"/>
  <c r="CS2" i="3"/>
  <c r="CR2" i="3"/>
  <c r="CQ2" i="3"/>
  <c r="CP2" i="3"/>
  <c r="CO2" i="3"/>
  <c r="CN2" i="3"/>
  <c r="CM2" i="3"/>
  <c r="CL2" i="3"/>
  <c r="CK2" i="3"/>
  <c r="CJ2" i="3"/>
  <c r="CI2" i="3"/>
  <c r="CH2" i="3"/>
  <c r="CG2" i="3"/>
  <c r="CF2" i="3"/>
  <c r="CE2" i="3"/>
  <c r="CD2" i="3"/>
  <c r="CC2" i="3"/>
  <c r="CB2" i="3"/>
  <c r="CA2" i="3"/>
  <c r="BZ2" i="3"/>
  <c r="BY2" i="3"/>
  <c r="BX2" i="3"/>
  <c r="BW2" i="3"/>
  <c r="BV2" i="3"/>
  <c r="BU2" i="3"/>
  <c r="BT2" i="3"/>
  <c r="BS2" i="3"/>
  <c r="BR2" i="3"/>
  <c r="BQ2" i="3"/>
  <c r="BP2" i="3"/>
  <c r="BO2" i="3"/>
  <c r="BN2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GD1" i="3"/>
  <c r="GD3" i="3" s="1"/>
  <c r="GC1" i="3"/>
  <c r="GC3" i="3" s="1"/>
  <c r="FZ1" i="3"/>
  <c r="FY1" i="3"/>
  <c r="FX1" i="3"/>
  <c r="FW1" i="3"/>
  <c r="FV1" i="3"/>
  <c r="FU1" i="3"/>
  <c r="FT1" i="3"/>
  <c r="FS1" i="3"/>
  <c r="FR1" i="3"/>
  <c r="FQ1" i="3"/>
  <c r="FP1" i="3"/>
  <c r="FO1" i="3"/>
  <c r="FN1" i="3"/>
  <c r="FM1" i="3"/>
  <c r="FL1" i="3"/>
  <c r="FK1" i="3"/>
  <c r="FJ1" i="3"/>
  <c r="FI1" i="3"/>
  <c r="FH1" i="3"/>
  <c r="FG1" i="3"/>
  <c r="FF1" i="3"/>
  <c r="FE1" i="3"/>
  <c r="FD1" i="3"/>
  <c r="FC1" i="3"/>
  <c r="FB1" i="3"/>
  <c r="FA1" i="3"/>
  <c r="EZ1" i="3"/>
  <c r="EY1" i="3"/>
  <c r="EX1" i="3"/>
  <c r="EW1" i="3"/>
  <c r="EV1" i="3"/>
  <c r="EU1" i="3"/>
  <c r="ET1" i="3"/>
  <c r="ES1" i="3"/>
  <c r="ER1" i="3"/>
  <c r="EQ1" i="3"/>
  <c r="EP1" i="3"/>
  <c r="EO1" i="3"/>
  <c r="EN1" i="3"/>
  <c r="EM1" i="3"/>
  <c r="EL1" i="3"/>
  <c r="EK1" i="3"/>
  <c r="EJ1" i="3"/>
  <c r="EI1" i="3"/>
  <c r="EH1" i="3"/>
  <c r="EG1" i="3"/>
  <c r="EF1" i="3"/>
  <c r="EE1" i="3"/>
  <c r="ED1" i="3"/>
  <c r="EC1" i="3"/>
  <c r="EB1" i="3"/>
  <c r="EA1" i="3"/>
  <c r="DZ1" i="3"/>
  <c r="DY1" i="3"/>
  <c r="DX1" i="3"/>
  <c r="DW1" i="3"/>
  <c r="DV1" i="3"/>
  <c r="DU1" i="3"/>
  <c r="DT1" i="3"/>
  <c r="DS1" i="3"/>
  <c r="DR1" i="3"/>
  <c r="DQ1" i="3"/>
  <c r="DP1" i="3"/>
  <c r="DO1" i="3"/>
  <c r="DN1" i="3"/>
  <c r="DM1" i="3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C23" i="1"/>
  <c r="D23" i="1" s="1"/>
  <c r="D22" i="1"/>
  <c r="C22" i="1"/>
  <c r="D21" i="1"/>
  <c r="C21" i="1"/>
  <c r="B21" i="1"/>
  <c r="D20" i="1"/>
  <c r="C20" i="1"/>
  <c r="B20" i="1"/>
  <c r="FP24" i="3" l="1"/>
  <c r="EF13" i="3"/>
  <c r="E4" i="4"/>
  <c r="F5" i="4"/>
  <c r="F4" i="4"/>
  <c r="U2" i="4"/>
  <c r="T6" i="4"/>
  <c r="T4" i="4"/>
  <c r="W7" i="4"/>
  <c r="S4" i="4"/>
  <c r="F6" i="4"/>
  <c r="S6" i="4"/>
  <c r="X4" i="4"/>
  <c r="X6" i="4"/>
  <c r="R7" i="4"/>
  <c r="R5" i="4"/>
  <c r="F2" i="4"/>
  <c r="G7" i="4"/>
  <c r="EF16" i="3"/>
  <c r="EF29" i="3" s="1"/>
  <c r="DY16" i="3"/>
  <c r="DY29" i="3" s="1"/>
  <c r="FE13" i="3"/>
  <c r="GC38" i="3"/>
  <c r="GC39" i="3"/>
  <c r="GC40" i="3"/>
  <c r="GC37" i="3"/>
  <c r="GC27" i="3"/>
  <c r="GC26" i="3"/>
  <c r="GC17" i="3"/>
  <c r="GC29" i="3"/>
  <c r="GC16" i="3"/>
  <c r="GC13" i="3"/>
  <c r="GC10" i="3"/>
  <c r="GD29" i="3"/>
  <c r="GD16" i="3"/>
  <c r="GD17" i="3"/>
  <c r="GD38" i="3"/>
  <c r="GD13" i="3"/>
  <c r="GD10" i="3"/>
  <c r="DG16" i="3"/>
  <c r="FQ13" i="3"/>
  <c r="ES13" i="3"/>
  <c r="FU13" i="3"/>
  <c r="ET13" i="3"/>
  <c r="EW13" i="3"/>
  <c r="FC10" i="3"/>
  <c r="EQ13" i="3"/>
  <c r="CY19" i="3"/>
  <c r="CY15" i="3"/>
  <c r="CY23" i="3"/>
  <c r="DK19" i="3"/>
  <c r="DK15" i="3"/>
  <c r="DW23" i="3"/>
  <c r="DW15" i="3"/>
  <c r="DW19" i="3"/>
  <c r="EI23" i="3"/>
  <c r="EI20" i="3"/>
  <c r="EI15" i="3"/>
  <c r="EI19" i="3"/>
  <c r="EU23" i="3"/>
  <c r="EU20" i="3"/>
  <c r="EU15" i="3"/>
  <c r="EU19" i="3"/>
  <c r="FG15" i="3"/>
  <c r="FG20" i="3"/>
  <c r="FG23" i="3"/>
  <c r="FG24" i="3" s="1"/>
  <c r="FS23" i="3"/>
  <c r="FS15" i="3"/>
  <c r="FS20" i="3"/>
  <c r="ER10" i="3"/>
  <c r="HZ10" i="3"/>
  <c r="HZ11" i="3" s="1"/>
  <c r="HV13" i="3"/>
  <c r="HU17" i="3"/>
  <c r="GD2" i="3"/>
  <c r="GD39" i="3" s="1"/>
  <c r="CZ19" i="3"/>
  <c r="CZ15" i="3"/>
  <c r="CZ23" i="3"/>
  <c r="CZ24" i="3" s="1"/>
  <c r="DL19" i="3"/>
  <c r="DL15" i="3"/>
  <c r="DX23" i="3"/>
  <c r="DX15" i="3"/>
  <c r="DX19" i="3"/>
  <c r="EJ15" i="3"/>
  <c r="EJ19" i="3"/>
  <c r="EJ23" i="3"/>
  <c r="EJ24" i="3" s="1"/>
  <c r="EV23" i="3"/>
  <c r="EV24" i="3" s="1"/>
  <c r="EV20" i="3"/>
  <c r="EV15" i="3"/>
  <c r="EV19" i="3"/>
  <c r="FH23" i="3"/>
  <c r="FH15" i="3"/>
  <c r="FH20" i="3"/>
  <c r="FH19" i="3"/>
  <c r="FT15" i="3"/>
  <c r="FT20" i="3"/>
  <c r="FF13" i="3"/>
  <c r="FR13" i="3"/>
  <c r="IA10" i="3"/>
  <c r="IA11" i="3" s="1"/>
  <c r="HW13" i="3"/>
  <c r="EA15" i="3"/>
  <c r="FA23" i="3"/>
  <c r="CO19" i="3"/>
  <c r="CO20" i="3"/>
  <c r="DA19" i="3"/>
  <c r="DA23" i="3"/>
  <c r="DA24" i="3" s="1"/>
  <c r="DM19" i="3"/>
  <c r="DM23" i="3"/>
  <c r="EK19" i="3"/>
  <c r="EK23" i="3"/>
  <c r="EK24" i="3" s="1"/>
  <c r="EW20" i="3"/>
  <c r="EW19" i="3"/>
  <c r="FI23" i="3"/>
  <c r="FI24" i="3" s="1"/>
  <c r="FI20" i="3"/>
  <c r="FI19" i="3"/>
  <c r="FU23" i="3"/>
  <c r="FU24" i="3" s="1"/>
  <c r="FU20" i="3"/>
  <c r="FU19" i="3"/>
  <c r="CY9" i="3"/>
  <c r="CY13" i="3" s="1"/>
  <c r="DK9" i="3"/>
  <c r="DK13" i="3" s="1"/>
  <c r="DW9" i="3"/>
  <c r="DW13" i="3" s="1"/>
  <c r="EI9" i="3"/>
  <c r="EI13" i="3" s="1"/>
  <c r="EU9" i="3"/>
  <c r="EU13" i="3" s="1"/>
  <c r="FG9" i="3"/>
  <c r="FG13" i="3" s="1"/>
  <c r="FS9" i="3"/>
  <c r="FS13" i="3" s="1"/>
  <c r="IB10" i="3"/>
  <c r="IB11" i="3" s="1"/>
  <c r="EW15" i="3"/>
  <c r="FQ20" i="3"/>
  <c r="DK23" i="3"/>
  <c r="CP15" i="3"/>
  <c r="CP20" i="3"/>
  <c r="DB15" i="3"/>
  <c r="DB23" i="3"/>
  <c r="DB20" i="3"/>
  <c r="DN19" i="3"/>
  <c r="DN15" i="3"/>
  <c r="DN23" i="3"/>
  <c r="DZ15" i="3"/>
  <c r="DZ19" i="3"/>
  <c r="EL15" i="3"/>
  <c r="EL19" i="3"/>
  <c r="EL23" i="3"/>
  <c r="EL24" i="3" s="1"/>
  <c r="EX15" i="3"/>
  <c r="EX19" i="3"/>
  <c r="FJ15" i="3"/>
  <c r="FJ20" i="3"/>
  <c r="FJ23" i="3"/>
  <c r="FJ19" i="3"/>
  <c r="FV23" i="3"/>
  <c r="FV24" i="3" s="1"/>
  <c r="FV15" i="3"/>
  <c r="FV20" i="3"/>
  <c r="FV19" i="3"/>
  <c r="CZ9" i="3"/>
  <c r="CZ13" i="3" s="1"/>
  <c r="DL9" i="3"/>
  <c r="DL13" i="3" s="1"/>
  <c r="DX9" i="3"/>
  <c r="DX13" i="3" s="1"/>
  <c r="EJ9" i="3"/>
  <c r="EJ13" i="3" s="1"/>
  <c r="EV9" i="3"/>
  <c r="EV13" i="3" s="1"/>
  <c r="FH9" i="3"/>
  <c r="FH13" i="3" s="1"/>
  <c r="FT9" i="3"/>
  <c r="FT13" i="3" s="1"/>
  <c r="CO15" i="3"/>
  <c r="CO16" i="3" s="1"/>
  <c r="EC15" i="3"/>
  <c r="CQ19" i="3"/>
  <c r="DK20" i="3"/>
  <c r="DL23" i="3"/>
  <c r="FT23" i="3"/>
  <c r="DC19" i="3"/>
  <c r="DC23" i="3"/>
  <c r="DC20" i="3"/>
  <c r="DO19" i="3"/>
  <c r="DO23" i="3"/>
  <c r="DO20" i="3"/>
  <c r="EM20" i="3"/>
  <c r="EM19" i="3"/>
  <c r="EM23" i="3"/>
  <c r="EY20" i="3"/>
  <c r="EY19" i="3"/>
  <c r="FK20" i="3"/>
  <c r="FK19" i="3"/>
  <c r="FK23" i="3"/>
  <c r="FW20" i="3"/>
  <c r="FW19" i="3"/>
  <c r="CQ15" i="3"/>
  <c r="EZ15" i="3"/>
  <c r="FU15" i="3"/>
  <c r="CR19" i="3"/>
  <c r="DL20" i="3"/>
  <c r="DY23" i="3"/>
  <c r="FW23" i="3"/>
  <c r="FW24" i="3" s="1"/>
  <c r="GE1" i="3"/>
  <c r="DP23" i="3"/>
  <c r="DP20" i="3"/>
  <c r="EB19" i="3"/>
  <c r="EB20" i="3"/>
  <c r="EN19" i="3"/>
  <c r="EN23" i="3"/>
  <c r="EN24" i="3" s="1"/>
  <c r="FL20" i="3"/>
  <c r="FL23" i="3"/>
  <c r="FL19" i="3"/>
  <c r="FX20" i="3"/>
  <c r="FX19" i="3"/>
  <c r="CP9" i="3"/>
  <c r="CP13" i="3" s="1"/>
  <c r="DB9" i="3"/>
  <c r="DB13" i="3" s="1"/>
  <c r="DN9" i="3"/>
  <c r="DN13" i="3" s="1"/>
  <c r="DZ9" i="3"/>
  <c r="DZ13" i="3" s="1"/>
  <c r="EL9" i="3"/>
  <c r="EL13" i="3" s="1"/>
  <c r="EX9" i="3"/>
  <c r="EX13" i="3" s="1"/>
  <c r="FJ9" i="3"/>
  <c r="FJ13" i="3" s="1"/>
  <c r="FV9" i="3"/>
  <c r="FV13" i="3" s="1"/>
  <c r="EE16" i="3"/>
  <c r="EE29" i="3" s="1"/>
  <c r="CR15" i="3"/>
  <c r="DM15" i="3"/>
  <c r="DM16" i="3" s="1"/>
  <c r="FA15" i="3"/>
  <c r="FW15" i="3"/>
  <c r="DM20" i="3"/>
  <c r="EX20" i="3"/>
  <c r="DZ23" i="3"/>
  <c r="FX23" i="3"/>
  <c r="FX24" i="3" s="1"/>
  <c r="GB26" i="3"/>
  <c r="CS23" i="3"/>
  <c r="CS20" i="3"/>
  <c r="DE23" i="3"/>
  <c r="DE20" i="3"/>
  <c r="DQ23" i="3"/>
  <c r="DQ24" i="3" s="1"/>
  <c r="DQ20" i="3"/>
  <c r="EC23" i="3"/>
  <c r="EC24" i="3" s="1"/>
  <c r="EC20" i="3"/>
  <c r="EO19" i="3"/>
  <c r="EO23" i="3"/>
  <c r="EO24" i="3" s="1"/>
  <c r="FM23" i="3"/>
  <c r="FM19" i="3"/>
  <c r="FY20" i="3"/>
  <c r="FY19" i="3"/>
  <c r="CQ9" i="3"/>
  <c r="CQ13" i="3" s="1"/>
  <c r="DC9" i="3"/>
  <c r="DC13" i="3" s="1"/>
  <c r="DO9" i="3"/>
  <c r="DO13" i="3" s="1"/>
  <c r="EA9" i="3"/>
  <c r="EA13" i="3" s="1"/>
  <c r="EM9" i="3"/>
  <c r="EM13" i="3" s="1"/>
  <c r="EY9" i="3"/>
  <c r="EY13" i="3" s="1"/>
  <c r="FK9" i="3"/>
  <c r="FK13" i="3" s="1"/>
  <c r="FW9" i="3"/>
  <c r="FW13" i="3" s="1"/>
  <c r="CS15" i="3"/>
  <c r="DO15" i="3"/>
  <c r="FX15" i="3"/>
  <c r="DN20" i="3"/>
  <c r="EZ20" i="3"/>
  <c r="EZ24" i="3" s="1"/>
  <c r="EA23" i="3"/>
  <c r="FY23" i="3"/>
  <c r="FY24" i="3" s="1"/>
  <c r="CT23" i="3"/>
  <c r="CT20" i="3"/>
  <c r="DF23" i="3"/>
  <c r="DF20" i="3"/>
  <c r="DR23" i="3"/>
  <c r="DR24" i="3" s="1"/>
  <c r="DR20" i="3"/>
  <c r="ED23" i="3"/>
  <c r="ED24" i="3" s="1"/>
  <c r="ED20" i="3"/>
  <c r="EP23" i="3"/>
  <c r="EP20" i="3"/>
  <c r="FB23" i="3"/>
  <c r="FB19" i="3"/>
  <c r="FN23" i="3"/>
  <c r="FN19" i="3"/>
  <c r="FZ23" i="3"/>
  <c r="FZ20" i="3"/>
  <c r="FZ19" i="3"/>
  <c r="CR9" i="3"/>
  <c r="CR13" i="3" s="1"/>
  <c r="DD9" i="3"/>
  <c r="DD13" i="3" s="1"/>
  <c r="DP9" i="3"/>
  <c r="DP13" i="3" s="1"/>
  <c r="EB9" i="3"/>
  <c r="EB13" i="3" s="1"/>
  <c r="EN9" i="3"/>
  <c r="EN13" i="3" s="1"/>
  <c r="EZ9" i="3"/>
  <c r="EZ13" i="3" s="1"/>
  <c r="FL9" i="3"/>
  <c r="FL13" i="3" s="1"/>
  <c r="FX9" i="3"/>
  <c r="FX13" i="3" s="1"/>
  <c r="HU10" i="3"/>
  <c r="HU11" i="3" s="1"/>
  <c r="CT15" i="3"/>
  <c r="DP15" i="3"/>
  <c r="EK15" i="3"/>
  <c r="EK16" i="3" s="1"/>
  <c r="EK29" i="3" s="1"/>
  <c r="FY15" i="3"/>
  <c r="DB19" i="3"/>
  <c r="FG19" i="3"/>
  <c r="DW20" i="3"/>
  <c r="FA20" i="3"/>
  <c r="CO23" i="3"/>
  <c r="CO24" i="3" s="1"/>
  <c r="EB23" i="3"/>
  <c r="EB24" i="3" s="1"/>
  <c r="HV40" i="3"/>
  <c r="HV39" i="3"/>
  <c r="HW39" i="3"/>
  <c r="HV38" i="3"/>
  <c r="HU27" i="3"/>
  <c r="HW40" i="3"/>
  <c r="HU39" i="3"/>
  <c r="HU38" i="3"/>
  <c r="HU40" i="3"/>
  <c r="HW29" i="3"/>
  <c r="HV29" i="3"/>
  <c r="HW26" i="3"/>
  <c r="HV26" i="3"/>
  <c r="HW37" i="3"/>
  <c r="HU26" i="3"/>
  <c r="HV37" i="3"/>
  <c r="HW27" i="3"/>
  <c r="HW38" i="3"/>
  <c r="HU37" i="3"/>
  <c r="HU29" i="3"/>
  <c r="HV27" i="3"/>
  <c r="HW16" i="3"/>
  <c r="HV16" i="3"/>
  <c r="HW17" i="3"/>
  <c r="CU20" i="3"/>
  <c r="CU23" i="3"/>
  <c r="CU19" i="3"/>
  <c r="DS23" i="3"/>
  <c r="DS24" i="3" s="1"/>
  <c r="DS20" i="3"/>
  <c r="EE23" i="3"/>
  <c r="EE20" i="3"/>
  <c r="EQ23" i="3"/>
  <c r="EQ20" i="3"/>
  <c r="FO23" i="3"/>
  <c r="FO24" i="3" s="1"/>
  <c r="FO19" i="3"/>
  <c r="GB38" i="3"/>
  <c r="GB39" i="3"/>
  <c r="GB40" i="3"/>
  <c r="GB37" i="3"/>
  <c r="GB27" i="3"/>
  <c r="GB16" i="3"/>
  <c r="GB17" i="3"/>
  <c r="GB29" i="3"/>
  <c r="CS9" i="3"/>
  <c r="CS13" i="3" s="1"/>
  <c r="DE9" i="3"/>
  <c r="DE13" i="3" s="1"/>
  <c r="DQ9" i="3"/>
  <c r="DQ13" i="3" s="1"/>
  <c r="EC9" i="3"/>
  <c r="EC13" i="3" s="1"/>
  <c r="EO9" i="3"/>
  <c r="EO13" i="3" s="1"/>
  <c r="FA9" i="3"/>
  <c r="FA13" i="3" s="1"/>
  <c r="FM9" i="3"/>
  <c r="FM13" i="3" s="1"/>
  <c r="FY9" i="3"/>
  <c r="FY13" i="3" s="1"/>
  <c r="HV10" i="3"/>
  <c r="HV11" i="3" s="1"/>
  <c r="CU15" i="3"/>
  <c r="CU16" i="3" s="1"/>
  <c r="DQ15" i="3"/>
  <c r="EM15" i="3"/>
  <c r="FZ15" i="3"/>
  <c r="DD19" i="3"/>
  <c r="DX20" i="3"/>
  <c r="FB20" i="3"/>
  <c r="CP23" i="3"/>
  <c r="CP24" i="3" s="1"/>
  <c r="EG23" i="3"/>
  <c r="CV23" i="3"/>
  <c r="CV19" i="3"/>
  <c r="DH20" i="3"/>
  <c r="DH24" i="3" s="1"/>
  <c r="DH19" i="3"/>
  <c r="DT20" i="3"/>
  <c r="DT23" i="3"/>
  <c r="DT24" i="3" s="1"/>
  <c r="EF23" i="3"/>
  <c r="EF24" i="3" s="1"/>
  <c r="EF20" i="3"/>
  <c r="ER23" i="3"/>
  <c r="ER20" i="3"/>
  <c r="FD23" i="3"/>
  <c r="FD24" i="3" s="1"/>
  <c r="FD20" i="3"/>
  <c r="CT9" i="3"/>
  <c r="CT13" i="3" s="1"/>
  <c r="DF9" i="3"/>
  <c r="DF13" i="3" s="1"/>
  <c r="DR9" i="3"/>
  <c r="DR13" i="3" s="1"/>
  <c r="ED9" i="3"/>
  <c r="ED13" i="3" s="1"/>
  <c r="EP9" i="3"/>
  <c r="EP13" i="3" s="1"/>
  <c r="FB9" i="3"/>
  <c r="FB13" i="3" s="1"/>
  <c r="FN9" i="3"/>
  <c r="FN13" i="3" s="1"/>
  <c r="FZ9" i="3"/>
  <c r="FZ13" i="3" s="1"/>
  <c r="HW10" i="3"/>
  <c r="HW11" i="3" s="1"/>
  <c r="CV15" i="3"/>
  <c r="CV16" i="3" s="1"/>
  <c r="DR15" i="3"/>
  <c r="EN15" i="3"/>
  <c r="FI15" i="3"/>
  <c r="FI16" i="3" s="1"/>
  <c r="DE19" i="3"/>
  <c r="CV20" i="3"/>
  <c r="DY20" i="3"/>
  <c r="FC20" i="3"/>
  <c r="FC24" i="3" s="1"/>
  <c r="CQ23" i="3"/>
  <c r="CQ24" i="3" s="1"/>
  <c r="EW23" i="3"/>
  <c r="EW24" i="3" s="1"/>
  <c r="CW23" i="3"/>
  <c r="CW19" i="3"/>
  <c r="CW15" i="3"/>
  <c r="CW16" i="3" s="1"/>
  <c r="CW29" i="3" s="1"/>
  <c r="DI23" i="3"/>
  <c r="DI24" i="3" s="1"/>
  <c r="DI19" i="3"/>
  <c r="DI15" i="3"/>
  <c r="DI16" i="3" s="1"/>
  <c r="DI29" i="3" s="1"/>
  <c r="DU23" i="3"/>
  <c r="DU20" i="3"/>
  <c r="DU15" i="3"/>
  <c r="DU16" i="3" s="1"/>
  <c r="DU19" i="3"/>
  <c r="EG20" i="3"/>
  <c r="EG15" i="3"/>
  <c r="EG16" i="3" s="1"/>
  <c r="ES23" i="3"/>
  <c r="ES20" i="3"/>
  <c r="ES15" i="3"/>
  <c r="FE23" i="3"/>
  <c r="FE20" i="3"/>
  <c r="FE15" i="3"/>
  <c r="FQ23" i="3"/>
  <c r="FQ24" i="3" s="1"/>
  <c r="FQ15" i="3"/>
  <c r="HX10" i="3"/>
  <c r="HX11" i="3" s="1"/>
  <c r="DA15" i="3"/>
  <c r="DA16" i="3" s="1"/>
  <c r="DS15" i="3"/>
  <c r="DS16" i="3" s="1"/>
  <c r="EO15" i="3"/>
  <c r="FK15" i="3"/>
  <c r="DH16" i="3"/>
  <c r="DH29" i="3" s="1"/>
  <c r="DH43" i="3" s="1"/>
  <c r="DF19" i="3"/>
  <c r="EP19" i="3"/>
  <c r="CW20" i="3"/>
  <c r="DZ20" i="3"/>
  <c r="FM20" i="3"/>
  <c r="CR23" i="3"/>
  <c r="CR24" i="3" s="1"/>
  <c r="EX23" i="3"/>
  <c r="CX23" i="3"/>
  <c r="CX20" i="3"/>
  <c r="CX19" i="3"/>
  <c r="CX15" i="3"/>
  <c r="CX16" i="3" s="1"/>
  <c r="CX29" i="3" s="1"/>
  <c r="DJ23" i="3"/>
  <c r="DJ24" i="3" s="1"/>
  <c r="DJ20" i="3"/>
  <c r="DJ19" i="3"/>
  <c r="DJ15" i="3"/>
  <c r="DJ16" i="3" s="1"/>
  <c r="DJ29" i="3" s="1"/>
  <c r="DV23" i="3"/>
  <c r="DV20" i="3"/>
  <c r="DV15" i="3"/>
  <c r="DV16" i="3" s="1"/>
  <c r="DV19" i="3"/>
  <c r="EH23" i="3"/>
  <c r="EH20" i="3"/>
  <c r="EH15" i="3"/>
  <c r="EH16" i="3" s="1"/>
  <c r="EH29" i="3" s="1"/>
  <c r="EH19" i="3"/>
  <c r="ET20" i="3"/>
  <c r="ET23" i="3"/>
  <c r="ET15" i="3"/>
  <c r="FF23" i="3"/>
  <c r="FF24" i="3" s="1"/>
  <c r="FF20" i="3"/>
  <c r="FF15" i="3"/>
  <c r="FR23" i="3"/>
  <c r="FR20" i="3"/>
  <c r="FR15" i="3"/>
  <c r="HY10" i="3"/>
  <c r="HY11" i="3" s="1"/>
  <c r="GB13" i="3"/>
  <c r="HU13" i="3"/>
  <c r="DC15" i="3"/>
  <c r="DT15" i="3"/>
  <c r="DT16" i="3" s="1"/>
  <c r="DT29" i="3" s="1"/>
  <c r="EP15" i="3"/>
  <c r="FL15" i="3"/>
  <c r="DG19" i="3"/>
  <c r="EQ19" i="3"/>
  <c r="FS19" i="3"/>
  <c r="CY20" i="3"/>
  <c r="EA20" i="3"/>
  <c r="FN20" i="3"/>
  <c r="DD23" i="3"/>
  <c r="DD24" i="3" s="1"/>
  <c r="EY23" i="3"/>
  <c r="DN24" i="3" l="1"/>
  <c r="FT24" i="3"/>
  <c r="CX24" i="3"/>
  <c r="CX26" i="3" s="1"/>
  <c r="CX27" i="3" s="1"/>
  <c r="FE24" i="3"/>
  <c r="EY24" i="3"/>
  <c r="EX24" i="3"/>
  <c r="DP24" i="3"/>
  <c r="EH24" i="3"/>
  <c r="EH26" i="3" s="1"/>
  <c r="EH27" i="3" s="1"/>
  <c r="CW24" i="3"/>
  <c r="CW26" i="3" s="1"/>
  <c r="CW27" i="3" s="1"/>
  <c r="FH24" i="3"/>
  <c r="FR24" i="3"/>
  <c r="CV24" i="3"/>
  <c r="FL24" i="3"/>
  <c r="EE24" i="3"/>
  <c r="EE26" i="3" s="1"/>
  <c r="EE27" i="3" s="1"/>
  <c r="DM29" i="3"/>
  <c r="DM37" i="3" s="1"/>
  <c r="FI29" i="3"/>
  <c r="FI43" i="3" s="1"/>
  <c r="DA29" i="3"/>
  <c r="DB38" i="3" s="1"/>
  <c r="DV29" i="3"/>
  <c r="DU29" i="3"/>
  <c r="IA13" i="3"/>
  <c r="EF26" i="3"/>
  <c r="EF27" i="3" s="1"/>
  <c r="EF44" i="3" s="1"/>
  <c r="HX13" i="3"/>
  <c r="HY13" i="3"/>
  <c r="DH26" i="3"/>
  <c r="DH27" i="3" s="1"/>
  <c r="DH44" i="3" s="1"/>
  <c r="T5" i="4"/>
  <c r="T7" i="4"/>
  <c r="X7" i="4"/>
  <c r="U6" i="4"/>
  <c r="U4" i="4"/>
  <c r="G3" i="4"/>
  <c r="H7" i="4"/>
  <c r="G2" i="4"/>
  <c r="G6" i="4"/>
  <c r="S5" i="4"/>
  <c r="S7" i="4"/>
  <c r="DJ38" i="3"/>
  <c r="DK39" i="3"/>
  <c r="DI17" i="3"/>
  <c r="DI37" i="3"/>
  <c r="DI43" i="3"/>
  <c r="FJ38" i="3"/>
  <c r="FK39" i="3"/>
  <c r="FI37" i="3"/>
  <c r="FI40" i="3" s="1"/>
  <c r="FI17" i="3"/>
  <c r="DJ37" i="3"/>
  <c r="DK38" i="3"/>
  <c r="DL39" i="3"/>
  <c r="DJ17" i="3"/>
  <c r="DJ43" i="3"/>
  <c r="DT37" i="3"/>
  <c r="DV39" i="3"/>
  <c r="DU38" i="3"/>
  <c r="DT17" i="3"/>
  <c r="DT43" i="3"/>
  <c r="CY39" i="3"/>
  <c r="CW37" i="3"/>
  <c r="CX38" i="3"/>
  <c r="CW17" i="3"/>
  <c r="CW43" i="3"/>
  <c r="CX37" i="3"/>
  <c r="CY38" i="3"/>
  <c r="CZ39" i="3"/>
  <c r="CX17" i="3"/>
  <c r="CX43" i="3"/>
  <c r="DN38" i="3"/>
  <c r="DO39" i="3"/>
  <c r="DM43" i="3"/>
  <c r="EH37" i="3"/>
  <c r="EJ39" i="3"/>
  <c r="EI38" i="3"/>
  <c r="EH17" i="3"/>
  <c r="EH43" i="3"/>
  <c r="EG29" i="3"/>
  <c r="DS29" i="3"/>
  <c r="DS26" i="3" s="1"/>
  <c r="DA17" i="3"/>
  <c r="DA43" i="3"/>
  <c r="EE44" i="3"/>
  <c r="DW39" i="3"/>
  <c r="DV38" i="3"/>
  <c r="DU37" i="3"/>
  <c r="DU17" i="3"/>
  <c r="DU43" i="3"/>
  <c r="CU29" i="3"/>
  <c r="DV37" i="3"/>
  <c r="DX39" i="3"/>
  <c r="DW38" i="3"/>
  <c r="DV17" i="3"/>
  <c r="DV43" i="3"/>
  <c r="CO29" i="3"/>
  <c r="CO26" i="3" s="1"/>
  <c r="EE37" i="3"/>
  <c r="EG39" i="3"/>
  <c r="EF38" i="3"/>
  <c r="EE17" i="3"/>
  <c r="CZ16" i="3"/>
  <c r="CZ29" i="3" s="1"/>
  <c r="DA26" i="3"/>
  <c r="DA27" i="3" s="1"/>
  <c r="EQ16" i="3"/>
  <c r="EQ29" i="3" s="1"/>
  <c r="EQ43" i="3" s="1"/>
  <c r="GB44" i="3"/>
  <c r="GB45" i="3"/>
  <c r="CT16" i="3"/>
  <c r="CT29" i="3" s="1"/>
  <c r="FY16" i="3"/>
  <c r="FY29" i="3" s="1"/>
  <c r="FY26" i="3" s="1"/>
  <c r="FY27" i="3" s="1"/>
  <c r="FX16" i="3"/>
  <c r="FX29" i="3" s="1"/>
  <c r="FX43" i="3" s="1"/>
  <c r="FN24" i="3"/>
  <c r="CT24" i="3"/>
  <c r="CS24" i="3"/>
  <c r="DY24" i="3"/>
  <c r="DY26" i="3" s="1"/>
  <c r="DY27" i="3" s="1"/>
  <c r="DL24" i="3"/>
  <c r="DK24" i="3"/>
  <c r="DX24" i="3"/>
  <c r="ER13" i="3"/>
  <c r="FD10" i="3"/>
  <c r="FO10" i="3"/>
  <c r="FO13" i="3" s="1"/>
  <c r="FC13" i="3"/>
  <c r="FU16" i="3"/>
  <c r="FU29" i="3" s="1"/>
  <c r="FU26" i="3" s="1"/>
  <c r="FU27" i="3" s="1"/>
  <c r="FQ16" i="3"/>
  <c r="FQ29" i="3" s="1"/>
  <c r="FQ43" i="3" s="1"/>
  <c r="GD43" i="3"/>
  <c r="GD15" i="3"/>
  <c r="FE16" i="3"/>
  <c r="FE29" i="3" s="1"/>
  <c r="FE26" i="3" s="1"/>
  <c r="FE27" i="3" s="1"/>
  <c r="ET24" i="3"/>
  <c r="DI26" i="3"/>
  <c r="DI27" i="3" s="1"/>
  <c r="EG24" i="3"/>
  <c r="FM16" i="3"/>
  <c r="FM29" i="3" s="1"/>
  <c r="FM43" i="3" s="1"/>
  <c r="CU24" i="3"/>
  <c r="HV45" i="3"/>
  <c r="HV44" i="3"/>
  <c r="FL16" i="3"/>
  <c r="FL29" i="3" s="1"/>
  <c r="FL26" i="3" s="1"/>
  <c r="FL27" i="3" s="1"/>
  <c r="EE43" i="3"/>
  <c r="EM24" i="3"/>
  <c r="EW16" i="3"/>
  <c r="EW29" i="3" s="1"/>
  <c r="EW26" i="3" s="1"/>
  <c r="EW27" i="3" s="1"/>
  <c r="ES16" i="3"/>
  <c r="ES29" i="3" s="1"/>
  <c r="DJ26" i="3"/>
  <c r="DJ27" i="3" s="1"/>
  <c r="FA16" i="3"/>
  <c r="FA29" i="3" s="1"/>
  <c r="HU20" i="3"/>
  <c r="HU19" i="3"/>
  <c r="HU45" i="3"/>
  <c r="HU44" i="3"/>
  <c r="EZ16" i="3"/>
  <c r="EZ29" i="3" s="1"/>
  <c r="EZ43" i="3" s="1"/>
  <c r="FB24" i="3"/>
  <c r="FM24" i="3"/>
  <c r="FV16" i="3"/>
  <c r="FV29" i="3" s="1"/>
  <c r="EI24" i="3"/>
  <c r="GC43" i="3"/>
  <c r="GC15" i="3"/>
  <c r="HU43" i="3"/>
  <c r="HU15" i="3"/>
  <c r="DH37" i="3"/>
  <c r="DI38" i="3"/>
  <c r="DJ39" i="3"/>
  <c r="DH17" i="3"/>
  <c r="CV29" i="3"/>
  <c r="EO16" i="3"/>
  <c r="EO29" i="3" s="1"/>
  <c r="EO43" i="3" s="1"/>
  <c r="IB13" i="3"/>
  <c r="EN16" i="3"/>
  <c r="EN29" i="3" s="1"/>
  <c r="EN26" i="3" s="1"/>
  <c r="EN27" i="3" s="1"/>
  <c r="EA24" i="3"/>
  <c r="FW16" i="3"/>
  <c r="FW29" i="3" s="1"/>
  <c r="FJ16" i="3"/>
  <c r="FJ29" i="3" s="1"/>
  <c r="FJ43" i="3" s="1"/>
  <c r="FA24" i="3"/>
  <c r="FS24" i="3"/>
  <c r="GB43" i="3"/>
  <c r="GB15" i="3"/>
  <c r="ES24" i="3"/>
  <c r="ER24" i="3"/>
  <c r="EC16" i="3"/>
  <c r="EC29" i="3" s="1"/>
  <c r="EC43" i="3" s="1"/>
  <c r="EB16" i="3"/>
  <c r="EB29" i="3" s="1"/>
  <c r="EP24" i="3"/>
  <c r="FK16" i="3"/>
  <c r="FK29" i="3" s="1"/>
  <c r="FK43" i="3" s="1"/>
  <c r="DZ24" i="3"/>
  <c r="EX16" i="3"/>
  <c r="EX29" i="3" s="1"/>
  <c r="EX26" i="3" s="1"/>
  <c r="EX27" i="3" s="1"/>
  <c r="FS16" i="3"/>
  <c r="FS29" i="3" s="1"/>
  <c r="EL38" i="3"/>
  <c r="EK37" i="3"/>
  <c r="EM39" i="3"/>
  <c r="EK17" i="3"/>
  <c r="GD20" i="3"/>
  <c r="GD19" i="3"/>
  <c r="GC19" i="3"/>
  <c r="GC20" i="3"/>
  <c r="EF37" i="3"/>
  <c r="EH39" i="3"/>
  <c r="EG38" i="3"/>
  <c r="EF17" i="3"/>
  <c r="FZ16" i="3"/>
  <c r="FZ29" i="3" s="1"/>
  <c r="FZ43" i="3" s="1"/>
  <c r="DQ16" i="3"/>
  <c r="DQ29" i="3" s="1"/>
  <c r="DQ43" i="3"/>
  <c r="HW45" i="3"/>
  <c r="HW44" i="3"/>
  <c r="DP16" i="3"/>
  <c r="DP29" i="3" s="1"/>
  <c r="DP26" i="3" s="1"/>
  <c r="DP27" i="3" s="1"/>
  <c r="EY16" i="3"/>
  <c r="EY29" i="3" s="1"/>
  <c r="EY26" i="3" s="1"/>
  <c r="EY27" i="3" s="1"/>
  <c r="EL16" i="3"/>
  <c r="EL29" i="3" s="1"/>
  <c r="EL26" i="3" s="1"/>
  <c r="EL27" i="3" s="1"/>
  <c r="DO24" i="3"/>
  <c r="FT16" i="3"/>
  <c r="FT29" i="3" s="1"/>
  <c r="FJ24" i="3"/>
  <c r="FG16" i="3"/>
  <c r="FG29" i="3" s="1"/>
  <c r="FG26" i="3" s="1"/>
  <c r="FG27" i="3" s="1"/>
  <c r="HW43" i="3"/>
  <c r="HW15" i="3"/>
  <c r="DW24" i="3"/>
  <c r="GD26" i="3"/>
  <c r="HV20" i="3"/>
  <c r="HV19" i="3"/>
  <c r="DD16" i="3"/>
  <c r="DD29" i="3" s="1"/>
  <c r="EM16" i="3"/>
  <c r="EM29" i="3" s="1"/>
  <c r="EC26" i="3"/>
  <c r="EC27" i="3" s="1"/>
  <c r="DZ16" i="3"/>
  <c r="DZ29" i="3" s="1"/>
  <c r="DZ43" i="3" s="1"/>
  <c r="FH16" i="3"/>
  <c r="FH29" i="3" s="1"/>
  <c r="EU16" i="3"/>
  <c r="EU29" i="3" s="1"/>
  <c r="EU43" i="3" s="1"/>
  <c r="EK43" i="3"/>
  <c r="GD27" i="3"/>
  <c r="EF43" i="3"/>
  <c r="FB16" i="3"/>
  <c r="FB29" i="3" s="1"/>
  <c r="FB43" i="3" s="1"/>
  <c r="DT26" i="3"/>
  <c r="DT27" i="3" s="1"/>
  <c r="CS16" i="3"/>
  <c r="CS29" i="3" s="1"/>
  <c r="EQ24" i="3"/>
  <c r="HW19" i="3"/>
  <c r="HW20" i="3"/>
  <c r="CR16" i="3"/>
  <c r="CR29" i="3" s="1"/>
  <c r="EA16" i="3"/>
  <c r="EA29" i="3" s="1"/>
  <c r="EA43" i="3" s="1"/>
  <c r="DN16" i="3"/>
  <c r="DN29" i="3" s="1"/>
  <c r="DN26" i="3" s="1"/>
  <c r="DN27" i="3" s="1"/>
  <c r="EV16" i="3"/>
  <c r="EV29" i="3" s="1"/>
  <c r="DB24" i="3"/>
  <c r="EI16" i="3"/>
  <c r="EI29" i="3" s="1"/>
  <c r="EI43" i="3" s="1"/>
  <c r="EK26" i="3"/>
  <c r="EK27" i="3" s="1"/>
  <c r="FR16" i="3"/>
  <c r="FR29" i="3" s="1"/>
  <c r="FR26" i="3" s="1"/>
  <c r="FR27" i="3" s="1"/>
  <c r="GD37" i="3"/>
  <c r="GC44" i="3"/>
  <c r="GC45" i="3"/>
  <c r="EP16" i="3"/>
  <c r="EP29" i="3" s="1"/>
  <c r="EP43" i="3" s="1"/>
  <c r="GB19" i="3"/>
  <c r="GB20" i="3"/>
  <c r="DO16" i="3"/>
  <c r="DO29" i="3" s="1"/>
  <c r="DQ26" i="3"/>
  <c r="DQ27" i="3" s="1"/>
  <c r="DB16" i="3"/>
  <c r="DB29" i="3" s="1"/>
  <c r="DB43" i="3" s="1"/>
  <c r="FK24" i="3"/>
  <c r="DC24" i="3"/>
  <c r="EJ16" i="3"/>
  <c r="EJ29" i="3" s="1"/>
  <c r="EJ43" i="3" s="1"/>
  <c r="DW16" i="3"/>
  <c r="DW29" i="3" s="1"/>
  <c r="FF16" i="3"/>
  <c r="FF29" i="3" s="1"/>
  <c r="FF43" i="3" s="1"/>
  <c r="CY24" i="3"/>
  <c r="ET16" i="3"/>
  <c r="ET29" i="3" s="1"/>
  <c r="DG29" i="3"/>
  <c r="GD40" i="3"/>
  <c r="DZ38" i="3"/>
  <c r="EA39" i="3"/>
  <c r="DY37" i="3"/>
  <c r="DY17" i="3"/>
  <c r="DF16" i="3"/>
  <c r="DF29" i="3" s="1"/>
  <c r="DE16" i="3"/>
  <c r="DE29" i="3" s="1"/>
  <c r="ED16" i="3"/>
  <c r="ED29" i="3" s="1"/>
  <c r="ED43" i="3" s="1"/>
  <c r="HZ13" i="3"/>
  <c r="DC16" i="3"/>
  <c r="DC29" i="3" s="1"/>
  <c r="CP16" i="3"/>
  <c r="CP29" i="3" s="1"/>
  <c r="CP26" i="3" s="1"/>
  <c r="CP27" i="3" s="1"/>
  <c r="GE3" i="3"/>
  <c r="GF1" i="3"/>
  <c r="GE2" i="3"/>
  <c r="DX16" i="3"/>
  <c r="DX29" i="3" s="1"/>
  <c r="DK16" i="3"/>
  <c r="DK29" i="3" s="1"/>
  <c r="DM24" i="3"/>
  <c r="DM26" i="3" s="1"/>
  <c r="DM27" i="3" s="1"/>
  <c r="DY43" i="3"/>
  <c r="FN16" i="3"/>
  <c r="FN29" i="3" s="1"/>
  <c r="FN43" i="3" s="1"/>
  <c r="DV24" i="3"/>
  <c r="DV26" i="3" s="1"/>
  <c r="DV27" i="3" s="1"/>
  <c r="DU24" i="3"/>
  <c r="DU26" i="3" s="1"/>
  <c r="DU27" i="3" s="1"/>
  <c r="DR16" i="3"/>
  <c r="DR29" i="3" s="1"/>
  <c r="FZ24" i="3"/>
  <c r="DF24" i="3"/>
  <c r="CQ16" i="3"/>
  <c r="CQ29" i="3" s="1"/>
  <c r="DE24" i="3"/>
  <c r="DL16" i="3"/>
  <c r="DL29" i="3" s="1"/>
  <c r="CY16" i="3"/>
  <c r="CY29" i="3" s="1"/>
  <c r="CY43" i="3" s="1"/>
  <c r="HV43" i="3"/>
  <c r="HV15" i="3"/>
  <c r="EU24" i="3"/>
  <c r="FH26" i="3" l="1"/>
  <c r="FH27" i="3" s="1"/>
  <c r="DA37" i="3"/>
  <c r="DC39" i="3"/>
  <c r="DM17" i="3"/>
  <c r="FI26" i="3"/>
  <c r="FI27" i="3" s="1"/>
  <c r="FI44" i="3" s="1"/>
  <c r="FQ26" i="3"/>
  <c r="FQ27" i="3" s="1"/>
  <c r="FQ44" i="3" s="1"/>
  <c r="DE26" i="3"/>
  <c r="DE27" i="3" s="1"/>
  <c r="DE44" i="3" s="1"/>
  <c r="CY26" i="3"/>
  <c r="CY27" i="3" s="1"/>
  <c r="EM26" i="3"/>
  <c r="EM27" i="3" s="1"/>
  <c r="EM44" i="3" s="1"/>
  <c r="FX26" i="3"/>
  <c r="FX27" i="3" s="1"/>
  <c r="FX44" i="3" s="1"/>
  <c r="DJ40" i="3"/>
  <c r="DJ45" i="3" s="1"/>
  <c r="EU26" i="3"/>
  <c r="EU27" i="3" s="1"/>
  <c r="EU44" i="3" s="1"/>
  <c r="ES26" i="3"/>
  <c r="ES27" i="3" s="1"/>
  <c r="ES44" i="3" s="1"/>
  <c r="CU26" i="3"/>
  <c r="CU27" i="3" s="1"/>
  <c r="DV40" i="3"/>
  <c r="DV45" i="3" s="1"/>
  <c r="FY43" i="3"/>
  <c r="FR43" i="3"/>
  <c r="EO26" i="3"/>
  <c r="EO27" i="3" s="1"/>
  <c r="EO44" i="3" s="1"/>
  <c r="FG43" i="3"/>
  <c r="EZ26" i="3"/>
  <c r="EZ27" i="3" s="1"/>
  <c r="EZ44" i="3" s="1"/>
  <c r="EQ26" i="3"/>
  <c r="EQ27" i="3" s="1"/>
  <c r="EQ44" i="3" s="1"/>
  <c r="FJ26" i="3"/>
  <c r="FJ27" i="3" s="1"/>
  <c r="FJ44" i="3" s="1"/>
  <c r="CS26" i="3"/>
  <c r="CS27" i="3" s="1"/>
  <c r="CS44" i="3" s="1"/>
  <c r="CP43" i="3"/>
  <c r="EG26" i="3"/>
  <c r="EG27" i="3" s="1"/>
  <c r="EG44" i="3" s="1"/>
  <c r="EP26" i="3"/>
  <c r="EP27" i="3" s="1"/>
  <c r="EP44" i="3" s="1"/>
  <c r="FE43" i="3"/>
  <c r="DX26" i="3"/>
  <c r="DX27" i="3" s="1"/>
  <c r="DX44" i="3" s="1"/>
  <c r="U5" i="4"/>
  <c r="U7" i="4"/>
  <c r="I7" i="4"/>
  <c r="H2" i="4"/>
  <c r="H6" i="4"/>
  <c r="H3" i="4"/>
  <c r="G5" i="4"/>
  <c r="G4" i="4"/>
  <c r="EW44" i="3"/>
  <c r="DQ44" i="3"/>
  <c r="FL44" i="3"/>
  <c r="CP44" i="3"/>
  <c r="DN44" i="3"/>
  <c r="FH44" i="3"/>
  <c r="DP44" i="3"/>
  <c r="EL44" i="3"/>
  <c r="EC44" i="3"/>
  <c r="FR44" i="3"/>
  <c r="FU44" i="3"/>
  <c r="EX44" i="3"/>
  <c r="FE44" i="3"/>
  <c r="CY44" i="3"/>
  <c r="DR37" i="3"/>
  <c r="DT39" i="3"/>
  <c r="DS38" i="3"/>
  <c r="DR17" i="3"/>
  <c r="DM44" i="3"/>
  <c r="DF37" i="3"/>
  <c r="DH39" i="3"/>
  <c r="DG38" i="3"/>
  <c r="DF17" i="3"/>
  <c r="EC39" i="3"/>
  <c r="EA37" i="3"/>
  <c r="EB38" i="3"/>
  <c r="EA17" i="3"/>
  <c r="DT44" i="3"/>
  <c r="DD37" i="3"/>
  <c r="DF39" i="3"/>
  <c r="DE38" i="3"/>
  <c r="DD17" i="3"/>
  <c r="FG44" i="3"/>
  <c r="EY44" i="3"/>
  <c r="FK37" i="3"/>
  <c r="FK40" i="3" s="1"/>
  <c r="FM39" i="3"/>
  <c r="FL38" i="3"/>
  <c r="FK17" i="3"/>
  <c r="CW44" i="3"/>
  <c r="EX38" i="3"/>
  <c r="EY39" i="3"/>
  <c r="EW37" i="3"/>
  <c r="EW40" i="3" s="1"/>
  <c r="EW45" i="3" s="1"/>
  <c r="EW17" i="3"/>
  <c r="ER16" i="3"/>
  <c r="ER29" i="3" s="1"/>
  <c r="ER26" i="3" s="1"/>
  <c r="ER27" i="3" s="1"/>
  <c r="FY44" i="3"/>
  <c r="DB39" i="3"/>
  <c r="CZ37" i="3"/>
  <c r="DA38" i="3"/>
  <c r="CZ17" i="3"/>
  <c r="DC37" i="3"/>
  <c r="DE39" i="3"/>
  <c r="DD38" i="3"/>
  <c r="DC17" i="3"/>
  <c r="EK44" i="3"/>
  <c r="FJ39" i="3"/>
  <c r="FH37" i="3"/>
  <c r="FH40" i="3" s="1"/>
  <c r="FH45" i="3" s="1"/>
  <c r="FI38" i="3"/>
  <c r="FH17" i="3"/>
  <c r="DP37" i="3"/>
  <c r="DR39" i="3"/>
  <c r="DQ38" i="3"/>
  <c r="DP17" i="3"/>
  <c r="FX39" i="3"/>
  <c r="FV37" i="3"/>
  <c r="FV40" i="3" s="1"/>
  <c r="FW38" i="3"/>
  <c r="FV17" i="3"/>
  <c r="DL38" i="3"/>
  <c r="DM39" i="3"/>
  <c r="DK17" i="3"/>
  <c r="DK37" i="3"/>
  <c r="DK40" i="3" s="1"/>
  <c r="DR43" i="3"/>
  <c r="DC43" i="3"/>
  <c r="DF43" i="3"/>
  <c r="EJ38" i="3"/>
  <c r="EK39" i="3"/>
  <c r="EI37" i="3"/>
  <c r="EI17" i="3"/>
  <c r="FH43" i="3"/>
  <c r="DD43" i="3"/>
  <c r="DD26" i="3"/>
  <c r="DD27" i="3" s="1"/>
  <c r="CV37" i="3"/>
  <c r="CW38" i="3"/>
  <c r="CV17" i="3"/>
  <c r="CX39" i="3"/>
  <c r="CX40" i="3" s="1"/>
  <c r="CX45" i="3" s="1"/>
  <c r="CV43" i="3"/>
  <c r="EW43" i="3"/>
  <c r="FO39" i="3"/>
  <c r="FN38" i="3"/>
  <c r="FM37" i="3"/>
  <c r="FM40" i="3" s="1"/>
  <c r="FM17" i="3"/>
  <c r="DK26" i="3"/>
  <c r="DK27" i="3" s="1"/>
  <c r="CV26" i="3"/>
  <c r="CV27" i="3" s="1"/>
  <c r="CZ43" i="3"/>
  <c r="DN39" i="3"/>
  <c r="DL37" i="3"/>
  <c r="DM38" i="3"/>
  <c r="DL17" i="3"/>
  <c r="DU44" i="3"/>
  <c r="DK43" i="3"/>
  <c r="CR37" i="3"/>
  <c r="CT39" i="3"/>
  <c r="CS38" i="3"/>
  <c r="CR17" i="3"/>
  <c r="FV39" i="3"/>
  <c r="FT37" i="3"/>
  <c r="FT40" i="3" s="1"/>
  <c r="FU38" i="3"/>
  <c r="FT17" i="3"/>
  <c r="DP43" i="3"/>
  <c r="FW37" i="3"/>
  <c r="FW40" i="3" s="1"/>
  <c r="FY39" i="3"/>
  <c r="FX38" i="3"/>
  <c r="FW17" i="3"/>
  <c r="FV43" i="3"/>
  <c r="FA37" i="3"/>
  <c r="FA40" i="3" s="1"/>
  <c r="FC39" i="3"/>
  <c r="FB38" i="3"/>
  <c r="FA17" i="3"/>
  <c r="DL26" i="3"/>
  <c r="DL27" i="3" s="1"/>
  <c r="CT37" i="3"/>
  <c r="CU38" i="3"/>
  <c r="CT17" i="3"/>
  <c r="CV39" i="3"/>
  <c r="FT26" i="3"/>
  <c r="FT27" i="3" s="1"/>
  <c r="IB16" i="3"/>
  <c r="DX38" i="3"/>
  <c r="DY39" i="3"/>
  <c r="DW37" i="3"/>
  <c r="DW40" i="3" s="1"/>
  <c r="DW17" i="3"/>
  <c r="HZ16" i="3"/>
  <c r="CX44" i="3"/>
  <c r="EB39" i="3"/>
  <c r="DZ37" i="3"/>
  <c r="EA38" i="3"/>
  <c r="DZ17" i="3"/>
  <c r="FT43" i="3"/>
  <c r="FS26" i="3"/>
  <c r="FS27" i="3" s="1"/>
  <c r="FW43" i="3"/>
  <c r="FM26" i="3"/>
  <c r="FM27" i="3" s="1"/>
  <c r="FS39" i="3"/>
  <c r="FR38" i="3"/>
  <c r="FQ37" i="3"/>
  <c r="FQ40" i="3" s="1"/>
  <c r="FQ17" i="3"/>
  <c r="DY44" i="3"/>
  <c r="FW26" i="3"/>
  <c r="FW27" i="3" s="1"/>
  <c r="EG37" i="3"/>
  <c r="EG40" i="3" s="1"/>
  <c r="EI39" i="3"/>
  <c r="EH38" i="3"/>
  <c r="EH40" i="3" s="1"/>
  <c r="EH45" i="3" s="1"/>
  <c r="EG17" i="3"/>
  <c r="EG43" i="3"/>
  <c r="IB29" i="3"/>
  <c r="IB43" i="3" s="1"/>
  <c r="DL43" i="3"/>
  <c r="DV44" i="3"/>
  <c r="DZ39" i="3"/>
  <c r="DX37" i="3"/>
  <c r="DY38" i="3"/>
  <c r="DX17" i="3"/>
  <c r="ED37" i="3"/>
  <c r="EF39" i="3"/>
  <c r="EF40" i="3" s="1"/>
  <c r="EF45" i="3" s="1"/>
  <c r="EE38" i="3"/>
  <c r="ED17" i="3"/>
  <c r="DQ39" i="3"/>
  <c r="DO37" i="3"/>
  <c r="DP38" i="3"/>
  <c r="DO17" i="3"/>
  <c r="DB26" i="3"/>
  <c r="DB27" i="3" s="1"/>
  <c r="CR43" i="3"/>
  <c r="DS27" i="3"/>
  <c r="FT38" i="3"/>
  <c r="FU39" i="3"/>
  <c r="FS37" i="3"/>
  <c r="FS40" i="3" s="1"/>
  <c r="FS17" i="3"/>
  <c r="ED39" i="3"/>
  <c r="EB37" i="3"/>
  <c r="EC38" i="3"/>
  <c r="EB17" i="3"/>
  <c r="CZ26" i="3"/>
  <c r="CZ27" i="3" s="1"/>
  <c r="FA43" i="3"/>
  <c r="CT43" i="3"/>
  <c r="DD39" i="3"/>
  <c r="DB37" i="3"/>
  <c r="DC38" i="3"/>
  <c r="DB17" i="3"/>
  <c r="FP39" i="3"/>
  <c r="FO38" i="3"/>
  <c r="FN37" i="3"/>
  <c r="FN40" i="3" s="1"/>
  <c r="FN17" i="3"/>
  <c r="DX43" i="3"/>
  <c r="DW43" i="3"/>
  <c r="DO43" i="3"/>
  <c r="EX39" i="3"/>
  <c r="EV37" i="3"/>
  <c r="EV40" i="3" s="1"/>
  <c r="EW38" i="3"/>
  <c r="EV17" i="3"/>
  <c r="DO26" i="3"/>
  <c r="DO27" i="3" s="1"/>
  <c r="EB43" i="3"/>
  <c r="FA26" i="3"/>
  <c r="FA27" i="3" s="1"/>
  <c r="EA26" i="3"/>
  <c r="EA27" i="3" s="1"/>
  <c r="FB26" i="3"/>
  <c r="FB27" i="3" s="1"/>
  <c r="DI44" i="3"/>
  <c r="FV38" i="3"/>
  <c r="FW39" i="3"/>
  <c r="FU37" i="3"/>
  <c r="FU40" i="3" s="1"/>
  <c r="FU45" i="3" s="1"/>
  <c r="FU17" i="3"/>
  <c r="CT26" i="3"/>
  <c r="CT27" i="3" s="1"/>
  <c r="HY16" i="3"/>
  <c r="CQ37" i="3"/>
  <c r="CS39" i="3"/>
  <c r="CR38" i="3"/>
  <c r="CQ17" i="3"/>
  <c r="GD44" i="3"/>
  <c r="GD45" i="3"/>
  <c r="EN39" i="3"/>
  <c r="EM38" i="3"/>
  <c r="EL37" i="3"/>
  <c r="EL17" i="3"/>
  <c r="FS43" i="3"/>
  <c r="EO38" i="3"/>
  <c r="EN37" i="3"/>
  <c r="EP39" i="3"/>
  <c r="EN17" i="3"/>
  <c r="EZ37" i="3"/>
  <c r="EZ40" i="3" s="1"/>
  <c r="FB39" i="3"/>
  <c r="FA38" i="3"/>
  <c r="EZ17" i="3"/>
  <c r="FL37" i="3"/>
  <c r="FL40" i="3" s="1"/>
  <c r="FL45" i="3" s="1"/>
  <c r="FN39" i="3"/>
  <c r="FM38" i="3"/>
  <c r="FL17" i="3"/>
  <c r="FU43" i="3"/>
  <c r="FN26" i="3"/>
  <c r="FN27" i="3" s="1"/>
  <c r="CU37" i="3"/>
  <c r="CV38" i="3"/>
  <c r="CU17" i="3"/>
  <c r="CW39" i="3"/>
  <c r="HY29" i="3"/>
  <c r="HY43" i="3" s="1"/>
  <c r="CU43" i="3"/>
  <c r="GG1" i="3"/>
  <c r="GF2" i="3"/>
  <c r="GF3" i="3"/>
  <c r="CR26" i="3"/>
  <c r="CR27" i="3" s="1"/>
  <c r="DR26" i="3"/>
  <c r="DR27" i="3" s="1"/>
  <c r="EV43" i="3"/>
  <c r="EN38" i="3"/>
  <c r="EM37" i="3"/>
  <c r="EO39" i="3"/>
  <c r="EM17" i="3"/>
  <c r="DW26" i="3"/>
  <c r="DW27" i="3" s="1"/>
  <c r="DQ37" i="3"/>
  <c r="DS39" i="3"/>
  <c r="DR38" i="3"/>
  <c r="DQ17" i="3"/>
  <c r="EZ39" i="3"/>
  <c r="EX37" i="3"/>
  <c r="EX40" i="3" s="1"/>
  <c r="EX45" i="3" s="1"/>
  <c r="EY38" i="3"/>
  <c r="EX17" i="3"/>
  <c r="EE39" i="3"/>
  <c r="EC37" i="3"/>
  <c r="ED38" i="3"/>
  <c r="EC17" i="3"/>
  <c r="FV26" i="3"/>
  <c r="FV27" i="3" s="1"/>
  <c r="EN44" i="3"/>
  <c r="DJ44" i="3"/>
  <c r="ET26" i="3"/>
  <c r="ET27" i="3" s="1"/>
  <c r="FX37" i="3"/>
  <c r="FX40" i="3" s="1"/>
  <c r="FZ39" i="3"/>
  <c r="FY38" i="3"/>
  <c r="FX17" i="3"/>
  <c r="ES39" i="3"/>
  <c r="EQ37" i="3"/>
  <c r="EQ40" i="3" s="1"/>
  <c r="EQ17" i="3"/>
  <c r="ER38" i="3"/>
  <c r="FF37" i="3"/>
  <c r="FF40" i="3" s="1"/>
  <c r="FH39" i="3"/>
  <c r="FG38" i="3"/>
  <c r="FF17" i="3"/>
  <c r="EL39" i="3"/>
  <c r="EJ37" i="3"/>
  <c r="EK38" i="3"/>
  <c r="EJ17" i="3"/>
  <c r="CQ43" i="3"/>
  <c r="DI39" i="3"/>
  <c r="DI40" i="3" s="1"/>
  <c r="DI45" i="3" s="1"/>
  <c r="DH38" i="3"/>
  <c r="DH40" i="3" s="1"/>
  <c r="DH45" i="3" s="1"/>
  <c r="DG37" i="3"/>
  <c r="DG17" i="3"/>
  <c r="DG43" i="3"/>
  <c r="DG26" i="3"/>
  <c r="HZ29" i="3"/>
  <c r="HZ43" i="3" s="1"/>
  <c r="CQ26" i="3"/>
  <c r="CQ27" i="3" s="1"/>
  <c r="GE37" i="3"/>
  <c r="GE40" i="3"/>
  <c r="GE26" i="3"/>
  <c r="GE29" i="3"/>
  <c r="GE13" i="3"/>
  <c r="GE39" i="3"/>
  <c r="GE38" i="3"/>
  <c r="GE27" i="3"/>
  <c r="GE16" i="3"/>
  <c r="GE17" i="3"/>
  <c r="GE10" i="3"/>
  <c r="DE37" i="3"/>
  <c r="DG39" i="3"/>
  <c r="DF38" i="3"/>
  <c r="DE17" i="3"/>
  <c r="ET37" i="3"/>
  <c r="ET40" i="3" s="1"/>
  <c r="EV39" i="3"/>
  <c r="EU38" i="3"/>
  <c r="ET17" i="3"/>
  <c r="EJ26" i="3"/>
  <c r="EJ27" i="3" s="1"/>
  <c r="CU39" i="3"/>
  <c r="CT38" i="3"/>
  <c r="CS37" i="3"/>
  <c r="CS17" i="3"/>
  <c r="EV26" i="3"/>
  <c r="EV27" i="3" s="1"/>
  <c r="EM43" i="3"/>
  <c r="EL43" i="3"/>
  <c r="EX43" i="3"/>
  <c r="EN43" i="3"/>
  <c r="ES37" i="3"/>
  <c r="ES40" i="3" s="1"/>
  <c r="ES45" i="3" s="1"/>
  <c r="EU39" i="3"/>
  <c r="ET38" i="3"/>
  <c r="ES17" i="3"/>
  <c r="FL43" i="3"/>
  <c r="FF26" i="3"/>
  <c r="FF27" i="3" s="1"/>
  <c r="FC16" i="3"/>
  <c r="FC29" i="3" s="1"/>
  <c r="HX16" i="3"/>
  <c r="DF26" i="3"/>
  <c r="DF27" i="3" s="1"/>
  <c r="EH44" i="3"/>
  <c r="CR39" i="3"/>
  <c r="CP37" i="3"/>
  <c r="CQ38" i="3"/>
  <c r="CP17" i="3"/>
  <c r="DC26" i="3"/>
  <c r="DC27" i="3" s="1"/>
  <c r="FR37" i="3"/>
  <c r="FR40" i="3" s="1"/>
  <c r="FR45" i="3" s="1"/>
  <c r="FT39" i="3"/>
  <c r="FS38" i="3"/>
  <c r="FR17" i="3"/>
  <c r="DP39" i="3"/>
  <c r="DO38" i="3"/>
  <c r="DN37" i="3"/>
  <c r="DN17" i="3"/>
  <c r="EV38" i="3"/>
  <c r="EW39" i="3"/>
  <c r="EU37" i="3"/>
  <c r="EU40" i="3" s="1"/>
  <c r="EU17" i="3"/>
  <c r="FA39" i="3"/>
  <c r="EZ38" i="3"/>
  <c r="EY37" i="3"/>
  <c r="EY40" i="3" s="1"/>
  <c r="EY45" i="3" s="1"/>
  <c r="EY17" i="3"/>
  <c r="FZ37" i="3"/>
  <c r="FZ40" i="3" s="1"/>
  <c r="FZ17" i="3"/>
  <c r="FL39" i="3"/>
  <c r="FJ37" i="3"/>
  <c r="FJ40" i="3" s="1"/>
  <c r="FK38" i="3"/>
  <c r="FJ17" i="3"/>
  <c r="CO27" i="3"/>
  <c r="EB26" i="3"/>
  <c r="EB27" i="3" s="1"/>
  <c r="FG39" i="3"/>
  <c r="FF38" i="3"/>
  <c r="FE17" i="3"/>
  <c r="FE37" i="3"/>
  <c r="FE40" i="3" s="1"/>
  <c r="FE45" i="3" s="1"/>
  <c r="FO16" i="3"/>
  <c r="FO29" i="3" s="1"/>
  <c r="CP38" i="3"/>
  <c r="CQ39" i="3"/>
  <c r="CO37" i="3"/>
  <c r="CO17" i="3"/>
  <c r="HX29" i="3"/>
  <c r="HX43" i="3" s="1"/>
  <c r="CO43" i="3"/>
  <c r="IA16" i="3"/>
  <c r="FB37" i="3"/>
  <c r="FB40" i="3" s="1"/>
  <c r="FD39" i="3"/>
  <c r="FC38" i="3"/>
  <c r="FB17" i="3"/>
  <c r="CZ38" i="3"/>
  <c r="DA39" i="3"/>
  <c r="CY37" i="3"/>
  <c r="CY40" i="3" s="1"/>
  <c r="CY17" i="3"/>
  <c r="FZ26" i="3"/>
  <c r="FZ27" i="3" s="1"/>
  <c r="DE43" i="3"/>
  <c r="ET43" i="3"/>
  <c r="FK26" i="3"/>
  <c r="FK27" i="3" s="1"/>
  <c r="EQ38" i="3"/>
  <c r="EP37" i="3"/>
  <c r="ER39" i="3"/>
  <c r="EP17" i="3"/>
  <c r="DN43" i="3"/>
  <c r="CS43" i="3"/>
  <c r="ED26" i="3"/>
  <c r="ED27" i="3" s="1"/>
  <c r="FH38" i="3"/>
  <c r="FI39" i="3"/>
  <c r="FG37" i="3"/>
  <c r="FG40" i="3" s="1"/>
  <c r="FG45" i="3" s="1"/>
  <c r="FG17" i="3"/>
  <c r="EY43" i="3"/>
  <c r="DZ26" i="3"/>
  <c r="DZ27" i="3" s="1"/>
  <c r="EQ39" i="3"/>
  <c r="EP38" i="3"/>
  <c r="EO37" i="3"/>
  <c r="EO17" i="3"/>
  <c r="EI26" i="3"/>
  <c r="EI27" i="3" s="1"/>
  <c r="ES43" i="3"/>
  <c r="FD13" i="3"/>
  <c r="FP10" i="3"/>
  <c r="FP13" i="3" s="1"/>
  <c r="FY37" i="3"/>
  <c r="FY40" i="3" s="1"/>
  <c r="FY45" i="3" s="1"/>
  <c r="FZ38" i="3"/>
  <c r="FY17" i="3"/>
  <c r="DA44" i="3"/>
  <c r="DS37" i="3"/>
  <c r="DU39" i="3"/>
  <c r="DU40" i="3" s="1"/>
  <c r="DU45" i="3" s="1"/>
  <c r="DT38" i="3"/>
  <c r="DS17" i="3"/>
  <c r="IA29" i="3"/>
  <c r="IA43" i="3" s="1"/>
  <c r="DS43" i="3"/>
  <c r="CY45" i="3" l="1"/>
  <c r="FI45" i="3"/>
  <c r="FQ45" i="3"/>
  <c r="FX45" i="3"/>
  <c r="DL40" i="3"/>
  <c r="IB17" i="3"/>
  <c r="CW40" i="3"/>
  <c r="CW45" i="3" s="1"/>
  <c r="DA40" i="3"/>
  <c r="DA45" i="3" s="1"/>
  <c r="EU45" i="3"/>
  <c r="EM40" i="3"/>
  <c r="EM45" i="3" s="1"/>
  <c r="DQ40" i="3"/>
  <c r="DQ45" i="3" s="1"/>
  <c r="DZ40" i="3"/>
  <c r="DZ45" i="3" s="1"/>
  <c r="DN40" i="3"/>
  <c r="DN45" i="3" s="1"/>
  <c r="DY40" i="3"/>
  <c r="DY45" i="3" s="1"/>
  <c r="DC40" i="3"/>
  <c r="DC45" i="3" s="1"/>
  <c r="EO40" i="3"/>
  <c r="EO45" i="3" s="1"/>
  <c r="CP40" i="3"/>
  <c r="CP45" i="3" s="1"/>
  <c r="EG45" i="3"/>
  <c r="ER43" i="3"/>
  <c r="HX26" i="3"/>
  <c r="EL40" i="3"/>
  <c r="EL45" i="3" s="1"/>
  <c r="CS40" i="3"/>
  <c r="CS45" i="3" s="1"/>
  <c r="HY17" i="3"/>
  <c r="ED40" i="3"/>
  <c r="ED45" i="3" s="1"/>
  <c r="HY39" i="3"/>
  <c r="EZ45" i="3"/>
  <c r="IB39" i="3"/>
  <c r="IA17" i="3"/>
  <c r="EK40" i="3"/>
  <c r="EK45" i="3" s="1"/>
  <c r="EQ45" i="3"/>
  <c r="EA40" i="3"/>
  <c r="EA45" i="3" s="1"/>
  <c r="HX17" i="3"/>
  <c r="DT40" i="3"/>
  <c r="DT45" i="3" s="1"/>
  <c r="FJ45" i="3"/>
  <c r="EJ40" i="3"/>
  <c r="EJ45" i="3" s="1"/>
  <c r="DM40" i="3"/>
  <c r="DM45" i="3" s="1"/>
  <c r="H5" i="4"/>
  <c r="H4" i="4"/>
  <c r="J7" i="4"/>
  <c r="I2" i="4"/>
  <c r="I6" i="4"/>
  <c r="I3" i="4"/>
  <c r="ER44" i="3"/>
  <c r="FM44" i="3"/>
  <c r="FM45" i="3"/>
  <c r="CT40" i="3"/>
  <c r="CT45" i="3" s="1"/>
  <c r="DG27" i="3"/>
  <c r="HZ26" i="3"/>
  <c r="IB38" i="3"/>
  <c r="DL44" i="3"/>
  <c r="DL45" i="3"/>
  <c r="IA38" i="3"/>
  <c r="FP16" i="3"/>
  <c r="FP29" i="3" s="1"/>
  <c r="FP43" i="3" s="1"/>
  <c r="GE45" i="3"/>
  <c r="GE44" i="3"/>
  <c r="HZ17" i="3"/>
  <c r="CU40" i="3"/>
  <c r="CU45" i="3" s="1"/>
  <c r="HY37" i="3"/>
  <c r="FB44" i="3"/>
  <c r="FB45" i="3"/>
  <c r="FS44" i="3"/>
  <c r="FS45" i="3"/>
  <c r="DG40" i="3"/>
  <c r="HZ37" i="3"/>
  <c r="ET45" i="3"/>
  <c r="ET44" i="3"/>
  <c r="DR44" i="3"/>
  <c r="FN44" i="3"/>
  <c r="FN45" i="3"/>
  <c r="EN40" i="3"/>
  <c r="EN45" i="3" s="1"/>
  <c r="CV40" i="3"/>
  <c r="CV45" i="3" s="1"/>
  <c r="DR40" i="3"/>
  <c r="DR45" i="3" s="1"/>
  <c r="CR44" i="3"/>
  <c r="CQ40" i="3"/>
  <c r="CQ45" i="3" s="1"/>
  <c r="EA44" i="3"/>
  <c r="IA26" i="3"/>
  <c r="CV44" i="3"/>
  <c r="DD44" i="3"/>
  <c r="DP40" i="3"/>
  <c r="DP45" i="3" s="1"/>
  <c r="IB37" i="3"/>
  <c r="GF40" i="3"/>
  <c r="GF26" i="3"/>
  <c r="GF29" i="3"/>
  <c r="GF38" i="3"/>
  <c r="GF17" i="3"/>
  <c r="GF39" i="3"/>
  <c r="GF27" i="3"/>
  <c r="GF37" i="3"/>
  <c r="GF16" i="3"/>
  <c r="GF10" i="3"/>
  <c r="GF13" i="3"/>
  <c r="IB26" i="3"/>
  <c r="FA45" i="3"/>
  <c r="FA44" i="3"/>
  <c r="CZ44" i="3"/>
  <c r="DS44" i="3"/>
  <c r="IA27" i="3"/>
  <c r="FW44" i="3"/>
  <c r="FW45" i="3"/>
  <c r="DK44" i="3"/>
  <c r="DK45" i="3"/>
  <c r="EI44" i="3"/>
  <c r="IB27" i="3"/>
  <c r="GE20" i="3"/>
  <c r="GE19" i="3"/>
  <c r="EE40" i="3"/>
  <c r="DX40" i="3"/>
  <c r="DX45" i="3" s="1"/>
  <c r="CU44" i="3"/>
  <c r="HY27" i="3"/>
  <c r="GE43" i="3"/>
  <c r="GE15" i="3"/>
  <c r="IA39" i="3"/>
  <c r="GH1" i="3"/>
  <c r="GG2" i="3"/>
  <c r="GG3" i="3"/>
  <c r="CT44" i="3"/>
  <c r="DB44" i="3"/>
  <c r="CR40" i="3"/>
  <c r="CR45" i="3" s="1"/>
  <c r="HY26" i="3"/>
  <c r="CZ40" i="3"/>
  <c r="CZ45" i="3" s="1"/>
  <c r="HZ38" i="3"/>
  <c r="FD16" i="3"/>
  <c r="FD29" i="3" s="1"/>
  <c r="FD43" i="3" s="1"/>
  <c r="EJ44" i="3"/>
  <c r="HX39" i="3"/>
  <c r="DF44" i="3"/>
  <c r="FV45" i="3"/>
  <c r="FV44" i="3"/>
  <c r="DO44" i="3"/>
  <c r="EB40" i="3"/>
  <c r="EB45" i="3" s="1"/>
  <c r="FT44" i="3"/>
  <c r="FT45" i="3"/>
  <c r="EI40" i="3"/>
  <c r="EI45" i="3" s="1"/>
  <c r="FZ44" i="3"/>
  <c r="FZ45" i="3"/>
  <c r="EB44" i="3"/>
  <c r="ED44" i="3"/>
  <c r="CO44" i="3"/>
  <c r="HX27" i="3"/>
  <c r="DC44" i="3"/>
  <c r="EP40" i="3"/>
  <c r="EP45" i="3" s="1"/>
  <c r="HZ39" i="3"/>
  <c r="DW44" i="3"/>
  <c r="DW45" i="3"/>
  <c r="DD40" i="3"/>
  <c r="DD45" i="3" s="1"/>
  <c r="DF40" i="3"/>
  <c r="DF45" i="3" s="1"/>
  <c r="CO40" i="3"/>
  <c r="CO45" i="3" s="1"/>
  <c r="HX37" i="3"/>
  <c r="HX38" i="3"/>
  <c r="DS40" i="3"/>
  <c r="IA37" i="3"/>
  <c r="FQ39" i="3"/>
  <c r="FP38" i="3"/>
  <c r="FO37" i="3"/>
  <c r="FO40" i="3" s="1"/>
  <c r="FO17" i="3"/>
  <c r="FO26" i="3"/>
  <c r="FO27" i="3" s="1"/>
  <c r="FE39" i="3"/>
  <c r="FC37" i="3"/>
  <c r="FC40" i="3" s="1"/>
  <c r="FD38" i="3"/>
  <c r="FC17" i="3"/>
  <c r="FC26" i="3"/>
  <c r="FC27" i="3" s="1"/>
  <c r="FO43" i="3"/>
  <c r="EV44" i="3"/>
  <c r="EV45" i="3"/>
  <c r="DZ44" i="3"/>
  <c r="FC43" i="3"/>
  <c r="DE40" i="3"/>
  <c r="DE45" i="3" s="1"/>
  <c r="CQ44" i="3"/>
  <c r="DB40" i="3"/>
  <c r="DB45" i="3" s="1"/>
  <c r="DO40" i="3"/>
  <c r="DO45" i="3" s="1"/>
  <c r="FK44" i="3"/>
  <c r="FK45" i="3"/>
  <c r="FF45" i="3"/>
  <c r="FF44" i="3"/>
  <c r="EC40" i="3"/>
  <c r="EC45" i="3" s="1"/>
  <c r="HY38" i="3"/>
  <c r="ER37" i="3"/>
  <c r="ER40" i="3" s="1"/>
  <c r="ER45" i="3" s="1"/>
  <c r="ET39" i="3"/>
  <c r="ES38" i="3"/>
  <c r="ER17" i="3"/>
  <c r="IA40" i="3" l="1"/>
  <c r="IA45" i="3" s="1"/>
  <c r="HX40" i="3"/>
  <c r="HX45" i="3" s="1"/>
  <c r="K7" i="4"/>
  <c r="J2" i="4"/>
  <c r="J6" i="4"/>
  <c r="J3" i="4"/>
  <c r="I5" i="4"/>
  <c r="I4" i="4"/>
  <c r="HZ40" i="3"/>
  <c r="GF43" i="3"/>
  <c r="GF15" i="3"/>
  <c r="HX44" i="3"/>
  <c r="FC44" i="3"/>
  <c r="FC45" i="3"/>
  <c r="HY40" i="3"/>
  <c r="HY45" i="3" s="1"/>
  <c r="DG44" i="3"/>
  <c r="DG45" i="3"/>
  <c r="HZ27" i="3"/>
  <c r="IA44" i="3"/>
  <c r="FO45" i="3"/>
  <c r="FO44" i="3"/>
  <c r="GG38" i="3"/>
  <c r="GG37" i="3"/>
  <c r="GG27" i="3"/>
  <c r="GG26" i="3"/>
  <c r="GG29" i="3"/>
  <c r="GG40" i="3"/>
  <c r="GG13" i="3"/>
  <c r="GG39" i="3"/>
  <c r="GG16" i="3"/>
  <c r="GG17" i="3"/>
  <c r="GG10" i="3"/>
  <c r="GF20" i="3"/>
  <c r="GF19" i="3"/>
  <c r="GF44" i="3"/>
  <c r="GF45" i="3"/>
  <c r="DS45" i="3"/>
  <c r="FF39" i="3"/>
  <c r="FE38" i="3"/>
  <c r="FD37" i="3"/>
  <c r="FD40" i="3" s="1"/>
  <c r="FD17" i="3"/>
  <c r="FD26" i="3"/>
  <c r="FD27" i="3" s="1"/>
  <c r="IB44" i="3"/>
  <c r="HY44" i="3"/>
  <c r="IB40" i="3"/>
  <c r="IB45" i="3" s="1"/>
  <c r="EE45" i="3"/>
  <c r="GI1" i="3"/>
  <c r="GH2" i="3"/>
  <c r="GH3" i="3"/>
  <c r="FR39" i="3"/>
  <c r="FQ38" i="3"/>
  <c r="FP37" i="3"/>
  <c r="FP40" i="3" s="1"/>
  <c r="FP17" i="3"/>
  <c r="FP26" i="3"/>
  <c r="FP27" i="3" s="1"/>
  <c r="L7" i="4" l="1"/>
  <c r="K6" i="4"/>
  <c r="K3" i="4"/>
  <c r="K2" i="4"/>
  <c r="J5" i="4"/>
  <c r="J4" i="4"/>
  <c r="GG43" i="3"/>
  <c r="GG15" i="3"/>
  <c r="GG44" i="3"/>
  <c r="GG45" i="3"/>
  <c r="GG20" i="3"/>
  <c r="GG19" i="3"/>
  <c r="GH26" i="3"/>
  <c r="GH27" i="3"/>
  <c r="GH39" i="3"/>
  <c r="GH29" i="3"/>
  <c r="GH38" i="3"/>
  <c r="GH40" i="3"/>
  <c r="GH37" i="3"/>
  <c r="GH16" i="3"/>
  <c r="GH17" i="3"/>
  <c r="GH10" i="3"/>
  <c r="GH13" i="3"/>
  <c r="GJ1" i="3"/>
  <c r="GI2" i="3"/>
  <c r="GI3" i="3"/>
  <c r="FP44" i="3"/>
  <c r="FP45" i="3"/>
  <c r="FD44" i="3"/>
  <c r="FD45" i="3"/>
  <c r="HZ44" i="3"/>
  <c r="HZ45" i="3"/>
  <c r="K5" i="4" l="1"/>
  <c r="K4" i="4"/>
  <c r="L6" i="4"/>
  <c r="L3" i="4"/>
  <c r="M7" i="4"/>
  <c r="L2" i="4"/>
  <c r="GH20" i="3"/>
  <c r="GH19" i="3"/>
  <c r="GH45" i="3"/>
  <c r="GH44" i="3"/>
  <c r="GK1" i="3"/>
  <c r="GJ2" i="3"/>
  <c r="GJ3" i="3"/>
  <c r="GH43" i="3"/>
  <c r="GH15" i="3"/>
  <c r="GI39" i="3"/>
  <c r="GI38" i="3"/>
  <c r="GI29" i="3"/>
  <c r="GI40" i="3"/>
  <c r="GI26" i="3"/>
  <c r="GI37" i="3"/>
  <c r="GI27" i="3"/>
  <c r="GI16" i="3"/>
  <c r="GI17" i="3"/>
  <c r="GI10" i="3"/>
  <c r="GI13" i="3"/>
  <c r="M6" i="4" l="1"/>
  <c r="M3" i="4"/>
  <c r="N7" i="4"/>
  <c r="M2" i="4"/>
  <c r="L4" i="4"/>
  <c r="L5" i="4"/>
  <c r="GI20" i="3"/>
  <c r="GI19" i="3"/>
  <c r="GI43" i="3"/>
  <c r="GI15" i="3"/>
  <c r="GJ27" i="3"/>
  <c r="GJ29" i="3"/>
  <c r="GJ40" i="3"/>
  <c r="GJ26" i="3"/>
  <c r="GJ38" i="3"/>
  <c r="GJ39" i="3"/>
  <c r="GJ37" i="3"/>
  <c r="GJ16" i="3"/>
  <c r="GJ17" i="3"/>
  <c r="GJ10" i="3"/>
  <c r="GJ13" i="3"/>
  <c r="GK2" i="3"/>
  <c r="GK3" i="3"/>
  <c r="GL1" i="3"/>
  <c r="GI45" i="3"/>
  <c r="GI44" i="3"/>
  <c r="M4" i="4" l="1"/>
  <c r="M5" i="4"/>
  <c r="N6" i="4"/>
  <c r="N3" i="4"/>
  <c r="O7" i="4"/>
  <c r="N2" i="4"/>
  <c r="GL2" i="3"/>
  <c r="GL3" i="3"/>
  <c r="GM1" i="3"/>
  <c r="GJ20" i="3"/>
  <c r="GJ19" i="3"/>
  <c r="GK40" i="3"/>
  <c r="GK39" i="3"/>
  <c r="GK29" i="3"/>
  <c r="GK37" i="3"/>
  <c r="GK38" i="3"/>
  <c r="GK27" i="3"/>
  <c r="GK16" i="3"/>
  <c r="GK17" i="3"/>
  <c r="GK10" i="3"/>
  <c r="GK26" i="3"/>
  <c r="GK13" i="3"/>
  <c r="GJ44" i="3"/>
  <c r="GJ45" i="3"/>
  <c r="GJ43" i="3"/>
  <c r="GJ15" i="3"/>
  <c r="O6" i="4" l="1"/>
  <c r="O3" i="4"/>
  <c r="P7" i="4"/>
  <c r="O2" i="4"/>
  <c r="N4" i="4"/>
  <c r="N5" i="4"/>
  <c r="GK44" i="3"/>
  <c r="GK45" i="3"/>
  <c r="GK20" i="3"/>
  <c r="GK19" i="3"/>
  <c r="GK43" i="3"/>
  <c r="GK15" i="3"/>
  <c r="GM2" i="3"/>
  <c r="GM3" i="3"/>
  <c r="GN1" i="3"/>
  <c r="GL29" i="3"/>
  <c r="GL37" i="3"/>
  <c r="GL38" i="3"/>
  <c r="GL39" i="3"/>
  <c r="GL40" i="3"/>
  <c r="GL27" i="3"/>
  <c r="GL16" i="3"/>
  <c r="GL17" i="3"/>
  <c r="GL10" i="3"/>
  <c r="GL26" i="3"/>
  <c r="GL13" i="3"/>
  <c r="P6" i="4" l="1"/>
  <c r="P3" i="4"/>
  <c r="P2" i="4"/>
  <c r="O4" i="4"/>
  <c r="O5" i="4"/>
  <c r="GL20" i="3"/>
  <c r="GL19" i="3"/>
  <c r="GN2" i="3"/>
  <c r="GN3" i="3"/>
  <c r="GO1" i="3"/>
  <c r="GL43" i="3"/>
  <c r="GL15" i="3"/>
  <c r="GM40" i="3"/>
  <c r="GM37" i="3"/>
  <c r="GM38" i="3"/>
  <c r="GM39" i="3"/>
  <c r="GM29" i="3"/>
  <c r="GM27" i="3"/>
  <c r="GM16" i="3"/>
  <c r="GM17" i="3"/>
  <c r="GM26" i="3"/>
  <c r="GM10" i="3"/>
  <c r="GM13" i="3"/>
  <c r="GL44" i="3"/>
  <c r="GL45" i="3"/>
  <c r="P4" i="4" l="1"/>
  <c r="P5" i="4"/>
  <c r="GM20" i="3"/>
  <c r="GM19" i="3"/>
  <c r="GM43" i="3"/>
  <c r="GM15" i="3"/>
  <c r="GO3" i="3"/>
  <c r="GP1" i="3"/>
  <c r="GO2" i="3"/>
  <c r="GN37" i="3"/>
  <c r="GN38" i="3"/>
  <c r="GN39" i="3"/>
  <c r="GN40" i="3"/>
  <c r="GN29" i="3"/>
  <c r="GN27" i="3"/>
  <c r="GN16" i="3"/>
  <c r="GN17" i="3"/>
  <c r="GN10" i="3"/>
  <c r="GN13" i="3"/>
  <c r="GN26" i="3"/>
  <c r="GM44" i="3"/>
  <c r="GM45" i="3"/>
  <c r="W53" i="4" l="1"/>
  <c r="W29" i="4"/>
  <c r="W58" i="4"/>
  <c r="Z24" i="4"/>
  <c r="Z40" i="4"/>
  <c r="Z18" i="4"/>
  <c r="Z53" i="4"/>
  <c r="W50" i="4"/>
  <c r="W35" i="4"/>
  <c r="Z48" i="4"/>
  <c r="Z59" i="4"/>
  <c r="Z37" i="4"/>
  <c r="W57" i="4"/>
  <c r="W54" i="4"/>
  <c r="Z58" i="4"/>
  <c r="Z39" i="4"/>
  <c r="Z26" i="4"/>
  <c r="Z47" i="4"/>
  <c r="Z34" i="4"/>
  <c r="W22" i="4"/>
  <c r="Z25" i="4"/>
  <c r="Z36" i="4"/>
  <c r="Z31" i="4"/>
  <c r="Z57" i="4"/>
  <c r="Z19" i="4"/>
  <c r="Z15" i="4"/>
  <c r="Z14" i="4"/>
  <c r="Z21" i="4"/>
  <c r="Z49" i="4"/>
  <c r="Z28" i="4"/>
  <c r="W48" i="4"/>
  <c r="Z16" i="4"/>
  <c r="Z52" i="4"/>
  <c r="Z22" i="4"/>
  <c r="Z27" i="4"/>
  <c r="Z13" i="4"/>
  <c r="Z23" i="4"/>
  <c r="Z43" i="4"/>
  <c r="Z60" i="4"/>
  <c r="Z32" i="4"/>
  <c r="Z50" i="4"/>
  <c r="Z29" i="4"/>
  <c r="Z61" i="4"/>
  <c r="Z54" i="4"/>
  <c r="Z41" i="4"/>
  <c r="W61" i="4"/>
  <c r="W19" i="4"/>
  <c r="W20" i="4"/>
  <c r="Z33" i="4"/>
  <c r="Z20" i="4"/>
  <c r="Z55" i="4"/>
  <c r="Z46" i="4"/>
  <c r="W26" i="4"/>
  <c r="W30" i="4"/>
  <c r="Z30" i="4"/>
  <c r="Z62" i="4"/>
  <c r="Z17" i="4"/>
  <c r="Z38" i="4"/>
  <c r="W31" i="4"/>
  <c r="W43" i="4"/>
  <c r="Z44" i="4"/>
  <c r="Z45" i="4"/>
  <c r="Z56" i="4"/>
  <c r="Z42" i="4"/>
  <c r="Z35" i="4"/>
  <c r="Z51" i="4"/>
  <c r="W55" i="4"/>
  <c r="X40" i="4"/>
  <c r="X60" i="4"/>
  <c r="T21" i="4"/>
  <c r="X15" i="4"/>
  <c r="X62" i="4"/>
  <c r="X59" i="4"/>
  <c r="X37" i="4"/>
  <c r="X18" i="4"/>
  <c r="X31" i="4"/>
  <c r="T60" i="4"/>
  <c r="X29" i="4"/>
  <c r="X33" i="4"/>
  <c r="T36" i="4"/>
  <c r="X35" i="4"/>
  <c r="T26" i="4"/>
  <c r="X23" i="4"/>
  <c r="X20" i="4"/>
  <c r="T51" i="4"/>
  <c r="T28" i="4"/>
  <c r="X46" i="4"/>
  <c r="T18" i="4"/>
  <c r="X36" i="4"/>
  <c r="T35" i="4"/>
  <c r="T29" i="4"/>
  <c r="X14" i="4"/>
  <c r="T52" i="4"/>
  <c r="T45" i="4"/>
  <c r="T22" i="4"/>
  <c r="X21" i="4"/>
  <c r="T25" i="4"/>
  <c r="T27" i="4"/>
  <c r="T32" i="4"/>
  <c r="T49" i="4"/>
  <c r="X47" i="4"/>
  <c r="T54" i="4"/>
  <c r="T62" i="4"/>
  <c r="T40" i="4"/>
  <c r="X52" i="4"/>
  <c r="X24" i="4"/>
  <c r="T48" i="4"/>
  <c r="T42" i="4"/>
  <c r="X61" i="4"/>
  <c r="T53" i="4"/>
  <c r="T24" i="4"/>
  <c r="T38" i="4"/>
  <c r="X32" i="4"/>
  <c r="T61" i="4"/>
  <c r="T41" i="4"/>
  <c r="T39" i="4"/>
  <c r="X53" i="4"/>
  <c r="T46" i="4"/>
  <c r="T57" i="4"/>
  <c r="T44" i="4"/>
  <c r="T17" i="4"/>
  <c r="T13" i="4"/>
  <c r="T47" i="4"/>
  <c r="T33" i="4"/>
  <c r="X58" i="4"/>
  <c r="T58" i="4"/>
  <c r="T55" i="4"/>
  <c r="X26" i="4"/>
  <c r="T50" i="4"/>
  <c r="T37" i="4"/>
  <c r="X34" i="4"/>
  <c r="X41" i="4"/>
  <c r="X56" i="4"/>
  <c r="T30" i="4"/>
  <c r="X39" i="4"/>
  <c r="T34" i="4"/>
  <c r="U25" i="4"/>
  <c r="U53" i="4"/>
  <c r="U15" i="4"/>
  <c r="W17" i="4"/>
  <c r="W44" i="4"/>
  <c r="W47" i="4"/>
  <c r="W45" i="4"/>
  <c r="W36" i="4"/>
  <c r="W32" i="4"/>
  <c r="W15" i="4"/>
  <c r="W56" i="4"/>
  <c r="W60" i="4"/>
  <c r="W62" i="4"/>
  <c r="W21" i="4"/>
  <c r="W59" i="4"/>
  <c r="W41" i="4"/>
  <c r="X51" i="4"/>
  <c r="W42" i="4"/>
  <c r="W18" i="4"/>
  <c r="X28" i="4"/>
  <c r="X43" i="4"/>
  <c r="W23" i="4"/>
  <c r="W24" i="4"/>
  <c r="W16" i="4"/>
  <c r="W28" i="4"/>
  <c r="W51" i="4"/>
  <c r="X54" i="4"/>
  <c r="W25" i="4"/>
  <c r="W13" i="4"/>
  <c r="W34" i="4"/>
  <c r="W52" i="4"/>
  <c r="X13" i="4"/>
  <c r="W49" i="4"/>
  <c r="X48" i="4"/>
  <c r="W33" i="4"/>
  <c r="W38" i="4"/>
  <c r="W40" i="4"/>
  <c r="X45" i="4"/>
  <c r="X16" i="4"/>
  <c r="W46" i="4"/>
  <c r="X25" i="4"/>
  <c r="X17" i="4"/>
  <c r="W14" i="4"/>
  <c r="W37" i="4"/>
  <c r="X27" i="4"/>
  <c r="W39" i="4"/>
  <c r="X30" i="4"/>
  <c r="X57" i="4"/>
  <c r="W27" i="4"/>
  <c r="X42" i="4"/>
  <c r="X19" i="4"/>
  <c r="X38" i="4"/>
  <c r="W12" i="4"/>
  <c r="W63" i="4"/>
  <c r="X44" i="4"/>
  <c r="X50" i="4"/>
  <c r="X55" i="4"/>
  <c r="X22" i="4"/>
  <c r="X49" i="4"/>
  <c r="R57" i="4"/>
  <c r="R54" i="4"/>
  <c r="R25" i="4"/>
  <c r="R15" i="4"/>
  <c r="R27" i="4"/>
  <c r="R49" i="4"/>
  <c r="R43" i="4"/>
  <c r="R44" i="4"/>
  <c r="R52" i="4"/>
  <c r="R22" i="4"/>
  <c r="R34" i="4"/>
  <c r="R38" i="4"/>
  <c r="R40" i="4"/>
  <c r="T19" i="4"/>
  <c r="R42" i="4"/>
  <c r="U55" i="4"/>
  <c r="R63" i="4"/>
  <c r="R55" i="4"/>
  <c r="R19" i="4"/>
  <c r="R35" i="4"/>
  <c r="S26" i="4"/>
  <c r="U33" i="4"/>
  <c r="S21" i="4"/>
  <c r="T15" i="4"/>
  <c r="S61" i="4"/>
  <c r="R36" i="4"/>
  <c r="S57" i="4"/>
  <c r="S43" i="4"/>
  <c r="S14" i="4"/>
  <c r="S44" i="4"/>
  <c r="T20" i="4"/>
  <c r="S62" i="4"/>
  <c r="R46" i="4"/>
  <c r="S38" i="4"/>
  <c r="S20" i="4"/>
  <c r="T59" i="4"/>
  <c r="S60" i="4"/>
  <c r="U28" i="4"/>
  <c r="R24" i="4"/>
  <c r="U29" i="4"/>
  <c r="U56" i="4"/>
  <c r="S33" i="4"/>
  <c r="S48" i="4"/>
  <c r="S41" i="4"/>
  <c r="R41" i="4"/>
  <c r="R59" i="4"/>
  <c r="S59" i="4"/>
  <c r="S29" i="4"/>
  <c r="S54" i="4"/>
  <c r="U32" i="4"/>
  <c r="S19" i="4"/>
  <c r="R28" i="4"/>
  <c r="R18" i="4"/>
  <c r="R51" i="4"/>
  <c r="S22" i="4"/>
  <c r="S24" i="4"/>
  <c r="U26" i="4"/>
  <c r="S30" i="4"/>
  <c r="U13" i="4"/>
  <c r="R29" i="4"/>
  <c r="S39" i="4"/>
  <c r="S15" i="4"/>
  <c r="S17" i="4"/>
  <c r="S35" i="4"/>
  <c r="S31" i="4"/>
  <c r="R58" i="4"/>
  <c r="S52" i="4"/>
  <c r="S27" i="4"/>
  <c r="S51" i="4"/>
  <c r="S36" i="4"/>
  <c r="S56" i="4"/>
  <c r="R45" i="4"/>
  <c r="S28" i="4"/>
  <c r="S37" i="4"/>
  <c r="S46" i="4"/>
  <c r="S47" i="4"/>
  <c r="S32" i="4"/>
  <c r="R16" i="4"/>
  <c r="U30" i="4"/>
  <c r="S49" i="4"/>
  <c r="R17" i="4"/>
  <c r="R60" i="4"/>
  <c r="S53" i="4"/>
  <c r="S25" i="4"/>
  <c r="R20" i="4"/>
  <c r="R37" i="4"/>
  <c r="U24" i="4"/>
  <c r="S13" i="4"/>
  <c r="S58" i="4"/>
  <c r="S42" i="4"/>
  <c r="S45" i="4"/>
  <c r="S34" i="4"/>
  <c r="S40" i="4"/>
  <c r="R56" i="4"/>
  <c r="U39" i="4"/>
  <c r="S55" i="4"/>
  <c r="S16" i="4"/>
  <c r="S18" i="4"/>
  <c r="S50" i="4"/>
  <c r="S23" i="4"/>
  <c r="T56" i="4"/>
  <c r="U47" i="4"/>
  <c r="U31" i="4"/>
  <c r="U16" i="4"/>
  <c r="R33" i="4"/>
  <c r="U20" i="4"/>
  <c r="S12" i="4"/>
  <c r="T16" i="4"/>
  <c r="R32" i="4"/>
  <c r="R62" i="4"/>
  <c r="U48" i="4"/>
  <c r="T43" i="4"/>
  <c r="R30" i="4"/>
  <c r="U45" i="4"/>
  <c r="U35" i="4"/>
  <c r="R13" i="4"/>
  <c r="U42" i="4"/>
  <c r="R31" i="4"/>
  <c r="U27" i="4"/>
  <c r="U17" i="4"/>
  <c r="R23" i="4"/>
  <c r="S63" i="4"/>
  <c r="R48" i="4"/>
  <c r="U63" i="4"/>
  <c r="R21" i="4"/>
  <c r="U21" i="4"/>
  <c r="U52" i="4"/>
  <c r="R14" i="4"/>
  <c r="U34" i="4"/>
  <c r="U50" i="4"/>
  <c r="U37" i="4"/>
  <c r="U36" i="4"/>
  <c r="R47" i="4"/>
  <c r="U62" i="4"/>
  <c r="U61" i="4"/>
  <c r="R26" i="4"/>
  <c r="U46" i="4"/>
  <c r="R50" i="4"/>
  <c r="R53" i="4"/>
  <c r="U14" i="4"/>
  <c r="R61" i="4"/>
  <c r="R39" i="4"/>
  <c r="U60" i="4"/>
  <c r="U57" i="4"/>
  <c r="T31" i="4"/>
  <c r="U19" i="4"/>
  <c r="T23" i="4"/>
  <c r="U41" i="4"/>
  <c r="T14" i="4"/>
  <c r="U40" i="4"/>
  <c r="R12" i="4"/>
  <c r="U43" i="4"/>
  <c r="U23" i="4"/>
  <c r="U38" i="4"/>
  <c r="U22" i="4"/>
  <c r="U18" i="4"/>
  <c r="U58" i="4"/>
  <c r="U59" i="4"/>
  <c r="U44" i="4"/>
  <c r="U49" i="4"/>
  <c r="U12" i="4"/>
  <c r="U51" i="4"/>
  <c r="U54" i="4"/>
  <c r="GN20" i="3"/>
  <c r="GN19" i="3"/>
  <c r="GP3" i="3"/>
  <c r="GQ1" i="3"/>
  <c r="GP2" i="3"/>
  <c r="GN43" i="3"/>
  <c r="GN15" i="3"/>
  <c r="GO37" i="3"/>
  <c r="GO38" i="3"/>
  <c r="GO39" i="3"/>
  <c r="GO40" i="3"/>
  <c r="GO29" i="3"/>
  <c r="GO27" i="3"/>
  <c r="GO26" i="3"/>
  <c r="GO17" i="3"/>
  <c r="GO16" i="3"/>
  <c r="GO13" i="3"/>
  <c r="GO10" i="3"/>
  <c r="GN44" i="3"/>
  <c r="GN45" i="3"/>
  <c r="Z12" i="4" l="1"/>
  <c r="X12" i="4"/>
  <c r="T12" i="4"/>
  <c r="Z63" i="4"/>
  <c r="X63" i="4"/>
  <c r="T63" i="4"/>
  <c r="GO20" i="3"/>
  <c r="GO19" i="3"/>
  <c r="GO43" i="3"/>
  <c r="GO15" i="3"/>
  <c r="GQ3" i="3"/>
  <c r="GR1" i="3"/>
  <c r="GQ2" i="3"/>
  <c r="GP38" i="3"/>
  <c r="GP39" i="3"/>
  <c r="GP40" i="3"/>
  <c r="GP29" i="3"/>
  <c r="GP27" i="3"/>
  <c r="GP26" i="3"/>
  <c r="GP37" i="3"/>
  <c r="GP16" i="3"/>
  <c r="GP17" i="3"/>
  <c r="GP13" i="3"/>
  <c r="GP10" i="3"/>
  <c r="GO44" i="3"/>
  <c r="GO45" i="3"/>
  <c r="GP44" i="3" l="1"/>
  <c r="GP45" i="3"/>
  <c r="GP19" i="3"/>
  <c r="GP20" i="3"/>
  <c r="GS1" i="3"/>
  <c r="GR2" i="3"/>
  <c r="GR3" i="3"/>
  <c r="GP43" i="3"/>
  <c r="GP15" i="3"/>
  <c r="GQ37" i="3"/>
  <c r="GQ38" i="3"/>
  <c r="GQ39" i="3"/>
  <c r="GQ40" i="3"/>
  <c r="GQ27" i="3"/>
  <c r="GQ26" i="3"/>
  <c r="GQ17" i="3"/>
  <c r="GQ13" i="3"/>
  <c r="GQ29" i="3"/>
  <c r="GQ10" i="3"/>
  <c r="GQ16" i="3"/>
  <c r="GR39" i="3" l="1"/>
  <c r="GR40" i="3"/>
  <c r="GR27" i="3"/>
  <c r="GR38" i="3"/>
  <c r="GR26" i="3"/>
  <c r="GR37" i="3"/>
  <c r="GR17" i="3"/>
  <c r="GR29" i="3"/>
  <c r="GR10" i="3"/>
  <c r="GR16" i="3"/>
  <c r="GR13" i="3"/>
  <c r="GQ20" i="3"/>
  <c r="GQ19" i="3"/>
  <c r="GQ43" i="3"/>
  <c r="GQ15" i="3"/>
  <c r="GT1" i="3"/>
  <c r="GS2" i="3"/>
  <c r="GS3" i="3"/>
  <c r="GQ45" i="3"/>
  <c r="GQ44" i="3"/>
  <c r="GR43" i="3" l="1"/>
  <c r="GR15" i="3"/>
  <c r="GR20" i="3"/>
  <c r="GR19" i="3"/>
  <c r="GS38" i="3"/>
  <c r="GS37" i="3"/>
  <c r="GS40" i="3"/>
  <c r="GS27" i="3"/>
  <c r="GS26" i="3"/>
  <c r="GS39" i="3"/>
  <c r="GS13" i="3"/>
  <c r="GS29" i="3"/>
  <c r="GS17" i="3"/>
  <c r="GS10" i="3"/>
  <c r="GS16" i="3"/>
  <c r="GU1" i="3"/>
  <c r="GT2" i="3"/>
  <c r="GT3" i="3"/>
  <c r="GR44" i="3"/>
  <c r="GR45" i="3"/>
  <c r="GS20" i="3" l="1"/>
  <c r="GS19" i="3"/>
  <c r="GS43" i="3"/>
  <c r="GS15" i="3"/>
  <c r="GS44" i="3"/>
  <c r="GS45" i="3"/>
  <c r="GT40" i="3"/>
  <c r="GT26" i="3"/>
  <c r="GT27" i="3"/>
  <c r="GT38" i="3"/>
  <c r="GT37" i="3"/>
  <c r="GT39" i="3"/>
  <c r="GT29" i="3"/>
  <c r="GT10" i="3"/>
  <c r="GT16" i="3"/>
  <c r="GT13" i="3"/>
  <c r="GT17" i="3"/>
  <c r="GV1" i="3"/>
  <c r="GU2" i="3"/>
  <c r="GU3" i="3"/>
  <c r="GT44" i="3" l="1"/>
  <c r="GT45" i="3"/>
  <c r="GU39" i="3"/>
  <c r="GU29" i="3"/>
  <c r="GU38" i="3"/>
  <c r="GU27" i="3"/>
  <c r="GU26" i="3"/>
  <c r="GU37" i="3"/>
  <c r="GU40" i="3"/>
  <c r="GU10" i="3"/>
  <c r="GU16" i="3"/>
  <c r="GU13" i="3"/>
  <c r="GU17" i="3"/>
  <c r="GW1" i="3"/>
  <c r="GV2" i="3"/>
  <c r="GV3" i="3"/>
  <c r="GT43" i="3"/>
  <c r="GT15" i="3"/>
  <c r="GT20" i="3"/>
  <c r="GT19" i="3"/>
  <c r="GU43" i="3" l="1"/>
  <c r="GU15" i="3"/>
  <c r="GU45" i="3"/>
  <c r="GU44" i="3"/>
  <c r="GV27" i="3"/>
  <c r="GV29" i="3"/>
  <c r="GV26" i="3"/>
  <c r="GV38" i="3"/>
  <c r="GV37" i="3"/>
  <c r="GV39" i="3"/>
  <c r="GV40" i="3"/>
  <c r="GV10" i="3"/>
  <c r="GV16" i="3"/>
  <c r="GV13" i="3"/>
  <c r="GV17" i="3"/>
  <c r="GU19" i="3"/>
  <c r="GU20" i="3"/>
  <c r="GW2" i="3"/>
  <c r="GW3" i="3"/>
  <c r="GX1" i="3"/>
  <c r="GX2" i="3" l="1"/>
  <c r="GX3" i="3"/>
  <c r="GY1" i="3"/>
  <c r="GW40" i="3"/>
  <c r="GW39" i="3"/>
  <c r="GW29" i="3"/>
  <c r="GW26" i="3"/>
  <c r="GW38" i="3"/>
  <c r="GW37" i="3"/>
  <c r="GW16" i="3"/>
  <c r="GW27" i="3"/>
  <c r="GW10" i="3"/>
  <c r="GW13" i="3"/>
  <c r="GW17" i="3"/>
  <c r="GV20" i="3"/>
  <c r="GV19" i="3"/>
  <c r="GV44" i="3"/>
  <c r="GV45" i="3"/>
  <c r="GV43" i="3"/>
  <c r="GV15" i="3"/>
  <c r="GW45" i="3" l="1"/>
  <c r="GW44" i="3"/>
  <c r="GW20" i="3"/>
  <c r="GW19" i="3"/>
  <c r="GY2" i="3"/>
  <c r="GY3" i="3"/>
  <c r="GZ1" i="3"/>
  <c r="GX29" i="3"/>
  <c r="GX39" i="3"/>
  <c r="GX40" i="3"/>
  <c r="GX38" i="3"/>
  <c r="GX37" i="3"/>
  <c r="GX16" i="3"/>
  <c r="GX27" i="3"/>
  <c r="GX26" i="3"/>
  <c r="GX17" i="3"/>
  <c r="GX10" i="3"/>
  <c r="GX13" i="3"/>
  <c r="GW43" i="3"/>
  <c r="GW15" i="3"/>
  <c r="GX20" i="3" l="1"/>
  <c r="GX19" i="3"/>
  <c r="GZ2" i="3"/>
  <c r="GZ3" i="3"/>
  <c r="HA1" i="3"/>
  <c r="GX43" i="3"/>
  <c r="GX15" i="3"/>
  <c r="GY40" i="3"/>
  <c r="GY29" i="3"/>
  <c r="GY37" i="3"/>
  <c r="GY39" i="3"/>
  <c r="GY38" i="3"/>
  <c r="GY16" i="3"/>
  <c r="GY27" i="3"/>
  <c r="GY26" i="3"/>
  <c r="GY17" i="3"/>
  <c r="GY10" i="3"/>
  <c r="GY13" i="3"/>
  <c r="GX45" i="3"/>
  <c r="GX44" i="3"/>
  <c r="GY20" i="3" l="1"/>
  <c r="GY19" i="3"/>
  <c r="GY43" i="3"/>
  <c r="GY15" i="3"/>
  <c r="HA3" i="3"/>
  <c r="HB1" i="3"/>
  <c r="HA2" i="3"/>
  <c r="GZ37" i="3"/>
  <c r="GZ38" i="3"/>
  <c r="GZ39" i="3"/>
  <c r="GZ40" i="3"/>
  <c r="GZ29" i="3"/>
  <c r="GZ27" i="3"/>
  <c r="GZ16" i="3"/>
  <c r="GZ26" i="3"/>
  <c r="GZ17" i="3"/>
  <c r="GZ10" i="3"/>
  <c r="GZ13" i="3"/>
  <c r="GY44" i="3"/>
  <c r="GY45" i="3"/>
  <c r="GZ20" i="3" l="1"/>
  <c r="GZ19" i="3"/>
  <c r="GZ43" i="3"/>
  <c r="GZ15" i="3"/>
  <c r="HB3" i="3"/>
  <c r="HC1" i="3"/>
  <c r="HB2" i="3"/>
  <c r="HA37" i="3"/>
  <c r="HA38" i="3"/>
  <c r="HA39" i="3"/>
  <c r="HA40" i="3"/>
  <c r="HA29" i="3"/>
  <c r="HA27" i="3"/>
  <c r="HA26" i="3"/>
  <c r="HA17" i="3"/>
  <c r="HA13" i="3"/>
  <c r="HA16" i="3"/>
  <c r="HA10" i="3"/>
  <c r="GZ44" i="3"/>
  <c r="GZ45" i="3"/>
  <c r="HA20" i="3" l="1"/>
  <c r="HA19" i="3"/>
  <c r="HC3" i="3"/>
  <c r="HD1" i="3"/>
  <c r="HC2" i="3"/>
  <c r="HB37" i="3"/>
  <c r="HB38" i="3"/>
  <c r="HB39" i="3"/>
  <c r="HB40" i="3"/>
  <c r="HB29" i="3"/>
  <c r="HB27" i="3"/>
  <c r="HB26" i="3"/>
  <c r="HB16" i="3"/>
  <c r="HB17" i="3"/>
  <c r="HB13" i="3"/>
  <c r="HB10" i="3"/>
  <c r="HA43" i="3"/>
  <c r="HA15" i="3"/>
  <c r="HA44" i="3"/>
  <c r="HA45" i="3"/>
  <c r="HB44" i="3" l="1"/>
  <c r="HB45" i="3"/>
  <c r="HB20" i="3"/>
  <c r="HB19" i="3"/>
  <c r="HE1" i="3"/>
  <c r="HD2" i="3"/>
  <c r="HD3" i="3"/>
  <c r="HB43" i="3"/>
  <c r="HB15" i="3"/>
  <c r="HC37" i="3"/>
  <c r="HC38" i="3"/>
  <c r="HC39" i="3"/>
  <c r="HC40" i="3"/>
  <c r="HC29" i="3"/>
  <c r="HC27" i="3"/>
  <c r="HC26" i="3"/>
  <c r="HC17" i="3"/>
  <c r="HC13" i="3"/>
  <c r="HC16" i="3"/>
  <c r="HC10" i="3"/>
  <c r="HD37" i="3" l="1"/>
  <c r="HD38" i="3"/>
  <c r="HD39" i="3"/>
  <c r="HD40" i="3"/>
  <c r="HD29" i="3"/>
  <c r="HD27" i="3"/>
  <c r="HD26" i="3"/>
  <c r="HD17" i="3"/>
  <c r="HD13" i="3"/>
  <c r="HD16" i="3"/>
  <c r="HD10" i="3"/>
  <c r="HC43" i="3"/>
  <c r="HC15" i="3"/>
  <c r="HF1" i="3"/>
  <c r="HE2" i="3"/>
  <c r="HE3" i="3"/>
  <c r="HC45" i="3"/>
  <c r="HC44" i="3"/>
  <c r="HC20" i="3"/>
  <c r="HC19" i="3"/>
  <c r="HD43" i="3" l="1"/>
  <c r="HD15" i="3"/>
  <c r="HD44" i="3"/>
  <c r="HD45" i="3"/>
  <c r="HD20" i="3"/>
  <c r="HD19" i="3"/>
  <c r="HE38" i="3"/>
  <c r="HE37" i="3"/>
  <c r="HE39" i="3"/>
  <c r="HE40" i="3"/>
  <c r="HE27" i="3"/>
  <c r="HE29" i="3"/>
  <c r="HE26" i="3"/>
  <c r="HE13" i="3"/>
  <c r="HE16" i="3"/>
  <c r="HE17" i="3"/>
  <c r="HE10" i="3"/>
  <c r="HG1" i="3"/>
  <c r="HF2" i="3"/>
  <c r="HF3" i="3"/>
  <c r="HE20" i="3" l="1"/>
  <c r="HE19" i="3"/>
  <c r="HE44" i="3"/>
  <c r="HE45" i="3"/>
  <c r="HF39" i="3"/>
  <c r="HF38" i="3"/>
  <c r="HF26" i="3"/>
  <c r="HF40" i="3"/>
  <c r="HF27" i="3"/>
  <c r="HF37" i="3"/>
  <c r="HF29" i="3"/>
  <c r="HF13" i="3"/>
  <c r="HF16" i="3"/>
  <c r="HF17" i="3"/>
  <c r="HF10" i="3"/>
  <c r="HH1" i="3"/>
  <c r="HG2" i="3"/>
  <c r="HG3" i="3"/>
  <c r="HE43" i="3"/>
  <c r="HE15" i="3"/>
  <c r="HF43" i="3" l="1"/>
  <c r="HF15" i="3"/>
  <c r="HF20" i="3"/>
  <c r="HF19" i="3"/>
  <c r="HF44" i="3"/>
  <c r="HF45" i="3"/>
  <c r="HG39" i="3"/>
  <c r="HG29" i="3"/>
  <c r="HG38" i="3"/>
  <c r="HG40" i="3"/>
  <c r="HG27" i="3"/>
  <c r="HG26" i="3"/>
  <c r="HG37" i="3"/>
  <c r="HG16" i="3"/>
  <c r="HG17" i="3"/>
  <c r="HG10" i="3"/>
  <c r="HG13" i="3"/>
  <c r="HI1" i="3"/>
  <c r="HH2" i="3"/>
  <c r="HH3" i="3"/>
  <c r="HG45" i="3" l="1"/>
  <c r="HG44" i="3"/>
  <c r="HH40" i="3"/>
  <c r="HH27" i="3"/>
  <c r="HH29" i="3"/>
  <c r="HH26" i="3"/>
  <c r="HH39" i="3"/>
  <c r="HH38" i="3"/>
  <c r="HH37" i="3"/>
  <c r="HH17" i="3"/>
  <c r="HH10" i="3"/>
  <c r="HH13" i="3"/>
  <c r="HH16" i="3"/>
  <c r="HG20" i="3"/>
  <c r="HG19" i="3"/>
  <c r="HI2" i="3"/>
  <c r="HI3" i="3"/>
  <c r="HJ1" i="3"/>
  <c r="HG43" i="3"/>
  <c r="HG15" i="3"/>
  <c r="HH43" i="3" l="1"/>
  <c r="HH15" i="3"/>
  <c r="HJ2" i="3"/>
  <c r="HJ3" i="3"/>
  <c r="HK1" i="3"/>
  <c r="HI40" i="3"/>
  <c r="HI39" i="3"/>
  <c r="HI29" i="3"/>
  <c r="HI26" i="3"/>
  <c r="HI27" i="3"/>
  <c r="HI38" i="3"/>
  <c r="HI37" i="3"/>
  <c r="HI16" i="3"/>
  <c r="HI17" i="3"/>
  <c r="HI10" i="3"/>
  <c r="HI13" i="3"/>
  <c r="HH20" i="3"/>
  <c r="HH19" i="3"/>
  <c r="HH45" i="3"/>
  <c r="HH44" i="3"/>
  <c r="HI20" i="3" l="1"/>
  <c r="HI19" i="3"/>
  <c r="HK2" i="3"/>
  <c r="HK3" i="3"/>
  <c r="HL1" i="3"/>
  <c r="HI43" i="3"/>
  <c r="HI15" i="3"/>
  <c r="HJ29" i="3"/>
  <c r="HJ26" i="3"/>
  <c r="HJ27" i="3"/>
  <c r="HJ39" i="3"/>
  <c r="HJ40" i="3"/>
  <c r="HJ38" i="3"/>
  <c r="HJ37" i="3"/>
  <c r="HJ16" i="3"/>
  <c r="HJ17" i="3"/>
  <c r="HJ10" i="3"/>
  <c r="HJ13" i="3"/>
  <c r="HI44" i="3"/>
  <c r="HI45" i="3"/>
  <c r="HJ44" i="3" l="1"/>
  <c r="HJ45" i="3"/>
  <c r="HJ19" i="3"/>
  <c r="HJ20" i="3"/>
  <c r="HJ43" i="3"/>
  <c r="HJ15" i="3"/>
  <c r="HL2" i="3"/>
  <c r="HL3" i="3"/>
  <c r="HM1" i="3"/>
  <c r="HK40" i="3"/>
  <c r="HK29" i="3"/>
  <c r="HK38" i="3"/>
  <c r="HK27" i="3"/>
  <c r="HK39" i="3"/>
  <c r="HK37" i="3"/>
  <c r="HK26" i="3"/>
  <c r="HK16" i="3"/>
  <c r="HK17" i="3"/>
  <c r="HK10" i="3"/>
  <c r="HK13" i="3"/>
  <c r="HL29" i="3" l="1"/>
  <c r="HL39" i="3"/>
  <c r="HL40" i="3"/>
  <c r="HL37" i="3"/>
  <c r="HL38" i="3"/>
  <c r="HL26" i="3"/>
  <c r="HL16" i="3"/>
  <c r="HL27" i="3"/>
  <c r="HL17" i="3"/>
  <c r="HL10" i="3"/>
  <c r="HL13" i="3"/>
  <c r="HK19" i="3"/>
  <c r="HK20" i="3"/>
  <c r="HM3" i="3"/>
  <c r="HN1" i="3"/>
  <c r="HM2" i="3"/>
  <c r="HK43" i="3"/>
  <c r="HK15" i="3"/>
  <c r="HK44" i="3"/>
  <c r="HK45" i="3"/>
  <c r="HL45" i="3" l="1"/>
  <c r="HL44" i="3"/>
  <c r="HL43" i="3"/>
  <c r="HL15" i="3"/>
  <c r="HM37" i="3"/>
  <c r="HM40" i="3"/>
  <c r="HM39" i="3"/>
  <c r="HM38" i="3"/>
  <c r="HM26" i="3"/>
  <c r="HM27" i="3"/>
  <c r="HM29" i="3"/>
  <c r="HM17" i="3"/>
  <c r="HM13" i="3"/>
  <c r="HM16" i="3"/>
  <c r="HM10" i="3"/>
  <c r="HN3" i="3"/>
  <c r="HO1" i="3"/>
  <c r="HN2" i="3"/>
  <c r="HL19" i="3"/>
  <c r="HL20" i="3"/>
  <c r="HM19" i="3" l="1"/>
  <c r="HM20" i="3"/>
  <c r="HN37" i="3"/>
  <c r="HN38" i="3"/>
  <c r="HN39" i="3"/>
  <c r="HN40" i="3"/>
  <c r="HN16" i="3"/>
  <c r="HN27" i="3"/>
  <c r="HN29" i="3"/>
  <c r="HN17" i="3"/>
  <c r="HN26" i="3"/>
  <c r="HN13" i="3"/>
  <c r="HN10" i="3"/>
  <c r="HM44" i="3"/>
  <c r="HM45" i="3"/>
  <c r="HO3" i="3"/>
  <c r="HP1" i="3"/>
  <c r="HO2" i="3"/>
  <c r="HM43" i="3"/>
  <c r="HM15" i="3"/>
  <c r="HN43" i="3" l="1"/>
  <c r="HN15" i="3"/>
  <c r="HQ1" i="3"/>
  <c r="HP2" i="3"/>
  <c r="HP3" i="3"/>
  <c r="HO37" i="3"/>
  <c r="HO38" i="3"/>
  <c r="HO39" i="3"/>
  <c r="HO40" i="3"/>
  <c r="HO26" i="3"/>
  <c r="HO27" i="3"/>
  <c r="HO29" i="3"/>
  <c r="HO17" i="3"/>
  <c r="HO13" i="3"/>
  <c r="HO16" i="3"/>
  <c r="HO10" i="3"/>
  <c r="HN19" i="3"/>
  <c r="HN20" i="3"/>
  <c r="HN45" i="3"/>
  <c r="HN44" i="3"/>
  <c r="HO20" i="3" l="1"/>
  <c r="HO19" i="3"/>
  <c r="HP37" i="3"/>
  <c r="HP38" i="3"/>
  <c r="HP39" i="3"/>
  <c r="HP40" i="3"/>
  <c r="HP26" i="3"/>
  <c r="HP27" i="3"/>
  <c r="HP29" i="3"/>
  <c r="HP17" i="3"/>
  <c r="HP13" i="3"/>
  <c r="HP16" i="3"/>
  <c r="HP10" i="3"/>
  <c r="HO45" i="3"/>
  <c r="HO44" i="3"/>
  <c r="HR1" i="3"/>
  <c r="HQ2" i="3"/>
  <c r="HQ3" i="3"/>
  <c r="HO43" i="3"/>
  <c r="HO15" i="3"/>
  <c r="HP20" i="3" l="1"/>
  <c r="HP19" i="3"/>
  <c r="HP45" i="3"/>
  <c r="HP44" i="3"/>
  <c r="HS1" i="3"/>
  <c r="HR2" i="3"/>
  <c r="HR3" i="3"/>
  <c r="HP43" i="3"/>
  <c r="HP15" i="3"/>
  <c r="HQ38" i="3"/>
  <c r="HQ37" i="3"/>
  <c r="HQ39" i="3"/>
  <c r="HQ27" i="3"/>
  <c r="HQ40" i="3"/>
  <c r="HQ26" i="3"/>
  <c r="HQ29" i="3"/>
  <c r="HQ13" i="3"/>
  <c r="HQ17" i="3"/>
  <c r="HQ16" i="3"/>
  <c r="HQ10" i="3"/>
  <c r="HR26" i="3" l="1"/>
  <c r="HR37" i="3"/>
  <c r="HR39" i="3"/>
  <c r="HR38" i="3"/>
  <c r="HR27" i="3"/>
  <c r="HR40" i="3"/>
  <c r="HR29" i="3"/>
  <c r="HR17" i="3"/>
  <c r="HR13" i="3"/>
  <c r="HR16" i="3"/>
  <c r="HR10" i="3"/>
  <c r="HQ43" i="3"/>
  <c r="HQ15" i="3"/>
  <c r="HS2" i="3"/>
  <c r="HS3" i="3"/>
  <c r="HQ20" i="3"/>
  <c r="HQ19" i="3"/>
  <c r="HQ44" i="3"/>
  <c r="HQ45" i="3"/>
  <c r="HR43" i="3" l="1"/>
  <c r="HR15" i="3"/>
  <c r="HR20" i="3"/>
  <c r="HR19" i="3"/>
  <c r="HR45" i="3"/>
  <c r="HR44" i="3"/>
  <c r="HS39" i="3"/>
  <c r="HS29" i="3"/>
  <c r="HS38" i="3"/>
  <c r="HS37" i="3"/>
  <c r="HS40" i="3"/>
  <c r="HS26" i="3"/>
  <c r="HS27" i="3"/>
  <c r="HS17" i="3"/>
  <c r="HS13" i="3"/>
  <c r="HS16" i="3"/>
  <c r="HS10" i="3"/>
  <c r="HS20" i="3" l="1"/>
  <c r="HS19" i="3"/>
  <c r="HS43" i="3"/>
  <c r="HS15" i="3"/>
  <c r="HS45" i="3"/>
  <c r="HS4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T9" authorId="0" shapeId="0" xr:uid="{00000000-0006-0000-0200-000002000000}">
      <text>
        <r>
          <rPr>
            <sz val="12"/>
            <color theme="1"/>
            <rFont val="Arial"/>
            <family val="2"/>
          </rPr>
          <t>======
ID#AAAAOMoTHjU
tc={5CE6569C-BC52-EA46-A917-F3D0F1E4CD38}    (2021-09-09 17:49:59)
[Threaded comment]
Your version of Excel allows you to read this threaded comment; however, any edits to it will get removed if the file is opened in a newer version of Excel. Learn more: https://go.microsoft.com/fwlink/?linkid=870924
Comment:
    Assume start in Jul-21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ExTh+jFfTLqCBEr11KqkaKFV6Q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<sst xmlns="http://schemas.openxmlformats.org/spreadsheetml/2006/main" count="208" uniqueCount="193">
  <si>
    <t>Root Excel Formatting Best Practices</t>
  </si>
  <si>
    <t>Shortcuts</t>
  </si>
  <si>
    <t>Best Practice</t>
  </si>
  <si>
    <t>Notes</t>
  </si>
  <si>
    <t>Windows</t>
  </si>
  <si>
    <t>Mac</t>
  </si>
  <si>
    <r>
      <rPr>
        <sz val="12"/>
        <color theme="1"/>
        <rFont val="Calibri"/>
        <family val="2"/>
      </rPr>
      <t xml:space="preserve">Recommended: Install </t>
    </r>
    <r>
      <rPr>
        <b/>
        <sz val="12"/>
        <color theme="1"/>
        <rFont val="Calibri"/>
        <family val="2"/>
      </rPr>
      <t>WST Macros</t>
    </r>
  </si>
  <si>
    <t>Link</t>
  </si>
  <si>
    <t>Excel Shortcuts</t>
  </si>
  <si>
    <t>Formats</t>
  </si>
  <si>
    <t>Column A</t>
  </si>
  <si>
    <t>Always ensure that Column A is blank and is 20 on gsheet, 2 on Excel</t>
  </si>
  <si>
    <t>Row 1</t>
  </si>
  <si>
    <t>Always ensure Row 1 is blank</t>
  </si>
  <si>
    <t>Freeze Panes</t>
  </si>
  <si>
    <t>Freeze panes to logical location</t>
  </si>
  <si>
    <t>Turn Gridlines OFF</t>
  </si>
  <si>
    <t>Provides cleaner view</t>
  </si>
  <si>
    <t>Alt W, V, G</t>
  </si>
  <si>
    <t>ctrl+T</t>
  </si>
  <si>
    <t>Heading 1</t>
  </si>
  <si>
    <t>Standard heading: do not "merge and center" cells, instead "center across selection"</t>
  </si>
  <si>
    <t>ctrl+shift+A/E</t>
  </si>
  <si>
    <t>Heading 2</t>
  </si>
  <si>
    <t>Heading 3</t>
  </si>
  <si>
    <t>Highlight cells with formulas different from adjacent</t>
  </si>
  <si>
    <t>Date heading format: summary/standard</t>
  </si>
  <si>
    <t>Date heading format: ISO 8601</t>
  </si>
  <si>
    <t>NOTE: use =EOMONTH() for future dates</t>
  </si>
  <si>
    <t>Colors</t>
  </si>
  <si>
    <t>Black for calcs</t>
  </si>
  <si>
    <t>Blue for hard-codes</t>
  </si>
  <si>
    <t>ctrl+shift+B</t>
  </si>
  <si>
    <t>Green for links to other sheets</t>
  </si>
  <si>
    <t>ctrl+shift+G</t>
  </si>
  <si>
    <t>Yellow or red to highlight issues/differences</t>
  </si>
  <si>
    <t>ctrl+shift+Y</t>
  </si>
  <si>
    <t>ctrl+shift+R</t>
  </si>
  <si>
    <t>Excel "Note" for inputs (usually blue also)</t>
  </si>
  <si>
    <t>Outline for key outputs</t>
  </si>
  <si>
    <t>ctrl+shift+7</t>
  </si>
  <si>
    <t>Excel "Output" for key outputs</t>
  </si>
  <si>
    <t>Error check conditional foratting</t>
  </si>
  <si>
    <t>Note</t>
  </si>
  <si>
    <t>Excel "Explanatory" for notes</t>
  </si>
  <si>
    <t>Source: 2021-09-01-01 Strategy Model.xlsx</t>
  </si>
  <si>
    <t>Always reference model version</t>
  </si>
  <si>
    <t>Number Formats</t>
  </si>
  <si>
    <t>Standard number format with "," thousands</t>
  </si>
  <si>
    <t>ctrl+shift+M</t>
  </si>
  <si>
    <t>Standard number format with "," thousands (negative)</t>
  </si>
  <si>
    <t>Millions format</t>
  </si>
  <si>
    <t>Thousands format</t>
  </si>
  <si>
    <t>Percent (only include decimal if required)</t>
  </si>
  <si>
    <t>Total</t>
  </si>
  <si>
    <t>1Q 18</t>
  </si>
  <si>
    <t>2Q 18</t>
  </si>
  <si>
    <t>3Q 18</t>
  </si>
  <si>
    <t>4Q 18</t>
  </si>
  <si>
    <t>1Q 19</t>
  </si>
  <si>
    <t>2Q 19</t>
  </si>
  <si>
    <t>3Q 19</t>
  </si>
  <si>
    <t>4Q 19</t>
  </si>
  <si>
    <t>1Q 20</t>
  </si>
  <si>
    <t>2Q 20</t>
  </si>
  <si>
    <t>3Q 20</t>
  </si>
  <si>
    <t>4Q 20</t>
  </si>
  <si>
    <t>1Q 21</t>
  </si>
  <si>
    <t>2Q 21</t>
  </si>
  <si>
    <t>3Q 21</t>
  </si>
  <si>
    <t>4Q 21</t>
  </si>
  <si>
    <t>1Q 22</t>
  </si>
  <si>
    <t>2Q 22</t>
  </si>
  <si>
    <t>3Q 22</t>
  </si>
  <si>
    <t>4Q 22</t>
  </si>
  <si>
    <t>1Q 23</t>
  </si>
  <si>
    <t>2Q 23</t>
  </si>
  <si>
    <t>3Q 23</t>
  </si>
  <si>
    <t>4Q 23</t>
  </si>
  <si>
    <t>1Q 24</t>
  </si>
  <si>
    <t>2Q 24</t>
  </si>
  <si>
    <t>3Q 24</t>
  </si>
  <si>
    <t>4Q 24</t>
  </si>
  <si>
    <t>1Q 25</t>
  </si>
  <si>
    <t>2Q 25</t>
  </si>
  <si>
    <t>3Q 25</t>
  </si>
  <si>
    <t>4Q 25</t>
  </si>
  <si>
    <t>1Q 26</t>
  </si>
  <si>
    <t>2Q 26</t>
  </si>
  <si>
    <t>3Q 26</t>
  </si>
  <si>
    <t>4Q 26</t>
  </si>
  <si>
    <t>1Q 27</t>
  </si>
  <si>
    <t>2Q 27</t>
  </si>
  <si>
    <t>3Q 27</t>
  </si>
  <si>
    <t>4Q 27</t>
  </si>
  <si>
    <t>1Q 28</t>
  </si>
  <si>
    <t>2Q 28</t>
  </si>
  <si>
    <t>3Q 28</t>
  </si>
  <si>
    <t>4Q 28</t>
  </si>
  <si>
    <t>Comments</t>
  </si>
  <si>
    <t>Marketing Funnel</t>
  </si>
  <si>
    <t>Annual Marketing Spend ($M)</t>
  </si>
  <si>
    <t>Induction</t>
  </si>
  <si>
    <t>Monthly Spend Seasonality</t>
  </si>
  <si>
    <t>check</t>
  </si>
  <si>
    <t>Account Cohort Spend ($M)</t>
  </si>
  <si>
    <t>Cost Per Profile (CPP)</t>
  </si>
  <si>
    <t>Increase based on efficiency curve</t>
  </si>
  <si>
    <t>Profiles (K)</t>
  </si>
  <si>
    <t>Quotes (K)</t>
  </si>
  <si>
    <t>Profile to Bind Conversion</t>
  </si>
  <si>
    <t>Row 134 here: https://docs.google.com/spreadsheets/d/1B1aeBc2TwVd7fHVLIJzUaCldEcl4nKF62mDsUr25rLQ/edit#gid=1266418325</t>
  </si>
  <si>
    <t>Quote to Bind Conversion</t>
  </si>
  <si>
    <t>Report Costs</t>
  </si>
  <si>
    <t>Report Cost per Quote</t>
  </si>
  <si>
    <t>Decreases based on volume</t>
  </si>
  <si>
    <t>Report Cost per Bind</t>
  </si>
  <si>
    <t>Total Acquisition Report Costs ($M)</t>
  </si>
  <si>
    <t>Total Acquisition Spend (With Report Costs $M)</t>
  </si>
  <si>
    <t>Account Cohort Binds (K)</t>
  </si>
  <si>
    <t>Bind Curve: Acct Cohort Binds to New Writings</t>
  </si>
  <si>
    <t>Month 1</t>
  </si>
  <si>
    <t>Month 2</t>
  </si>
  <si>
    <t>Month 3</t>
  </si>
  <si>
    <t>Check</t>
  </si>
  <si>
    <t>New Writings (K)</t>
  </si>
  <si>
    <t>CAC</t>
  </si>
  <si>
    <t>Account Cohort CAC</t>
  </si>
  <si>
    <t>CAC with Report Costs</t>
  </si>
  <si>
    <t>Implied CAC with Report Costs</t>
  </si>
  <si>
    <t>text</t>
  </si>
  <si>
    <t>month</t>
  </si>
  <si>
    <t>quarter</t>
  </si>
  <si>
    <t>half</t>
  </si>
  <si>
    <t>year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</si>
  <si>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</si>
  <si>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</si>
  <si>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</si>
  <si>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</si>
  <si>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</si>
  <si>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</si>
  <si>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</si>
  <si>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</si>
  <si>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</si>
  <si>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</si>
  <si>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</si>
  <si>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</si>
  <si>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</si>
  <si>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</si>
  <si>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</si>
  <si>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</si>
  <si>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</si>
  <si>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</si>
  <si>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</si>
  <si>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</si>
  <si>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</si>
  <si>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</si>
  <si>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</si>
  <si>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</si>
  <si>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</si>
  <si>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</si>
  <si>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</si>
  <si>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</si>
  <si>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</si>
  <si>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</si>
  <si>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</si>
  <si>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</si>
  <si>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</si>
  <si>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</si>
  <si>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</si>
  <si>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</si>
  <si>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</si>
  <si>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</si>
  <si>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</si>
  <si>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</si>
  <si>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</si>
  <si>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</si>
  <si>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</si>
  <si>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</si>
  <si>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</si>
  <si>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</si>
  <si>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</si>
  <si>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</si>
  <si>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</si>
  <si>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</si>
  <si>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</si>
  <si>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Permissible Spend by Market</t>
  </si>
  <si>
    <t>This is  how you should aggregate months to quarters/halves/years</t>
  </si>
  <si>
    <t>Hi</t>
  </si>
  <si>
    <t>this</t>
  </si>
  <si>
    <t>is</t>
  </si>
  <si>
    <t>enter text below here…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</si>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</sst>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_);_(* \(#,##0\);_(* &quot;   -&quot;?_);_(@_)"/>
    <numFmt numFmtId="165" formatCode="[$-409]mmm\-yy"/>
    <numFmt numFmtId="166" formatCode="yyyy\-mm\-dd"/>
    <numFmt numFmtId="167" formatCode="General&quot;M&quot;"/>
    <numFmt numFmtId="168" formatCode="General&quot;K&quot;"/>
    <numFmt numFmtId="169" formatCode="_(* #,##0.0%;_(* \(#,##0.0\)%;_(* &quot;   -&quot;?_)"/>
    <numFmt numFmtId="170" formatCode="_(* #,##0%;_(* \(#,##0\)%;_(* &quot;   -&quot;?_)"/>
    <numFmt numFmtId="171" formatCode="_(* #,##0.0,,_);_(* \(#,##0.0,,\);_(* &quot;   -&quot;?_);_(@_)"/>
    <numFmt numFmtId="172" formatCode="0.0%"/>
    <numFmt numFmtId="173" formatCode="_(* #,##0,_);_(* \(#,##0,\);_(* &quot;   -&quot;?_);_(@_)"/>
    <numFmt numFmtId="174" formatCode="_(* #,##0.00%;_(* \(#,##0.00\)%;_(* &quot;   -&quot;?_)"/>
    <numFmt numFmtId="175" formatCode="_(&quot;$&quot;* #,##0_);_(&quot;$&quot;* \(#,##0\);_(&quot;$&quot;* &quot;-&quot;??_);_(@_)"/>
    <numFmt numFmtId="176" formatCode="[$-409]mmm\-yy;@"/>
  </numFmts>
  <fonts count="45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u/>
      <sz val="12"/>
      <color theme="1"/>
      <name val="Arial"/>
      <family val="2"/>
    </font>
    <font>
      <sz val="12"/>
      <color theme="1"/>
      <name val="Calibri"/>
      <family val="2"/>
    </font>
    <font>
      <i/>
      <u/>
      <sz val="12"/>
      <color theme="10"/>
      <name val="Arial"/>
      <family val="2"/>
    </font>
    <font>
      <i/>
      <sz val="12"/>
      <color rgb="FF7F7F7F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i/>
      <sz val="12"/>
      <color rgb="FF7F7F7F"/>
      <name val="Arial"/>
      <family val="2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008000"/>
      <name val="Calibri"/>
      <family val="2"/>
    </font>
    <font>
      <sz val="12"/>
      <color rgb="FFFF0000"/>
      <name val="Calibri"/>
      <family val="2"/>
    </font>
    <font>
      <b/>
      <sz val="12"/>
      <color rgb="FF3F3F3F"/>
      <name val="Calibri"/>
      <family val="2"/>
    </font>
    <font>
      <sz val="10"/>
      <color theme="1"/>
      <name val="Arial"/>
      <family val="2"/>
    </font>
    <font>
      <i/>
      <sz val="11"/>
      <color rgb="FF7F7F7F"/>
      <name val="Calibri"/>
      <family val="2"/>
    </font>
    <font>
      <i/>
      <sz val="12"/>
      <color rgb="FFE7E6E6"/>
      <name val="Calibri"/>
      <family val="2"/>
    </font>
    <font>
      <i/>
      <sz val="12"/>
      <color rgb="FFD8D8D8"/>
      <name val="Calibri"/>
      <family val="2"/>
    </font>
    <font>
      <b/>
      <i/>
      <sz val="11"/>
      <color rgb="FF7F7F7F"/>
      <name val="Calibri"/>
      <family val="2"/>
    </font>
    <font>
      <b/>
      <sz val="14"/>
      <color theme="1"/>
      <name val="Calibri"/>
      <family val="2"/>
    </font>
    <font>
      <sz val="12"/>
      <color rgb="FFA5A5A5"/>
      <name val="Calibri"/>
      <family val="2"/>
    </font>
    <font>
      <b/>
      <sz val="12"/>
      <color rgb="FFE7E6E6"/>
      <name val="Calibri"/>
      <family val="2"/>
    </font>
    <font>
      <b/>
      <sz val="12"/>
      <color rgb="FF0000FF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rgb="FF008000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theme="1"/>
      <name val="Calibri"/>
      <family val="2"/>
    </font>
    <font>
      <b/>
      <i/>
      <sz val="12"/>
      <color rgb="FF7F7F7F"/>
      <name val="Calibri"/>
      <family val="2"/>
    </font>
    <font>
      <i/>
      <sz val="12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indexed="12"/>
      <name val="Calibri"/>
      <family val="2"/>
      <scheme val="minor"/>
    </font>
    <font>
      <b/>
      <sz val="12"/>
      <color theme="0"/>
      <name val="Calibri (body)"/>
    </font>
    <font>
      <u val="singleAccounting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theme="1"/>
      <name val="Playbill"/>
    </font>
  </fonts>
  <fills count="13">
    <fill>
      <patternFill patternType="none"/>
    </fill>
    <fill>
      <patternFill patternType="gray125"/>
    </fill>
    <fill>
      <patternFill patternType="solid">
        <fgColor rgb="FF1C4486"/>
        <bgColor rgb="FF1C4486"/>
      </patternFill>
    </fill>
    <fill>
      <patternFill patternType="solid">
        <fgColor rgb="FFFF5715"/>
        <bgColor rgb="FFFF5715"/>
      </patternFill>
    </fill>
    <fill>
      <patternFill patternType="solid">
        <fgColor rgb="FFE7E6E6"/>
        <bgColor rgb="FFE7E6E6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CC"/>
      </patternFill>
    </fill>
    <fill>
      <patternFill patternType="solid">
        <fgColor rgb="FFFF5715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6" fillId="0" borderId="1"/>
    <xf numFmtId="0" fontId="35" fillId="0" borderId="1" applyNumberFormat="0" applyFill="0" applyBorder="0" applyAlignment="0" applyProtection="0"/>
    <xf numFmtId="0" fontId="36" fillId="11" borderId="4" applyNumberFormat="0" applyFont="0" applyAlignment="0" applyProtection="0"/>
    <xf numFmtId="0" fontId="41" fillId="0" borderId="1" applyNumberFormat="0" applyFill="0" applyBorder="0" applyAlignment="0" applyProtection="0"/>
    <xf numFmtId="9" fontId="36" fillId="0" borderId="1" applyFon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1"/>
  </cellStyleXfs>
  <cellXfs count="11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164" fontId="8" fillId="0" borderId="0" xfId="0" applyNumberFormat="1" applyFont="1"/>
    <xf numFmtId="0" fontId="9" fillId="0" borderId="0" xfId="0" applyFont="1" applyAlignment="1"/>
    <xf numFmtId="0" fontId="8" fillId="0" borderId="0" xfId="0" applyFont="1" applyAlignment="1">
      <alignment horizontal="left"/>
    </xf>
    <xf numFmtId="0" fontId="10" fillId="2" borderId="1" xfId="0" applyFont="1" applyFill="1" applyBorder="1" applyAlignment="1">
      <alignment horizontal="left"/>
    </xf>
    <xf numFmtId="1" fontId="10" fillId="3" borderId="2" xfId="0" applyNumberFormat="1" applyFont="1" applyFill="1" applyBorder="1" applyAlignment="1">
      <alignment horizontal="center"/>
    </xf>
    <xf numFmtId="0" fontId="11" fillId="4" borderId="3" xfId="0" applyFont="1" applyFill="1" applyBorder="1" applyAlignment="1">
      <alignment horizontal="left"/>
    </xf>
    <xf numFmtId="164" fontId="8" fillId="5" borderId="1" xfId="0" applyNumberFormat="1" applyFont="1" applyFill="1" applyBorder="1"/>
    <xf numFmtId="164" fontId="8" fillId="6" borderId="1" xfId="0" applyNumberFormat="1" applyFont="1" applyFill="1" applyBorder="1"/>
    <xf numFmtId="165" fontId="12" fillId="0" borderId="0" xfId="0" applyNumberFormat="1" applyFont="1" applyAlignment="1">
      <alignment horizontal="center"/>
    </xf>
    <xf numFmtId="166" fontId="13" fillId="0" borderId="0" xfId="0" applyNumberFormat="1" applyFont="1" applyAlignment="1">
      <alignment horizontal="center"/>
    </xf>
    <xf numFmtId="0" fontId="14" fillId="0" borderId="0" xfId="0" applyFont="1"/>
    <xf numFmtId="0" fontId="15" fillId="0" borderId="0" xfId="0" applyFont="1"/>
    <xf numFmtId="0" fontId="8" fillId="7" borderId="1" xfId="0" applyFont="1" applyFill="1" applyBorder="1"/>
    <xf numFmtId="0" fontId="16" fillId="0" borderId="0" xfId="0" applyFont="1"/>
    <xf numFmtId="0" fontId="14" fillId="8" borderId="4" xfId="0" applyFont="1" applyFill="1" applyBorder="1"/>
    <xf numFmtId="0" fontId="8" fillId="0" borderId="5" xfId="0" applyFont="1" applyBorder="1"/>
    <xf numFmtId="0" fontId="17" fillId="9" borderId="6" xfId="0" applyFont="1" applyFill="1" applyBorder="1"/>
    <xf numFmtId="164" fontId="18" fillId="0" borderId="0" xfId="0" applyNumberFormat="1" applyFont="1"/>
    <xf numFmtId="167" fontId="8" fillId="0" borderId="0" xfId="0" applyNumberFormat="1" applyFont="1"/>
    <xf numFmtId="168" fontId="8" fillId="0" borderId="0" xfId="0" applyNumberFormat="1" applyFont="1"/>
    <xf numFmtId="169" fontId="8" fillId="0" borderId="0" xfId="0" applyNumberFormat="1" applyFont="1"/>
    <xf numFmtId="170" fontId="8" fillId="0" borderId="0" xfId="0" applyNumberFormat="1" applyFont="1"/>
    <xf numFmtId="169" fontId="19" fillId="0" borderId="0" xfId="0" applyNumberFormat="1" applyFont="1"/>
    <xf numFmtId="169" fontId="19" fillId="0" borderId="0" xfId="0" applyNumberFormat="1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right"/>
    </xf>
    <xf numFmtId="165" fontId="21" fillId="10" borderId="7" xfId="0" applyNumberFormat="1" applyFont="1" applyFill="1" applyBorder="1" applyAlignment="1">
      <alignment horizontal="center"/>
    </xf>
    <xf numFmtId="165" fontId="21" fillId="0" borderId="8" xfId="0" applyNumberFormat="1" applyFont="1" applyBorder="1" applyAlignment="1">
      <alignment horizontal="center"/>
    </xf>
    <xf numFmtId="0" fontId="20" fillId="10" borderId="1" xfId="0" applyFont="1" applyFill="1" applyBorder="1"/>
    <xf numFmtId="0" fontId="8" fillId="0" borderId="0" xfId="0" applyFont="1"/>
    <xf numFmtId="0" fontId="19" fillId="0" borderId="0" xfId="0" applyFont="1" applyAlignment="1">
      <alignment horizontal="left"/>
    </xf>
    <xf numFmtId="165" fontId="11" fillId="0" borderId="9" xfId="0" applyNumberFormat="1" applyFont="1" applyBorder="1" applyAlignment="1">
      <alignment horizontal="center"/>
    </xf>
    <xf numFmtId="165" fontId="11" fillId="10" borderId="9" xfId="0" applyNumberFormat="1" applyFont="1" applyFill="1" applyBorder="1" applyAlignment="1">
      <alignment horizontal="center"/>
    </xf>
    <xf numFmtId="1" fontId="11" fillId="0" borderId="9" xfId="0" applyNumberFormat="1" applyFont="1" applyBorder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8" fillId="10" borderId="1" xfId="0" applyFont="1" applyFill="1" applyBorder="1"/>
    <xf numFmtId="0" fontId="19" fillId="0" borderId="0" xfId="0" applyFont="1" applyAlignment="1">
      <alignment horizontal="center"/>
    </xf>
    <xf numFmtId="10" fontId="24" fillId="10" borderId="1" xfId="0" applyNumberFormat="1" applyFont="1" applyFill="1" applyBorder="1"/>
    <xf numFmtId="164" fontId="8" fillId="10" borderId="1" xfId="0" applyNumberFormat="1" applyFont="1" applyFill="1" applyBorder="1"/>
    <xf numFmtId="0" fontId="25" fillId="10" borderId="1" xfId="0" applyFont="1" applyFill="1" applyBorder="1" applyAlignment="1">
      <alignment horizontal="left"/>
    </xf>
    <xf numFmtId="169" fontId="19" fillId="10" borderId="1" xfId="0" applyNumberFormat="1" applyFont="1" applyFill="1" applyBorder="1" applyAlignment="1">
      <alignment horizontal="left"/>
    </xf>
    <xf numFmtId="171" fontId="14" fillId="8" borderId="4" xfId="0" applyNumberFormat="1" applyFont="1" applyFill="1" applyBorder="1"/>
    <xf numFmtId="0" fontId="19" fillId="10" borderId="1" xfId="0" applyFont="1" applyFill="1" applyBorder="1"/>
    <xf numFmtId="169" fontId="14" fillId="0" borderId="0" xfId="0" applyNumberFormat="1" applyFont="1"/>
    <xf numFmtId="169" fontId="8" fillId="10" borderId="1" xfId="0" applyNumberFormat="1" applyFont="1" applyFill="1" applyBorder="1"/>
    <xf numFmtId="169" fontId="19" fillId="10" borderId="1" xfId="0" applyNumberFormat="1" applyFont="1" applyFill="1" applyBorder="1"/>
    <xf numFmtId="0" fontId="19" fillId="10" borderId="1" xfId="0" applyFont="1" applyFill="1" applyBorder="1" applyAlignment="1">
      <alignment horizontal="left"/>
    </xf>
    <xf numFmtId="172" fontId="19" fillId="10" borderId="1" xfId="0" applyNumberFormat="1" applyFont="1" applyFill="1" applyBorder="1" applyAlignment="1">
      <alignment horizontal="left"/>
    </xf>
    <xf numFmtId="164" fontId="26" fillId="4" borderId="1" xfId="0" applyNumberFormat="1" applyFont="1" applyFill="1" applyBorder="1"/>
    <xf numFmtId="164" fontId="26" fillId="0" borderId="0" xfId="0" applyNumberFormat="1" applyFont="1"/>
    <xf numFmtId="164" fontId="14" fillId="0" borderId="0" xfId="0" applyNumberFormat="1" applyFont="1"/>
    <xf numFmtId="164" fontId="11" fillId="0" borderId="0" xfId="0" applyNumberFormat="1" applyFont="1"/>
    <xf numFmtId="171" fontId="8" fillId="10" borderId="1" xfId="0" applyNumberFormat="1" applyFont="1" applyFill="1" applyBorder="1"/>
    <xf numFmtId="9" fontId="24" fillId="0" borderId="0" xfId="0" applyNumberFormat="1" applyFont="1"/>
    <xf numFmtId="10" fontId="24" fillId="0" borderId="0" xfId="0" applyNumberFormat="1" applyFont="1"/>
    <xf numFmtId="0" fontId="16" fillId="10" borderId="1" xfId="0" applyFont="1" applyFill="1" applyBorder="1"/>
    <xf numFmtId="164" fontId="15" fillId="0" borderId="0" xfId="0" applyNumberFormat="1" applyFont="1"/>
    <xf numFmtId="164" fontId="14" fillId="8" borderId="4" xfId="0" applyNumberFormat="1" applyFont="1" applyFill="1" applyBorder="1"/>
    <xf numFmtId="173" fontId="8" fillId="10" borderId="1" xfId="0" applyNumberFormat="1" applyFont="1" applyFill="1" applyBorder="1"/>
    <xf numFmtId="170" fontId="14" fillId="8" borderId="4" xfId="0" applyNumberFormat="1" applyFont="1" applyFill="1" applyBorder="1"/>
    <xf numFmtId="174" fontId="19" fillId="0" borderId="0" xfId="0" applyNumberFormat="1" applyFont="1"/>
    <xf numFmtId="0" fontId="11" fillId="0" borderId="0" xfId="0" applyFont="1"/>
    <xf numFmtId="0" fontId="27" fillId="0" borderId="0" xfId="0" applyFont="1" applyAlignment="1">
      <alignment horizontal="left"/>
    </xf>
    <xf numFmtId="0" fontId="28" fillId="0" borderId="0" xfId="0" applyFont="1"/>
    <xf numFmtId="164" fontId="29" fillId="0" borderId="0" xfId="0" applyNumberFormat="1" applyFont="1"/>
    <xf numFmtId="164" fontId="30" fillId="0" borderId="0" xfId="0" applyNumberFormat="1" applyFont="1"/>
    <xf numFmtId="0" fontId="31" fillId="10" borderId="1" xfId="0" applyFont="1" applyFill="1" applyBorder="1"/>
    <xf numFmtId="164" fontId="32" fillId="10" borderId="1" xfId="0" applyNumberFormat="1" applyFont="1" applyFill="1" applyBorder="1"/>
    <xf numFmtId="171" fontId="33" fillId="10" borderId="1" xfId="0" applyNumberFormat="1" applyFont="1" applyFill="1" applyBorder="1"/>
    <xf numFmtId="0" fontId="11" fillId="10" borderId="1" xfId="0" applyFont="1" applyFill="1" applyBorder="1"/>
    <xf numFmtId="0" fontId="11" fillId="7" borderId="1" xfId="0" applyFont="1" applyFill="1" applyBorder="1"/>
    <xf numFmtId="164" fontId="11" fillId="7" borderId="1" xfId="0" applyNumberFormat="1" applyFont="1" applyFill="1" applyBorder="1"/>
    <xf numFmtId="164" fontId="11" fillId="10" borderId="1" xfId="0" applyNumberFormat="1" applyFont="1" applyFill="1" applyBorder="1"/>
    <xf numFmtId="173" fontId="11" fillId="10" borderId="1" xfId="0" applyNumberFormat="1" applyFont="1" applyFill="1" applyBorder="1"/>
    <xf numFmtId="9" fontId="14" fillId="0" borderId="0" xfId="0" applyNumberFormat="1" applyFont="1"/>
    <xf numFmtId="164" fontId="34" fillId="0" borderId="0" xfId="0" applyNumberFormat="1" applyFont="1"/>
    <xf numFmtId="1" fontId="8" fillId="0" borderId="0" xfId="0" applyNumberFormat="1" applyFont="1"/>
    <xf numFmtId="0" fontId="11" fillId="0" borderId="0" xfId="0" applyFont="1" applyAlignment="1">
      <alignment horizontal="left"/>
    </xf>
    <xf numFmtId="9" fontId="11" fillId="0" borderId="0" xfId="0" applyNumberFormat="1" applyFont="1"/>
    <xf numFmtId="1" fontId="11" fillId="0" borderId="0" xfId="0" applyNumberFormat="1" applyFont="1"/>
    <xf numFmtId="175" fontId="11" fillId="0" borderId="0" xfId="0" applyNumberFormat="1" applyFont="1"/>
    <xf numFmtId="9" fontId="8" fillId="0" borderId="0" xfId="0" applyNumberFormat="1" applyFont="1"/>
    <xf numFmtId="0" fontId="36" fillId="0" borderId="1" xfId="1"/>
    <xf numFmtId="0" fontId="37" fillId="0" borderId="1" xfId="2" applyFont="1" applyAlignment="1">
      <alignment horizontal="left"/>
    </xf>
    <xf numFmtId="0" fontId="37" fillId="0" borderId="1" xfId="2" applyFont="1" applyAlignment="1">
      <alignment horizontal="center"/>
    </xf>
    <xf numFmtId="176" fontId="38" fillId="0" borderId="1" xfId="2" applyNumberFormat="1" applyFont="1" applyAlignment="1">
      <alignment horizontal="center"/>
    </xf>
    <xf numFmtId="176" fontId="37" fillId="0" borderId="1" xfId="2" applyNumberFormat="1" applyFont="1" applyAlignment="1">
      <alignment horizontal="center"/>
    </xf>
    <xf numFmtId="176" fontId="39" fillId="12" borderId="2" xfId="1" applyNumberFormat="1" applyFont="1" applyFill="1" applyBorder="1" applyAlignment="1">
      <alignment horizontal="center"/>
    </xf>
    <xf numFmtId="1" fontId="39" fillId="12" borderId="2" xfId="1" applyNumberFormat="1" applyFont="1" applyFill="1" applyBorder="1" applyAlignment="1">
      <alignment horizontal="center"/>
    </xf>
    <xf numFmtId="0" fontId="10" fillId="2" borderId="1" xfId="1" applyFont="1" applyFill="1" applyAlignment="1">
      <alignment horizontal="left"/>
    </xf>
    <xf numFmtId="0" fontId="40" fillId="0" borderId="1" xfId="1" applyFont="1"/>
    <xf numFmtId="0" fontId="36" fillId="0" borderId="1" xfId="1" applyAlignment="1">
      <alignment horizontal="left" indent="2"/>
    </xf>
    <xf numFmtId="164" fontId="36" fillId="0" borderId="1" xfId="1" applyNumberFormat="1"/>
    <xf numFmtId="164" fontId="40" fillId="0" borderId="1" xfId="1" applyNumberFormat="1" applyFont="1"/>
    <xf numFmtId="0" fontId="40" fillId="0" borderId="1" xfId="1" applyFont="1" applyAlignment="1">
      <alignment horizontal="left" indent="2"/>
    </xf>
    <xf numFmtId="0" fontId="42" fillId="0" borderId="1" xfId="1" applyFont="1"/>
    <xf numFmtId="0" fontId="42" fillId="0" borderId="1" xfId="1" applyFont="1" applyAlignment="1">
      <alignment horizontal="left" indent="2"/>
    </xf>
    <xf numFmtId="164" fontId="42" fillId="0" borderId="1" xfId="1" applyNumberFormat="1" applyFont="1"/>
    <xf numFmtId="164" fontId="42" fillId="0" borderId="10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7"/>
    <xf numFmtId="0" fontId="44" fillId="0" borderId="1" xfId="7" applyFont="1"/>
    <xf numFmtId="0" fontId="43" fillId="0" borderId="1" xfId="6" applyBorder="1"/>
  </cellXfs>
  <cellStyles count="8">
    <cellStyle name="Explanatory Text 2" xfId="2" xr:uid="{A560CDA5-43BE-404D-9D6A-2C9FD8038E51}"/>
    <cellStyle name="Hyperlink" xfId="6" builtinId="8"/>
    <cellStyle name="Hyperlink 2" xfId="4" xr:uid="{35781BED-2C23-FA4C-9634-71F73A7C1156}"/>
    <cellStyle name="Normal" xfId="0" builtinId="0"/>
    <cellStyle name="Normal 2" xfId="1" xr:uid="{27A7913C-2C12-E44E-8E0A-1DD194A7FAFF}"/>
    <cellStyle name="Normal 3" xfId="7" xr:uid="{81D9DF31-B728-C14A-BB94-B21D9728E3A8}"/>
    <cellStyle name="Note 2" xfId="3" xr:uid="{F795BFA3-AFED-DF42-84F4-F4060A6044B5}"/>
    <cellStyle name="Percent 2" xfId="5" xr:uid="{E3CC2076-A1AA-D04E-9F1A-63FC94C55478}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b/>
        <color rgb="FFFFFF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xceljet.net/keyboard-shortcuts" TargetMode="External"/><Relationship Id="rId1" Type="http://schemas.openxmlformats.org/officeDocument/2006/relationships/hyperlink" Target="http://wallst.training/about/resourc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ttps://www.linkedin.com/posts/stevenouri_10-awesome-excel-tips-for-data-analysts-ugcPost-6943074221958787072-K3gj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ttps://www.linkedin.com/posts/stevenouri_10-awesome-excel-tips-for-data-analysts-ugcPost-6943074221958787072-K3g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2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ColWidth="11.28515625" defaultRowHeight="15" customHeight="1" x14ac:dyDescent="0.2"/>
  <cols>
    <col min="1" max="1" width="2.28515625" customWidth="1"/>
    <col min="2" max="2" width="12.140625" customWidth="1"/>
    <col min="3" max="5" width="10.5703125" customWidth="1"/>
    <col min="6" max="6" width="61.28515625" customWidth="1"/>
    <col min="7" max="24" width="10.5703125" customWidth="1"/>
  </cols>
  <sheetData>
    <row r="1" spans="2:9" ht="15.75" customHeight="1" x14ac:dyDescent="0.2"/>
    <row r="2" spans="2:9" ht="15.75" customHeight="1" x14ac:dyDescent="0.2">
      <c r="B2" s="107" t="s">
        <v>0</v>
      </c>
      <c r="C2" s="108"/>
      <c r="D2" s="108"/>
      <c r="E2" s="108"/>
      <c r="F2" s="108"/>
      <c r="G2" s="108"/>
      <c r="H2" s="108"/>
      <c r="I2" s="108"/>
    </row>
    <row r="3" spans="2:9" ht="15.75" customHeight="1" x14ac:dyDescent="0.2"/>
    <row r="4" spans="2:9" ht="15.75" customHeight="1" x14ac:dyDescent="0.2">
      <c r="H4" s="107" t="s">
        <v>1</v>
      </c>
      <c r="I4" s="108"/>
    </row>
    <row r="5" spans="2:9" ht="15.75" customHeight="1" x14ac:dyDescent="0.2">
      <c r="B5" s="107" t="s">
        <v>2</v>
      </c>
      <c r="C5" s="108"/>
      <c r="D5" s="108"/>
      <c r="F5" s="2" t="s">
        <v>3</v>
      </c>
      <c r="H5" s="1" t="s">
        <v>4</v>
      </c>
      <c r="I5" s="1" t="s">
        <v>5</v>
      </c>
    </row>
    <row r="6" spans="2:9" ht="15.75" customHeight="1" x14ac:dyDescent="0.2"/>
    <row r="7" spans="2:9" ht="15.75" customHeight="1" x14ac:dyDescent="0.2">
      <c r="B7" s="3" t="s">
        <v>6</v>
      </c>
      <c r="F7" s="4" t="s">
        <v>7</v>
      </c>
    </row>
    <row r="8" spans="2:9" ht="15.75" customHeight="1" x14ac:dyDescent="0.2">
      <c r="B8" s="3" t="s">
        <v>8</v>
      </c>
      <c r="F8" s="4" t="s">
        <v>7</v>
      </c>
    </row>
    <row r="9" spans="2:9" ht="15.75" customHeight="1" x14ac:dyDescent="0.2">
      <c r="F9" s="5"/>
    </row>
    <row r="10" spans="2:9" ht="15.75" customHeight="1" x14ac:dyDescent="0.2">
      <c r="F10" s="5"/>
    </row>
    <row r="11" spans="2:9" ht="15.75" customHeight="1" x14ac:dyDescent="0.2">
      <c r="B11" s="107" t="s">
        <v>9</v>
      </c>
      <c r="C11" s="108"/>
      <c r="D11" s="108"/>
      <c r="F11" s="5"/>
    </row>
    <row r="12" spans="2:9" ht="15.75" customHeight="1" x14ac:dyDescent="0.2">
      <c r="B12" s="6" t="s">
        <v>10</v>
      </c>
      <c r="C12" s="7"/>
      <c r="D12" s="7"/>
      <c r="F12" s="8" t="s">
        <v>11</v>
      </c>
    </row>
    <row r="13" spans="2:9" ht="15.75" customHeight="1" x14ac:dyDescent="0.2">
      <c r="B13" s="6" t="s">
        <v>12</v>
      </c>
      <c r="C13" s="7"/>
      <c r="D13" s="7"/>
      <c r="F13" s="8" t="s">
        <v>13</v>
      </c>
    </row>
    <row r="14" spans="2:9" ht="15.75" customHeight="1" x14ac:dyDescent="0.2">
      <c r="B14" s="6" t="s">
        <v>14</v>
      </c>
      <c r="C14" s="7"/>
      <c r="D14" s="7"/>
      <c r="F14" s="5" t="s">
        <v>15</v>
      </c>
    </row>
    <row r="15" spans="2:9" ht="15.75" customHeight="1" x14ac:dyDescent="0.2">
      <c r="B15" s="9" t="s">
        <v>16</v>
      </c>
      <c r="F15" s="5" t="s">
        <v>17</v>
      </c>
      <c r="H15" s="3" t="s">
        <v>18</v>
      </c>
      <c r="I15" s="3" t="s">
        <v>19</v>
      </c>
    </row>
    <row r="16" spans="2:9" ht="15.75" customHeight="1" x14ac:dyDescent="0.2">
      <c r="B16" s="1" t="s">
        <v>20</v>
      </c>
      <c r="F16" s="8" t="s">
        <v>21</v>
      </c>
      <c r="I16" s="3" t="s">
        <v>22</v>
      </c>
    </row>
    <row r="17" spans="2:9" ht="15.75" customHeight="1" x14ac:dyDescent="0.2">
      <c r="B17" s="10" t="s">
        <v>23</v>
      </c>
      <c r="F17" s="8" t="s">
        <v>21</v>
      </c>
    </row>
    <row r="18" spans="2:9" ht="15.75" customHeight="1" x14ac:dyDescent="0.2">
      <c r="B18" s="11" t="s">
        <v>24</v>
      </c>
      <c r="F18" s="8" t="s">
        <v>21</v>
      </c>
    </row>
    <row r="19" spans="2:9" ht="15.75" customHeight="1" x14ac:dyDescent="0.2">
      <c r="B19" s="12" t="s">
        <v>24</v>
      </c>
      <c r="F19" s="8" t="s">
        <v>21</v>
      </c>
    </row>
    <row r="20" spans="2:9" ht="15.75" customHeight="1" x14ac:dyDescent="0.2">
      <c r="B20" s="7">
        <f t="shared" ref="B20:B21" si="0">100*2</f>
        <v>200</v>
      </c>
      <c r="C20" s="13">
        <f t="shared" ref="C20:C21" si="1">100*3</f>
        <v>300</v>
      </c>
      <c r="D20" s="7">
        <f t="shared" ref="D20:D21" si="2">100*2</f>
        <v>200</v>
      </c>
      <c r="F20" s="5" t="s">
        <v>25</v>
      </c>
    </row>
    <row r="21" spans="2:9" ht="15.75" customHeight="1" x14ac:dyDescent="0.2">
      <c r="B21" s="7">
        <f t="shared" si="0"/>
        <v>200</v>
      </c>
      <c r="C21" s="14">
        <f t="shared" si="1"/>
        <v>300</v>
      </c>
      <c r="D21" s="7">
        <f t="shared" si="2"/>
        <v>200</v>
      </c>
      <c r="F21" s="5" t="s">
        <v>25</v>
      </c>
    </row>
    <row r="22" spans="2:9" ht="15.75" customHeight="1" x14ac:dyDescent="0.2">
      <c r="B22" s="15">
        <v>44448</v>
      </c>
      <c r="C22" s="15">
        <f t="shared" ref="C22:D22" si="3">EOMONTH(B22,1)</f>
        <v>44500</v>
      </c>
      <c r="D22" s="15">
        <f t="shared" si="3"/>
        <v>44530</v>
      </c>
      <c r="F22" s="5" t="s">
        <v>26</v>
      </c>
    </row>
    <row r="23" spans="2:9" ht="15.75" customHeight="1" x14ac:dyDescent="0.2">
      <c r="B23" s="16">
        <v>44448</v>
      </c>
      <c r="C23" s="16">
        <f t="shared" ref="C23:D23" si="4">EOMONTH(B23,1)</f>
        <v>44500</v>
      </c>
      <c r="D23" s="16">
        <f t="shared" si="4"/>
        <v>44530</v>
      </c>
      <c r="F23" s="5" t="s">
        <v>27</v>
      </c>
    </row>
    <row r="24" spans="2:9" ht="15.75" customHeight="1" x14ac:dyDescent="0.2">
      <c r="F24" s="5" t="s">
        <v>28</v>
      </c>
    </row>
    <row r="25" spans="2:9" ht="15.75" customHeight="1" x14ac:dyDescent="0.2">
      <c r="B25" s="16"/>
      <c r="C25" s="16"/>
      <c r="D25" s="16"/>
    </row>
    <row r="26" spans="2:9" ht="15.75" customHeight="1" x14ac:dyDescent="0.2">
      <c r="B26" s="16"/>
      <c r="C26" s="16"/>
      <c r="D26" s="16"/>
    </row>
    <row r="27" spans="2:9" ht="15.75" customHeight="1" x14ac:dyDescent="0.2">
      <c r="B27" s="107" t="s">
        <v>29</v>
      </c>
      <c r="C27" s="108"/>
      <c r="D27" s="108"/>
    </row>
    <row r="28" spans="2:9" ht="15.75" customHeight="1" x14ac:dyDescent="0.2">
      <c r="B28" s="3">
        <v>153</v>
      </c>
      <c r="F28" s="5" t="s">
        <v>30</v>
      </c>
    </row>
    <row r="29" spans="2:9" ht="15.75" customHeight="1" x14ac:dyDescent="0.2">
      <c r="B29" s="17">
        <v>153</v>
      </c>
      <c r="F29" s="5" t="s">
        <v>31</v>
      </c>
      <c r="I29" s="3" t="s">
        <v>32</v>
      </c>
    </row>
    <row r="30" spans="2:9" ht="15.75" customHeight="1" x14ac:dyDescent="0.2">
      <c r="B30" s="18">
        <v>153</v>
      </c>
      <c r="F30" s="5" t="s">
        <v>33</v>
      </c>
      <c r="I30" s="3" t="s">
        <v>34</v>
      </c>
    </row>
    <row r="31" spans="2:9" ht="15.75" customHeight="1" x14ac:dyDescent="0.2">
      <c r="B31" s="19">
        <v>153</v>
      </c>
      <c r="F31" s="5" t="s">
        <v>35</v>
      </c>
      <c r="I31" s="3" t="s">
        <v>36</v>
      </c>
    </row>
    <row r="32" spans="2:9" ht="15.75" customHeight="1" x14ac:dyDescent="0.2">
      <c r="B32" s="20">
        <v>153</v>
      </c>
      <c r="F32" s="5" t="s">
        <v>35</v>
      </c>
      <c r="I32" s="3" t="s">
        <v>37</v>
      </c>
    </row>
    <row r="33" spans="2:9" ht="15.75" customHeight="1" x14ac:dyDescent="0.2">
      <c r="B33" s="21">
        <v>153</v>
      </c>
      <c r="F33" s="5" t="s">
        <v>38</v>
      </c>
    </row>
    <row r="34" spans="2:9" ht="15.75" customHeight="1" x14ac:dyDescent="0.2">
      <c r="B34" s="22">
        <v>153</v>
      </c>
      <c r="F34" s="5" t="s">
        <v>39</v>
      </c>
      <c r="I34" s="3" t="s">
        <v>40</v>
      </c>
    </row>
    <row r="35" spans="2:9" ht="15.75" customHeight="1" x14ac:dyDescent="0.2">
      <c r="B35" s="23">
        <v>153</v>
      </c>
      <c r="F35" s="5" t="s">
        <v>41</v>
      </c>
    </row>
    <row r="36" spans="2:9" ht="15.75" customHeight="1" x14ac:dyDescent="0.2">
      <c r="B36" s="24">
        <v>153</v>
      </c>
      <c r="F36" s="5" t="s">
        <v>42</v>
      </c>
    </row>
    <row r="37" spans="2:9" ht="15.75" customHeight="1" x14ac:dyDescent="0.2">
      <c r="B37" s="5" t="s">
        <v>43</v>
      </c>
      <c r="F37" s="5" t="s">
        <v>44</v>
      </c>
    </row>
    <row r="38" spans="2:9" ht="15.75" customHeight="1" x14ac:dyDescent="0.2">
      <c r="B38" s="5" t="s">
        <v>45</v>
      </c>
      <c r="F38" s="5" t="s">
        <v>46</v>
      </c>
    </row>
    <row r="39" spans="2:9" ht="15.75" customHeight="1" x14ac:dyDescent="0.2">
      <c r="B39" s="5"/>
      <c r="F39" s="5"/>
    </row>
    <row r="40" spans="2:9" ht="15.75" customHeight="1" x14ac:dyDescent="0.2">
      <c r="F40" s="5"/>
    </row>
    <row r="41" spans="2:9" ht="15.75" customHeight="1" x14ac:dyDescent="0.2">
      <c r="B41" s="107" t="s">
        <v>47</v>
      </c>
      <c r="C41" s="108"/>
      <c r="D41" s="108"/>
      <c r="F41" s="5"/>
    </row>
    <row r="42" spans="2:9" ht="15.75" customHeight="1" x14ac:dyDescent="0.2">
      <c r="B42" s="7">
        <v>14510303</v>
      </c>
      <c r="F42" s="5" t="s">
        <v>48</v>
      </c>
      <c r="I42" s="3" t="s">
        <v>49</v>
      </c>
    </row>
    <row r="43" spans="2:9" ht="15.75" customHeight="1" x14ac:dyDescent="0.2">
      <c r="B43" s="7">
        <v>-14510303</v>
      </c>
      <c r="F43" s="5" t="s">
        <v>50</v>
      </c>
      <c r="I43" s="3" t="s">
        <v>49</v>
      </c>
    </row>
    <row r="44" spans="2:9" ht="15.75" customHeight="1" x14ac:dyDescent="0.2">
      <c r="B44" s="25">
        <v>14.5</v>
      </c>
      <c r="F44" s="5" t="s">
        <v>51</v>
      </c>
    </row>
    <row r="45" spans="2:9" ht="15.75" customHeight="1" x14ac:dyDescent="0.2">
      <c r="B45" s="26">
        <v>14.5</v>
      </c>
      <c r="F45" s="5" t="s">
        <v>52</v>
      </c>
    </row>
    <row r="46" spans="2:9" ht="15.75" customHeight="1" x14ac:dyDescent="0.2">
      <c r="B46" s="27">
        <v>0.14499999999999999</v>
      </c>
      <c r="F46" s="5" t="s">
        <v>53</v>
      </c>
    </row>
    <row r="47" spans="2:9" ht="15.75" customHeight="1" x14ac:dyDescent="0.2">
      <c r="B47" s="28">
        <v>0.14499999999999999</v>
      </c>
      <c r="F47" s="5" t="s">
        <v>53</v>
      </c>
    </row>
    <row r="48" spans="2:9" ht="15.75" customHeight="1" x14ac:dyDescent="0.2">
      <c r="F48" s="5"/>
    </row>
    <row r="49" spans="6:6" ht="15.75" customHeight="1" x14ac:dyDescent="0.2">
      <c r="F49" s="5"/>
    </row>
    <row r="50" spans="6:6" ht="15.75" customHeight="1" x14ac:dyDescent="0.2">
      <c r="F50" s="5"/>
    </row>
    <row r="51" spans="6:6" ht="15.75" customHeight="1" x14ac:dyDescent="0.2">
      <c r="F51" s="5"/>
    </row>
    <row r="52" spans="6:6" ht="15.75" customHeight="1" x14ac:dyDescent="0.2">
      <c r="F52" s="5"/>
    </row>
    <row r="53" spans="6:6" ht="15.75" customHeight="1" x14ac:dyDescent="0.2">
      <c r="F53" s="5"/>
    </row>
    <row r="54" spans="6:6" ht="15.75" customHeight="1" x14ac:dyDescent="0.2">
      <c r="F54" s="5"/>
    </row>
    <row r="55" spans="6:6" ht="15.75" customHeight="1" x14ac:dyDescent="0.2">
      <c r="F55" s="5"/>
    </row>
    <row r="56" spans="6:6" ht="15.75" customHeight="1" x14ac:dyDescent="0.2">
      <c r="F56" s="5"/>
    </row>
    <row r="57" spans="6:6" ht="15.75" customHeight="1" x14ac:dyDescent="0.2">
      <c r="F57" s="5"/>
    </row>
    <row r="58" spans="6:6" ht="15.75" customHeight="1" x14ac:dyDescent="0.2">
      <c r="F58" s="5"/>
    </row>
    <row r="59" spans="6:6" ht="15.75" customHeight="1" x14ac:dyDescent="0.2">
      <c r="F59" s="5"/>
    </row>
    <row r="60" spans="6:6" ht="15.75" customHeight="1" x14ac:dyDescent="0.2">
      <c r="F60" s="5"/>
    </row>
    <row r="61" spans="6:6" ht="15.75" customHeight="1" x14ac:dyDescent="0.2"/>
    <row r="62" spans="6:6" ht="15.75" customHeight="1" x14ac:dyDescent="0.2"/>
    <row r="63" spans="6:6" ht="15.75" customHeight="1" x14ac:dyDescent="0.2"/>
    <row r="64" spans="6: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mergeCells count="6">
    <mergeCell ref="B41:D41"/>
    <mergeCell ref="B2:I2"/>
    <mergeCell ref="H4:I4"/>
    <mergeCell ref="B5:D5"/>
    <mergeCell ref="B11:D11"/>
    <mergeCell ref="B27:D27"/>
  </mergeCells>
  <conditionalFormatting sqref="B36">
    <cfRule type="cellIs" dxfId="3" priority="1" operator="notBetween">
      <formula>1</formula>
      <formula>-1</formula>
    </cfRule>
  </conditionalFormatting>
  <hyperlinks>
    <hyperlink ref="F7" r:id="rId1" xr:uid="{00000000-0004-0000-0000-000000000000}"/>
    <hyperlink ref="F8" r:id="rId2" xr:uid="{00000000-0004-0000-0000-000001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D1000"/>
  <sheetViews>
    <sheetView showGridLines="0" workbookViewId="0">
      <pane xSplit="207" ySplit="2" topLeftCell="HX4" activePane="bottomRight" state="frozen"/>
      <selection pane="topRight" activeCell="GZ1" sqref="GZ1"/>
      <selection pane="bottomLeft" activeCell="A3" sqref="A3"/>
      <selection pane="bottomRight" activeCell="HX46" sqref="HX46"/>
    </sheetView>
  </sheetViews>
  <sheetFormatPr baseColWidth="10" defaultColWidth="11.28515625" defaultRowHeight="15" customHeight="1" outlineLevelRow="2" outlineLevelCol="3" x14ac:dyDescent="0.2"/>
  <cols>
    <col min="1" max="24" width="11" hidden="1" customWidth="1"/>
    <col min="25" max="25" width="2.28515625" customWidth="1"/>
    <col min="26" max="26" width="40" customWidth="1"/>
    <col min="27" max="27" width="11.42578125" hidden="1" customWidth="1" outlineLevel="1"/>
    <col min="28" max="30" width="6.42578125" hidden="1" customWidth="1" outlineLevel="2"/>
    <col min="31" max="31" width="6" hidden="1" customWidth="1" outlineLevel="2"/>
    <col min="32" max="32" width="8.7109375" hidden="1" customWidth="1" outlineLevel="2"/>
    <col min="33" max="37" width="6.42578125" hidden="1" customWidth="1" outlineLevel="2"/>
    <col min="38" max="38" width="11.42578125" hidden="1" customWidth="1" outlineLevel="1"/>
    <col min="39" max="49" width="6.42578125" hidden="1" customWidth="1" outlineLevel="2"/>
    <col min="50" max="50" width="12.42578125" hidden="1" customWidth="1" outlineLevel="1"/>
    <col min="51" max="61" width="12.42578125" hidden="1" customWidth="1" outlineLevel="2"/>
    <col min="62" max="62" width="12.42578125" hidden="1" customWidth="1" outlineLevel="1"/>
    <col min="63" max="73" width="12.42578125" hidden="1" customWidth="1" outlineLevel="2"/>
    <col min="74" max="74" width="12.42578125" hidden="1" customWidth="1" outlineLevel="1"/>
    <col min="75" max="85" width="12.42578125" hidden="1" customWidth="1" outlineLevel="2"/>
    <col min="86" max="86" width="12.42578125" hidden="1" customWidth="1" outlineLevel="1"/>
    <col min="87" max="97" width="12.42578125" hidden="1" customWidth="1" outlineLevel="2"/>
    <col min="98" max="98" width="12.42578125" hidden="1" customWidth="1" outlineLevel="1"/>
    <col min="99" max="109" width="12.42578125" hidden="1" customWidth="1" outlineLevel="2"/>
    <col min="110" max="110" width="12.42578125" hidden="1" customWidth="1" outlineLevel="1"/>
    <col min="111" max="121" width="12.42578125" hidden="1" customWidth="1" outlineLevel="2"/>
    <col min="122" max="122" width="12.42578125" hidden="1" customWidth="1" outlineLevel="1"/>
    <col min="123" max="133" width="12.42578125" hidden="1" customWidth="1" outlineLevel="2"/>
    <col min="134" max="134" width="12.42578125" hidden="1" customWidth="1" outlineLevel="1"/>
    <col min="135" max="145" width="12.42578125" hidden="1" customWidth="1" outlineLevel="2"/>
    <col min="146" max="146" width="12.42578125" hidden="1" customWidth="1" outlineLevel="1"/>
    <col min="147" max="157" width="12.42578125" hidden="1" customWidth="1" outlineLevel="2"/>
    <col min="158" max="158" width="12.42578125" hidden="1" customWidth="1" outlineLevel="1"/>
    <col min="159" max="169" width="12.42578125" hidden="1" customWidth="1" outlineLevel="3"/>
    <col min="170" max="170" width="12.42578125" hidden="1" customWidth="1" outlineLevel="1"/>
    <col min="171" max="181" width="12.42578125" hidden="1" customWidth="1" outlineLevel="2"/>
    <col min="182" max="182" width="12.42578125" hidden="1" customWidth="1" outlineLevel="1"/>
    <col min="183" max="183" width="11" hidden="1" customWidth="1" outlineLevel="1"/>
    <col min="184" max="184" width="13.140625" hidden="1" customWidth="1" outlineLevel="1"/>
    <col min="185" max="187" width="13.140625" hidden="1" customWidth="1" outlineLevel="2"/>
    <col min="188" max="188" width="13.140625" hidden="1" customWidth="1" outlineLevel="1"/>
    <col min="189" max="191" width="13.140625" hidden="1" customWidth="1" outlineLevel="2"/>
    <col min="192" max="192" width="13.140625" hidden="1" customWidth="1" outlineLevel="1"/>
    <col min="193" max="195" width="13.140625" hidden="1" customWidth="1" outlineLevel="2"/>
    <col min="196" max="196" width="13.140625" hidden="1" customWidth="1" outlineLevel="1"/>
    <col min="197" max="199" width="13.140625" hidden="1" customWidth="1" outlineLevel="2"/>
    <col min="200" max="200" width="13.140625" hidden="1" customWidth="1" outlineLevel="1"/>
    <col min="201" max="203" width="13.140625" hidden="1" customWidth="1" outlineLevel="2"/>
    <col min="204" max="204" width="13.140625" hidden="1" customWidth="1" outlineLevel="1"/>
    <col min="205" max="207" width="13.140625" hidden="1" customWidth="1" outlineLevel="2"/>
    <col min="208" max="208" width="13.140625" hidden="1" customWidth="1" outlineLevel="1"/>
    <col min="209" max="211" width="13.140625" hidden="1" customWidth="1" outlineLevel="2"/>
    <col min="212" max="212" width="13.140625" hidden="1" customWidth="1" outlineLevel="1"/>
    <col min="213" max="215" width="13.140625" hidden="1" customWidth="1" outlineLevel="2"/>
    <col min="216" max="216" width="13.140625" hidden="1" customWidth="1" outlineLevel="1"/>
    <col min="217" max="219" width="13.140625" hidden="1" customWidth="1" outlineLevel="2"/>
    <col min="220" max="220" width="13.140625" hidden="1" customWidth="1" outlineLevel="1"/>
    <col min="221" max="223" width="13.140625" hidden="1" customWidth="1" outlineLevel="2"/>
    <col min="224" max="224" width="13.140625" hidden="1" customWidth="1" outlineLevel="1"/>
    <col min="225" max="227" width="13.140625" hidden="1" customWidth="1" outlineLevel="2"/>
    <col min="228" max="228" width="13.140625" hidden="1" customWidth="1" outlineLevel="1"/>
    <col min="229" max="231" width="14" hidden="1" customWidth="1" outlineLevel="1"/>
    <col min="232" max="232" width="15.140625" customWidth="1" collapsed="1"/>
    <col min="233" max="236" width="14.7109375" customWidth="1"/>
    <col min="237" max="237" width="11" customWidth="1"/>
    <col min="238" max="238" width="36.140625" customWidth="1"/>
  </cols>
  <sheetData>
    <row r="1" spans="1:238" ht="15.75" hidden="1" customHeight="1" outlineLevel="1" x14ac:dyDescent="0.2">
      <c r="AL1" s="31">
        <f t="shared" ref="AL1:FZ1" si="0">MONTH(AL4)</f>
        <v>12</v>
      </c>
      <c r="AM1" s="31">
        <f t="shared" si="0"/>
        <v>1</v>
      </c>
      <c r="AN1" s="31">
        <f t="shared" si="0"/>
        <v>2</v>
      </c>
      <c r="AO1" s="31">
        <f t="shared" si="0"/>
        <v>3</v>
      </c>
      <c r="AP1" s="31">
        <f t="shared" si="0"/>
        <v>4</v>
      </c>
      <c r="AQ1" s="31">
        <f t="shared" si="0"/>
        <v>5</v>
      </c>
      <c r="AR1" s="31">
        <f t="shared" si="0"/>
        <v>6</v>
      </c>
      <c r="AS1" s="31">
        <f t="shared" si="0"/>
        <v>7</v>
      </c>
      <c r="AT1" s="31">
        <f t="shared" si="0"/>
        <v>8</v>
      </c>
      <c r="AU1" s="31">
        <f t="shared" si="0"/>
        <v>9</v>
      </c>
      <c r="AV1" s="31">
        <f t="shared" si="0"/>
        <v>10</v>
      </c>
      <c r="AW1" s="31">
        <f t="shared" si="0"/>
        <v>11</v>
      </c>
      <c r="AX1" s="31">
        <f t="shared" si="0"/>
        <v>12</v>
      </c>
      <c r="AY1" s="31">
        <f t="shared" si="0"/>
        <v>1</v>
      </c>
      <c r="AZ1" s="31">
        <f t="shared" si="0"/>
        <v>2</v>
      </c>
      <c r="BA1" s="31">
        <f t="shared" si="0"/>
        <v>3</v>
      </c>
      <c r="BB1" s="31">
        <f t="shared" si="0"/>
        <v>4</v>
      </c>
      <c r="BC1" s="31">
        <f t="shared" si="0"/>
        <v>5</v>
      </c>
      <c r="BD1" s="31">
        <f t="shared" si="0"/>
        <v>6</v>
      </c>
      <c r="BE1" s="31">
        <f t="shared" si="0"/>
        <v>7</v>
      </c>
      <c r="BF1" s="31">
        <f t="shared" si="0"/>
        <v>8</v>
      </c>
      <c r="BG1" s="31">
        <f t="shared" si="0"/>
        <v>9</v>
      </c>
      <c r="BH1" s="31">
        <f t="shared" si="0"/>
        <v>10</v>
      </c>
      <c r="BI1" s="31">
        <f t="shared" si="0"/>
        <v>11</v>
      </c>
      <c r="BJ1" s="31">
        <f t="shared" si="0"/>
        <v>12</v>
      </c>
      <c r="BK1" s="31">
        <f t="shared" si="0"/>
        <v>1</v>
      </c>
      <c r="BL1" s="31">
        <f t="shared" si="0"/>
        <v>2</v>
      </c>
      <c r="BM1" s="31">
        <f t="shared" si="0"/>
        <v>3</v>
      </c>
      <c r="BN1" s="31">
        <f t="shared" si="0"/>
        <v>4</v>
      </c>
      <c r="BO1" s="31">
        <f t="shared" si="0"/>
        <v>5</v>
      </c>
      <c r="BP1" s="31">
        <f t="shared" si="0"/>
        <v>6</v>
      </c>
      <c r="BQ1" s="31">
        <f t="shared" si="0"/>
        <v>7</v>
      </c>
      <c r="BR1" s="31">
        <f t="shared" si="0"/>
        <v>8</v>
      </c>
      <c r="BS1" s="31">
        <f t="shared" si="0"/>
        <v>9</v>
      </c>
      <c r="BT1" s="31">
        <f t="shared" si="0"/>
        <v>10</v>
      </c>
      <c r="BU1" s="31">
        <f t="shared" si="0"/>
        <v>11</v>
      </c>
      <c r="BV1" s="31">
        <f t="shared" si="0"/>
        <v>12</v>
      </c>
      <c r="BW1" s="31">
        <f t="shared" si="0"/>
        <v>1</v>
      </c>
      <c r="BX1" s="31">
        <f t="shared" si="0"/>
        <v>2</v>
      </c>
      <c r="BY1" s="31">
        <f t="shared" si="0"/>
        <v>3</v>
      </c>
      <c r="BZ1" s="31">
        <f t="shared" si="0"/>
        <v>4</v>
      </c>
      <c r="CA1" s="31">
        <f t="shared" si="0"/>
        <v>5</v>
      </c>
      <c r="CB1" s="31">
        <f t="shared" si="0"/>
        <v>6</v>
      </c>
      <c r="CC1" s="31">
        <f t="shared" si="0"/>
        <v>7</v>
      </c>
      <c r="CD1" s="31">
        <f t="shared" si="0"/>
        <v>8</v>
      </c>
      <c r="CE1" s="31">
        <f t="shared" si="0"/>
        <v>9</v>
      </c>
      <c r="CF1" s="31">
        <f t="shared" si="0"/>
        <v>10</v>
      </c>
      <c r="CG1" s="31">
        <f t="shared" si="0"/>
        <v>11</v>
      </c>
      <c r="CH1" s="31">
        <f t="shared" si="0"/>
        <v>12</v>
      </c>
      <c r="CI1" s="31">
        <f t="shared" si="0"/>
        <v>1</v>
      </c>
      <c r="CJ1" s="31">
        <f t="shared" si="0"/>
        <v>2</v>
      </c>
      <c r="CK1" s="31">
        <f t="shared" si="0"/>
        <v>3</v>
      </c>
      <c r="CL1" s="31">
        <f t="shared" si="0"/>
        <v>4</v>
      </c>
      <c r="CM1" s="31">
        <f t="shared" si="0"/>
        <v>5</v>
      </c>
      <c r="CN1" s="31">
        <f t="shared" si="0"/>
        <v>6</v>
      </c>
      <c r="CO1" s="31">
        <f t="shared" si="0"/>
        <v>7</v>
      </c>
      <c r="CP1" s="31">
        <f t="shared" si="0"/>
        <v>8</v>
      </c>
      <c r="CQ1" s="31">
        <f t="shared" si="0"/>
        <v>9</v>
      </c>
      <c r="CR1" s="31">
        <f t="shared" si="0"/>
        <v>10</v>
      </c>
      <c r="CS1" s="31">
        <f t="shared" si="0"/>
        <v>11</v>
      </c>
      <c r="CT1" s="31">
        <f t="shared" si="0"/>
        <v>12</v>
      </c>
      <c r="CU1" s="31">
        <f t="shared" si="0"/>
        <v>1</v>
      </c>
      <c r="CV1" s="31">
        <f t="shared" si="0"/>
        <v>2</v>
      </c>
      <c r="CW1" s="31">
        <f t="shared" si="0"/>
        <v>3</v>
      </c>
      <c r="CX1" s="31">
        <f t="shared" si="0"/>
        <v>4</v>
      </c>
      <c r="CY1" s="31">
        <f t="shared" si="0"/>
        <v>5</v>
      </c>
      <c r="CZ1" s="31">
        <f t="shared" si="0"/>
        <v>6</v>
      </c>
      <c r="DA1" s="31">
        <f t="shared" si="0"/>
        <v>7</v>
      </c>
      <c r="DB1" s="31">
        <f t="shared" si="0"/>
        <v>8</v>
      </c>
      <c r="DC1" s="31">
        <f t="shared" si="0"/>
        <v>9</v>
      </c>
      <c r="DD1" s="31">
        <f t="shared" si="0"/>
        <v>10</v>
      </c>
      <c r="DE1" s="31">
        <f t="shared" si="0"/>
        <v>11</v>
      </c>
      <c r="DF1" s="31">
        <f t="shared" si="0"/>
        <v>12</v>
      </c>
      <c r="DG1" s="31">
        <f t="shared" si="0"/>
        <v>1</v>
      </c>
      <c r="DH1" s="31">
        <f t="shared" si="0"/>
        <v>2</v>
      </c>
      <c r="DI1" s="31">
        <f t="shared" si="0"/>
        <v>3</v>
      </c>
      <c r="DJ1" s="31">
        <f t="shared" si="0"/>
        <v>4</v>
      </c>
      <c r="DK1" s="31">
        <f t="shared" si="0"/>
        <v>5</v>
      </c>
      <c r="DL1" s="31">
        <f t="shared" si="0"/>
        <v>6</v>
      </c>
      <c r="DM1" s="31">
        <f t="shared" si="0"/>
        <v>7</v>
      </c>
      <c r="DN1" s="31">
        <f t="shared" si="0"/>
        <v>8</v>
      </c>
      <c r="DO1" s="31">
        <f t="shared" si="0"/>
        <v>9</v>
      </c>
      <c r="DP1" s="31">
        <f t="shared" si="0"/>
        <v>10</v>
      </c>
      <c r="DQ1" s="31">
        <f t="shared" si="0"/>
        <v>11</v>
      </c>
      <c r="DR1" s="31">
        <f t="shared" si="0"/>
        <v>12</v>
      </c>
      <c r="DS1" s="31">
        <f t="shared" si="0"/>
        <v>1</v>
      </c>
      <c r="DT1" s="31">
        <f t="shared" si="0"/>
        <v>2</v>
      </c>
      <c r="DU1" s="31">
        <f t="shared" si="0"/>
        <v>3</v>
      </c>
      <c r="DV1" s="31">
        <f t="shared" si="0"/>
        <v>4</v>
      </c>
      <c r="DW1" s="31">
        <f t="shared" si="0"/>
        <v>5</v>
      </c>
      <c r="DX1" s="31">
        <f t="shared" si="0"/>
        <v>6</v>
      </c>
      <c r="DY1" s="31">
        <f t="shared" si="0"/>
        <v>7</v>
      </c>
      <c r="DZ1" s="31">
        <f t="shared" si="0"/>
        <v>8</v>
      </c>
      <c r="EA1" s="31">
        <f t="shared" si="0"/>
        <v>9</v>
      </c>
      <c r="EB1" s="31">
        <f t="shared" si="0"/>
        <v>10</v>
      </c>
      <c r="EC1" s="31">
        <f t="shared" si="0"/>
        <v>11</v>
      </c>
      <c r="ED1" s="31">
        <f t="shared" si="0"/>
        <v>12</v>
      </c>
      <c r="EE1" s="31">
        <f t="shared" si="0"/>
        <v>1</v>
      </c>
      <c r="EF1" s="31">
        <f t="shared" si="0"/>
        <v>2</v>
      </c>
      <c r="EG1" s="31">
        <f t="shared" si="0"/>
        <v>3</v>
      </c>
      <c r="EH1" s="31">
        <f t="shared" si="0"/>
        <v>4</v>
      </c>
      <c r="EI1" s="31">
        <f t="shared" si="0"/>
        <v>5</v>
      </c>
      <c r="EJ1" s="31">
        <f t="shared" si="0"/>
        <v>6</v>
      </c>
      <c r="EK1" s="31">
        <f t="shared" si="0"/>
        <v>7</v>
      </c>
      <c r="EL1" s="31">
        <f t="shared" si="0"/>
        <v>8</v>
      </c>
      <c r="EM1" s="31">
        <f t="shared" si="0"/>
        <v>9</v>
      </c>
      <c r="EN1" s="31">
        <f t="shared" si="0"/>
        <v>10</v>
      </c>
      <c r="EO1" s="31">
        <f t="shared" si="0"/>
        <v>11</v>
      </c>
      <c r="EP1" s="31">
        <f t="shared" si="0"/>
        <v>12</v>
      </c>
      <c r="EQ1" s="31">
        <f t="shared" si="0"/>
        <v>1</v>
      </c>
      <c r="ER1" s="31">
        <f t="shared" si="0"/>
        <v>2</v>
      </c>
      <c r="ES1" s="31">
        <f t="shared" si="0"/>
        <v>3</v>
      </c>
      <c r="ET1" s="31">
        <f t="shared" si="0"/>
        <v>4</v>
      </c>
      <c r="EU1" s="31">
        <f t="shared" si="0"/>
        <v>5</v>
      </c>
      <c r="EV1" s="31">
        <f t="shared" si="0"/>
        <v>6</v>
      </c>
      <c r="EW1" s="31">
        <f t="shared" si="0"/>
        <v>7</v>
      </c>
      <c r="EX1" s="31">
        <f t="shared" si="0"/>
        <v>8</v>
      </c>
      <c r="EY1" s="31">
        <f t="shared" si="0"/>
        <v>9</v>
      </c>
      <c r="EZ1" s="31">
        <f t="shared" si="0"/>
        <v>10</v>
      </c>
      <c r="FA1" s="31">
        <f t="shared" si="0"/>
        <v>11</v>
      </c>
      <c r="FB1" s="31">
        <f t="shared" si="0"/>
        <v>12</v>
      </c>
      <c r="FC1" s="31">
        <f t="shared" si="0"/>
        <v>1</v>
      </c>
      <c r="FD1" s="31">
        <f t="shared" si="0"/>
        <v>2</v>
      </c>
      <c r="FE1" s="31">
        <f t="shared" si="0"/>
        <v>3</v>
      </c>
      <c r="FF1" s="31">
        <f t="shared" si="0"/>
        <v>4</v>
      </c>
      <c r="FG1" s="31">
        <f t="shared" si="0"/>
        <v>5</v>
      </c>
      <c r="FH1" s="31">
        <f t="shared" si="0"/>
        <v>6</v>
      </c>
      <c r="FI1" s="31">
        <f t="shared" si="0"/>
        <v>7</v>
      </c>
      <c r="FJ1" s="31">
        <f t="shared" si="0"/>
        <v>8</v>
      </c>
      <c r="FK1" s="31">
        <f t="shared" si="0"/>
        <v>9</v>
      </c>
      <c r="FL1" s="31">
        <f t="shared" si="0"/>
        <v>10</v>
      </c>
      <c r="FM1" s="31">
        <f t="shared" si="0"/>
        <v>11</v>
      </c>
      <c r="FN1" s="31">
        <f t="shared" si="0"/>
        <v>12</v>
      </c>
      <c r="FO1" s="31">
        <f t="shared" si="0"/>
        <v>1</v>
      </c>
      <c r="FP1" s="31">
        <f t="shared" si="0"/>
        <v>2</v>
      </c>
      <c r="FQ1" s="31">
        <f t="shared" si="0"/>
        <v>3</v>
      </c>
      <c r="FR1" s="31">
        <f t="shared" si="0"/>
        <v>4</v>
      </c>
      <c r="FS1" s="31">
        <f t="shared" si="0"/>
        <v>5</v>
      </c>
      <c r="FT1" s="31">
        <f t="shared" si="0"/>
        <v>6</v>
      </c>
      <c r="FU1" s="31">
        <f t="shared" si="0"/>
        <v>7</v>
      </c>
      <c r="FV1" s="31">
        <f t="shared" si="0"/>
        <v>8</v>
      </c>
      <c r="FW1" s="31">
        <f t="shared" si="0"/>
        <v>9</v>
      </c>
      <c r="FX1" s="31">
        <f t="shared" si="0"/>
        <v>10</v>
      </c>
      <c r="FY1" s="31">
        <f t="shared" si="0"/>
        <v>11</v>
      </c>
      <c r="FZ1" s="31">
        <f t="shared" si="0"/>
        <v>12</v>
      </c>
      <c r="GA1" s="32"/>
      <c r="GB1" s="33">
        <v>43190</v>
      </c>
      <c r="GC1" s="34">
        <f t="shared" ref="GC1:HS1" si="1">EOMONTH(GB1,3)</f>
        <v>43281</v>
      </c>
      <c r="GD1" s="34">
        <f t="shared" si="1"/>
        <v>43373</v>
      </c>
      <c r="GE1" s="34">
        <f t="shared" si="1"/>
        <v>43465</v>
      </c>
      <c r="GF1" s="34">
        <f t="shared" si="1"/>
        <v>43555</v>
      </c>
      <c r="GG1" s="34">
        <f t="shared" si="1"/>
        <v>43646</v>
      </c>
      <c r="GH1" s="34">
        <f t="shared" si="1"/>
        <v>43738</v>
      </c>
      <c r="GI1" s="34">
        <f t="shared" si="1"/>
        <v>43830</v>
      </c>
      <c r="GJ1" s="34">
        <f t="shared" si="1"/>
        <v>43921</v>
      </c>
      <c r="GK1" s="34">
        <f t="shared" si="1"/>
        <v>44012</v>
      </c>
      <c r="GL1" s="34">
        <f t="shared" si="1"/>
        <v>44104</v>
      </c>
      <c r="GM1" s="34">
        <f t="shared" si="1"/>
        <v>44196</v>
      </c>
      <c r="GN1" s="34">
        <f t="shared" si="1"/>
        <v>44286</v>
      </c>
      <c r="GO1" s="34">
        <f t="shared" si="1"/>
        <v>44377</v>
      </c>
      <c r="GP1" s="34">
        <f t="shared" si="1"/>
        <v>44469</v>
      </c>
      <c r="GQ1" s="34">
        <f t="shared" si="1"/>
        <v>44561</v>
      </c>
      <c r="GR1" s="34">
        <f t="shared" si="1"/>
        <v>44651</v>
      </c>
      <c r="GS1" s="34">
        <f t="shared" si="1"/>
        <v>44742</v>
      </c>
      <c r="GT1" s="34">
        <f t="shared" si="1"/>
        <v>44834</v>
      </c>
      <c r="GU1" s="34">
        <f t="shared" si="1"/>
        <v>44926</v>
      </c>
      <c r="GV1" s="34">
        <f t="shared" si="1"/>
        <v>45016</v>
      </c>
      <c r="GW1" s="34">
        <f t="shared" si="1"/>
        <v>45107</v>
      </c>
      <c r="GX1" s="34">
        <f t="shared" si="1"/>
        <v>45199</v>
      </c>
      <c r="GY1" s="34">
        <f t="shared" si="1"/>
        <v>45291</v>
      </c>
      <c r="GZ1" s="34">
        <f t="shared" si="1"/>
        <v>45382</v>
      </c>
      <c r="HA1" s="34">
        <f t="shared" si="1"/>
        <v>45473</v>
      </c>
      <c r="HB1" s="34">
        <f t="shared" si="1"/>
        <v>45565</v>
      </c>
      <c r="HC1" s="34">
        <f t="shared" si="1"/>
        <v>45657</v>
      </c>
      <c r="HD1" s="34">
        <f t="shared" si="1"/>
        <v>45747</v>
      </c>
      <c r="HE1" s="34">
        <f t="shared" si="1"/>
        <v>45838</v>
      </c>
      <c r="HF1" s="34">
        <f t="shared" si="1"/>
        <v>45930</v>
      </c>
      <c r="HG1" s="34">
        <f t="shared" si="1"/>
        <v>46022</v>
      </c>
      <c r="HH1" s="34">
        <f t="shared" si="1"/>
        <v>46112</v>
      </c>
      <c r="HI1" s="34">
        <f t="shared" si="1"/>
        <v>46203</v>
      </c>
      <c r="HJ1" s="34">
        <f t="shared" si="1"/>
        <v>46295</v>
      </c>
      <c r="HK1" s="34">
        <f t="shared" si="1"/>
        <v>46387</v>
      </c>
      <c r="HL1" s="34">
        <f t="shared" si="1"/>
        <v>46477</v>
      </c>
      <c r="HM1" s="34">
        <f t="shared" si="1"/>
        <v>46568</v>
      </c>
      <c r="HN1" s="34">
        <f t="shared" si="1"/>
        <v>46660</v>
      </c>
      <c r="HO1" s="34">
        <f t="shared" si="1"/>
        <v>46752</v>
      </c>
      <c r="HP1" s="34">
        <f t="shared" si="1"/>
        <v>46843</v>
      </c>
      <c r="HQ1" s="34">
        <f t="shared" si="1"/>
        <v>46934</v>
      </c>
      <c r="HR1" s="34">
        <f t="shared" si="1"/>
        <v>47026</v>
      </c>
      <c r="HS1" s="34">
        <f t="shared" si="1"/>
        <v>47118</v>
      </c>
      <c r="HU1" s="34"/>
      <c r="HV1" s="34"/>
      <c r="HW1" s="34"/>
      <c r="HX1" s="34"/>
      <c r="HY1" s="34"/>
      <c r="HZ1" s="34"/>
      <c r="IA1" s="34"/>
      <c r="IB1" s="34"/>
    </row>
    <row r="2" spans="1:238" ht="15.75" hidden="1" customHeight="1" outlineLevel="1" x14ac:dyDescent="0.2">
      <c r="AL2" s="31">
        <f t="shared" ref="AL2:FZ2" si="2">ROUNDUP(MONTH(AL4)/3, 0)</f>
        <v>4</v>
      </c>
      <c r="AM2" s="31">
        <f t="shared" si="2"/>
        <v>1</v>
      </c>
      <c r="AN2" s="31">
        <f t="shared" si="2"/>
        <v>1</v>
      </c>
      <c r="AO2" s="31">
        <f t="shared" si="2"/>
        <v>1</v>
      </c>
      <c r="AP2" s="31">
        <f t="shared" si="2"/>
        <v>2</v>
      </c>
      <c r="AQ2" s="31">
        <f t="shared" si="2"/>
        <v>2</v>
      </c>
      <c r="AR2" s="31">
        <f t="shared" si="2"/>
        <v>2</v>
      </c>
      <c r="AS2" s="31">
        <f t="shared" si="2"/>
        <v>3</v>
      </c>
      <c r="AT2" s="31">
        <f t="shared" si="2"/>
        <v>3</v>
      </c>
      <c r="AU2" s="31">
        <f t="shared" si="2"/>
        <v>3</v>
      </c>
      <c r="AV2" s="31">
        <f t="shared" si="2"/>
        <v>4</v>
      </c>
      <c r="AW2" s="31">
        <f t="shared" si="2"/>
        <v>4</v>
      </c>
      <c r="AX2" s="31">
        <f t="shared" si="2"/>
        <v>4</v>
      </c>
      <c r="AY2" s="31">
        <f t="shared" si="2"/>
        <v>1</v>
      </c>
      <c r="AZ2" s="31">
        <f t="shared" si="2"/>
        <v>1</v>
      </c>
      <c r="BA2" s="31">
        <f t="shared" si="2"/>
        <v>1</v>
      </c>
      <c r="BB2" s="31">
        <f t="shared" si="2"/>
        <v>2</v>
      </c>
      <c r="BC2" s="31">
        <f t="shared" si="2"/>
        <v>2</v>
      </c>
      <c r="BD2" s="31">
        <f t="shared" si="2"/>
        <v>2</v>
      </c>
      <c r="BE2" s="31">
        <f t="shared" si="2"/>
        <v>3</v>
      </c>
      <c r="BF2" s="31">
        <f t="shared" si="2"/>
        <v>3</v>
      </c>
      <c r="BG2" s="31">
        <f t="shared" si="2"/>
        <v>3</v>
      </c>
      <c r="BH2" s="31">
        <f t="shared" si="2"/>
        <v>4</v>
      </c>
      <c r="BI2" s="31">
        <f t="shared" si="2"/>
        <v>4</v>
      </c>
      <c r="BJ2" s="31">
        <f t="shared" si="2"/>
        <v>4</v>
      </c>
      <c r="BK2" s="31">
        <f t="shared" si="2"/>
        <v>1</v>
      </c>
      <c r="BL2" s="31">
        <f t="shared" si="2"/>
        <v>1</v>
      </c>
      <c r="BM2" s="31">
        <f t="shared" si="2"/>
        <v>1</v>
      </c>
      <c r="BN2" s="31">
        <f t="shared" si="2"/>
        <v>2</v>
      </c>
      <c r="BO2" s="31">
        <f t="shared" si="2"/>
        <v>2</v>
      </c>
      <c r="BP2" s="31">
        <f t="shared" si="2"/>
        <v>2</v>
      </c>
      <c r="BQ2" s="31">
        <f t="shared" si="2"/>
        <v>3</v>
      </c>
      <c r="BR2" s="31">
        <f t="shared" si="2"/>
        <v>3</v>
      </c>
      <c r="BS2" s="31">
        <f t="shared" si="2"/>
        <v>3</v>
      </c>
      <c r="BT2" s="31">
        <f t="shared" si="2"/>
        <v>4</v>
      </c>
      <c r="BU2" s="31">
        <f t="shared" si="2"/>
        <v>4</v>
      </c>
      <c r="BV2" s="31">
        <f t="shared" si="2"/>
        <v>4</v>
      </c>
      <c r="BW2" s="31">
        <f t="shared" si="2"/>
        <v>1</v>
      </c>
      <c r="BX2" s="31">
        <f t="shared" si="2"/>
        <v>1</v>
      </c>
      <c r="BY2" s="31">
        <f t="shared" si="2"/>
        <v>1</v>
      </c>
      <c r="BZ2" s="31">
        <f t="shared" si="2"/>
        <v>2</v>
      </c>
      <c r="CA2" s="31">
        <f t="shared" si="2"/>
        <v>2</v>
      </c>
      <c r="CB2" s="31">
        <f t="shared" si="2"/>
        <v>2</v>
      </c>
      <c r="CC2" s="31">
        <f t="shared" si="2"/>
        <v>3</v>
      </c>
      <c r="CD2" s="31">
        <f t="shared" si="2"/>
        <v>3</v>
      </c>
      <c r="CE2" s="31">
        <f t="shared" si="2"/>
        <v>3</v>
      </c>
      <c r="CF2" s="31">
        <f t="shared" si="2"/>
        <v>4</v>
      </c>
      <c r="CG2" s="31">
        <f t="shared" si="2"/>
        <v>4</v>
      </c>
      <c r="CH2" s="31">
        <f t="shared" si="2"/>
        <v>4</v>
      </c>
      <c r="CI2" s="31">
        <f t="shared" si="2"/>
        <v>1</v>
      </c>
      <c r="CJ2" s="31">
        <f t="shared" si="2"/>
        <v>1</v>
      </c>
      <c r="CK2" s="31">
        <f t="shared" si="2"/>
        <v>1</v>
      </c>
      <c r="CL2" s="31">
        <f t="shared" si="2"/>
        <v>2</v>
      </c>
      <c r="CM2" s="31">
        <f t="shared" si="2"/>
        <v>2</v>
      </c>
      <c r="CN2" s="31">
        <f t="shared" si="2"/>
        <v>2</v>
      </c>
      <c r="CO2" s="31">
        <f t="shared" si="2"/>
        <v>3</v>
      </c>
      <c r="CP2" s="31">
        <f t="shared" si="2"/>
        <v>3</v>
      </c>
      <c r="CQ2" s="31">
        <f t="shared" si="2"/>
        <v>3</v>
      </c>
      <c r="CR2" s="31">
        <f t="shared" si="2"/>
        <v>4</v>
      </c>
      <c r="CS2" s="31">
        <f t="shared" si="2"/>
        <v>4</v>
      </c>
      <c r="CT2" s="31">
        <f t="shared" si="2"/>
        <v>4</v>
      </c>
      <c r="CU2" s="31">
        <f t="shared" si="2"/>
        <v>1</v>
      </c>
      <c r="CV2" s="31">
        <f t="shared" si="2"/>
        <v>1</v>
      </c>
      <c r="CW2" s="31">
        <f t="shared" si="2"/>
        <v>1</v>
      </c>
      <c r="CX2" s="31">
        <f t="shared" si="2"/>
        <v>2</v>
      </c>
      <c r="CY2" s="31">
        <f t="shared" si="2"/>
        <v>2</v>
      </c>
      <c r="CZ2" s="31">
        <f t="shared" si="2"/>
        <v>2</v>
      </c>
      <c r="DA2" s="31">
        <f t="shared" si="2"/>
        <v>3</v>
      </c>
      <c r="DB2" s="31">
        <f t="shared" si="2"/>
        <v>3</v>
      </c>
      <c r="DC2" s="31">
        <f t="shared" si="2"/>
        <v>3</v>
      </c>
      <c r="DD2" s="31">
        <f t="shared" si="2"/>
        <v>4</v>
      </c>
      <c r="DE2" s="31">
        <f t="shared" si="2"/>
        <v>4</v>
      </c>
      <c r="DF2" s="31">
        <f t="shared" si="2"/>
        <v>4</v>
      </c>
      <c r="DG2" s="31">
        <f t="shared" si="2"/>
        <v>1</v>
      </c>
      <c r="DH2" s="31">
        <f t="shared" si="2"/>
        <v>1</v>
      </c>
      <c r="DI2" s="31">
        <f t="shared" si="2"/>
        <v>1</v>
      </c>
      <c r="DJ2" s="31">
        <f t="shared" si="2"/>
        <v>2</v>
      </c>
      <c r="DK2" s="31">
        <f t="shared" si="2"/>
        <v>2</v>
      </c>
      <c r="DL2" s="31">
        <f t="shared" si="2"/>
        <v>2</v>
      </c>
      <c r="DM2" s="31">
        <f t="shared" si="2"/>
        <v>3</v>
      </c>
      <c r="DN2" s="31">
        <f t="shared" si="2"/>
        <v>3</v>
      </c>
      <c r="DO2" s="31">
        <f t="shared" si="2"/>
        <v>3</v>
      </c>
      <c r="DP2" s="31">
        <f t="shared" si="2"/>
        <v>4</v>
      </c>
      <c r="DQ2" s="31">
        <f t="shared" si="2"/>
        <v>4</v>
      </c>
      <c r="DR2" s="31">
        <f t="shared" si="2"/>
        <v>4</v>
      </c>
      <c r="DS2" s="31">
        <f t="shared" si="2"/>
        <v>1</v>
      </c>
      <c r="DT2" s="31">
        <f t="shared" si="2"/>
        <v>1</v>
      </c>
      <c r="DU2" s="31">
        <f t="shared" si="2"/>
        <v>1</v>
      </c>
      <c r="DV2" s="31">
        <f t="shared" si="2"/>
        <v>2</v>
      </c>
      <c r="DW2" s="31">
        <f t="shared" si="2"/>
        <v>2</v>
      </c>
      <c r="DX2" s="31">
        <f t="shared" si="2"/>
        <v>2</v>
      </c>
      <c r="DY2" s="31">
        <f t="shared" si="2"/>
        <v>3</v>
      </c>
      <c r="DZ2" s="31">
        <f t="shared" si="2"/>
        <v>3</v>
      </c>
      <c r="EA2" s="31">
        <f t="shared" si="2"/>
        <v>3</v>
      </c>
      <c r="EB2" s="31">
        <f t="shared" si="2"/>
        <v>4</v>
      </c>
      <c r="EC2" s="31">
        <f t="shared" si="2"/>
        <v>4</v>
      </c>
      <c r="ED2" s="31">
        <f t="shared" si="2"/>
        <v>4</v>
      </c>
      <c r="EE2" s="31">
        <f t="shared" si="2"/>
        <v>1</v>
      </c>
      <c r="EF2" s="31">
        <f t="shared" si="2"/>
        <v>1</v>
      </c>
      <c r="EG2" s="31">
        <f t="shared" si="2"/>
        <v>1</v>
      </c>
      <c r="EH2" s="31">
        <f t="shared" si="2"/>
        <v>2</v>
      </c>
      <c r="EI2" s="31">
        <f t="shared" si="2"/>
        <v>2</v>
      </c>
      <c r="EJ2" s="31">
        <f t="shared" si="2"/>
        <v>2</v>
      </c>
      <c r="EK2" s="31">
        <f t="shared" si="2"/>
        <v>3</v>
      </c>
      <c r="EL2" s="31">
        <f t="shared" si="2"/>
        <v>3</v>
      </c>
      <c r="EM2" s="31">
        <f t="shared" si="2"/>
        <v>3</v>
      </c>
      <c r="EN2" s="31">
        <f t="shared" si="2"/>
        <v>4</v>
      </c>
      <c r="EO2" s="31">
        <f t="shared" si="2"/>
        <v>4</v>
      </c>
      <c r="EP2" s="31">
        <f t="shared" si="2"/>
        <v>4</v>
      </c>
      <c r="EQ2" s="31">
        <f t="shared" si="2"/>
        <v>1</v>
      </c>
      <c r="ER2" s="31">
        <f t="shared" si="2"/>
        <v>1</v>
      </c>
      <c r="ES2" s="31">
        <f t="shared" si="2"/>
        <v>1</v>
      </c>
      <c r="ET2" s="31">
        <f t="shared" si="2"/>
        <v>2</v>
      </c>
      <c r="EU2" s="31">
        <f t="shared" si="2"/>
        <v>2</v>
      </c>
      <c r="EV2" s="31">
        <f t="shared" si="2"/>
        <v>2</v>
      </c>
      <c r="EW2" s="31">
        <f t="shared" si="2"/>
        <v>3</v>
      </c>
      <c r="EX2" s="31">
        <f t="shared" si="2"/>
        <v>3</v>
      </c>
      <c r="EY2" s="31">
        <f t="shared" si="2"/>
        <v>3</v>
      </c>
      <c r="EZ2" s="31">
        <f t="shared" si="2"/>
        <v>4</v>
      </c>
      <c r="FA2" s="31">
        <f t="shared" si="2"/>
        <v>4</v>
      </c>
      <c r="FB2" s="31">
        <f t="shared" si="2"/>
        <v>4</v>
      </c>
      <c r="FC2" s="31">
        <f t="shared" si="2"/>
        <v>1</v>
      </c>
      <c r="FD2" s="31">
        <f t="shared" si="2"/>
        <v>1</v>
      </c>
      <c r="FE2" s="31">
        <f t="shared" si="2"/>
        <v>1</v>
      </c>
      <c r="FF2" s="31">
        <f t="shared" si="2"/>
        <v>2</v>
      </c>
      <c r="FG2" s="31">
        <f t="shared" si="2"/>
        <v>2</v>
      </c>
      <c r="FH2" s="31">
        <f t="shared" si="2"/>
        <v>2</v>
      </c>
      <c r="FI2" s="31">
        <f t="shared" si="2"/>
        <v>3</v>
      </c>
      <c r="FJ2" s="31">
        <f t="shared" si="2"/>
        <v>3</v>
      </c>
      <c r="FK2" s="31">
        <f t="shared" si="2"/>
        <v>3</v>
      </c>
      <c r="FL2" s="31">
        <f t="shared" si="2"/>
        <v>4</v>
      </c>
      <c r="FM2" s="31">
        <f t="shared" si="2"/>
        <v>4</v>
      </c>
      <c r="FN2" s="31">
        <f t="shared" si="2"/>
        <v>4</v>
      </c>
      <c r="FO2" s="31">
        <f t="shared" si="2"/>
        <v>1</v>
      </c>
      <c r="FP2" s="31">
        <f t="shared" si="2"/>
        <v>1</v>
      </c>
      <c r="FQ2" s="31">
        <f t="shared" si="2"/>
        <v>1</v>
      </c>
      <c r="FR2" s="31">
        <f t="shared" si="2"/>
        <v>2</v>
      </c>
      <c r="FS2" s="31">
        <f t="shared" si="2"/>
        <v>2</v>
      </c>
      <c r="FT2" s="31">
        <f t="shared" si="2"/>
        <v>2</v>
      </c>
      <c r="FU2" s="31">
        <f t="shared" si="2"/>
        <v>3</v>
      </c>
      <c r="FV2" s="31">
        <f t="shared" si="2"/>
        <v>3</v>
      </c>
      <c r="FW2" s="31">
        <f t="shared" si="2"/>
        <v>3</v>
      </c>
      <c r="FX2" s="31">
        <f t="shared" si="2"/>
        <v>4</v>
      </c>
      <c r="FY2" s="31">
        <f t="shared" si="2"/>
        <v>4</v>
      </c>
      <c r="FZ2" s="31">
        <f t="shared" si="2"/>
        <v>4</v>
      </c>
      <c r="GA2" s="32"/>
      <c r="GB2" s="35">
        <f t="shared" ref="GB2:HS2" si="3">ROUNDUP(MONTH(GB1)/3, 0)</f>
        <v>1</v>
      </c>
      <c r="GC2" s="31">
        <f t="shared" si="3"/>
        <v>2</v>
      </c>
      <c r="GD2" s="31">
        <f t="shared" si="3"/>
        <v>3</v>
      </c>
      <c r="GE2" s="31">
        <f t="shared" si="3"/>
        <v>4</v>
      </c>
      <c r="GF2" s="31">
        <f t="shared" si="3"/>
        <v>1</v>
      </c>
      <c r="GG2" s="31">
        <f t="shared" si="3"/>
        <v>2</v>
      </c>
      <c r="GH2" s="31">
        <f t="shared" si="3"/>
        <v>3</v>
      </c>
      <c r="GI2" s="31">
        <f t="shared" si="3"/>
        <v>4</v>
      </c>
      <c r="GJ2" s="31">
        <f t="shared" si="3"/>
        <v>1</v>
      </c>
      <c r="GK2" s="31">
        <f t="shared" si="3"/>
        <v>2</v>
      </c>
      <c r="GL2" s="31">
        <f t="shared" si="3"/>
        <v>3</v>
      </c>
      <c r="GM2" s="31">
        <f t="shared" si="3"/>
        <v>4</v>
      </c>
      <c r="GN2" s="31">
        <f t="shared" si="3"/>
        <v>1</v>
      </c>
      <c r="GO2" s="31">
        <f t="shared" si="3"/>
        <v>2</v>
      </c>
      <c r="GP2" s="31">
        <f t="shared" si="3"/>
        <v>3</v>
      </c>
      <c r="GQ2" s="31">
        <f t="shared" si="3"/>
        <v>4</v>
      </c>
      <c r="GR2" s="31">
        <f t="shared" si="3"/>
        <v>1</v>
      </c>
      <c r="GS2" s="31">
        <f t="shared" si="3"/>
        <v>2</v>
      </c>
      <c r="GT2" s="31">
        <f t="shared" si="3"/>
        <v>3</v>
      </c>
      <c r="GU2" s="31">
        <f t="shared" si="3"/>
        <v>4</v>
      </c>
      <c r="GV2" s="31">
        <f t="shared" si="3"/>
        <v>1</v>
      </c>
      <c r="GW2" s="31">
        <f t="shared" si="3"/>
        <v>2</v>
      </c>
      <c r="GX2" s="31">
        <f t="shared" si="3"/>
        <v>3</v>
      </c>
      <c r="GY2" s="31">
        <f t="shared" si="3"/>
        <v>4</v>
      </c>
      <c r="GZ2" s="31">
        <f t="shared" si="3"/>
        <v>1</v>
      </c>
      <c r="HA2" s="31">
        <f t="shared" si="3"/>
        <v>2</v>
      </c>
      <c r="HB2" s="31">
        <f t="shared" si="3"/>
        <v>3</v>
      </c>
      <c r="HC2" s="31">
        <f t="shared" si="3"/>
        <v>4</v>
      </c>
      <c r="HD2" s="31">
        <f t="shared" si="3"/>
        <v>1</v>
      </c>
      <c r="HE2" s="31">
        <f t="shared" si="3"/>
        <v>2</v>
      </c>
      <c r="HF2" s="31">
        <f t="shared" si="3"/>
        <v>3</v>
      </c>
      <c r="HG2" s="31">
        <f t="shared" si="3"/>
        <v>4</v>
      </c>
      <c r="HH2" s="31">
        <f t="shared" si="3"/>
        <v>1</v>
      </c>
      <c r="HI2" s="31">
        <f t="shared" si="3"/>
        <v>2</v>
      </c>
      <c r="HJ2" s="31">
        <f t="shared" si="3"/>
        <v>3</v>
      </c>
      <c r="HK2" s="31">
        <f t="shared" si="3"/>
        <v>4</v>
      </c>
      <c r="HL2" s="31">
        <f t="shared" si="3"/>
        <v>1</v>
      </c>
      <c r="HM2" s="31">
        <f t="shared" si="3"/>
        <v>2</v>
      </c>
      <c r="HN2" s="31">
        <f t="shared" si="3"/>
        <v>3</v>
      </c>
      <c r="HO2" s="31">
        <f t="shared" si="3"/>
        <v>4</v>
      </c>
      <c r="HP2" s="31">
        <f t="shared" si="3"/>
        <v>1</v>
      </c>
      <c r="HQ2" s="31">
        <f t="shared" si="3"/>
        <v>2</v>
      </c>
      <c r="HR2" s="31">
        <f t="shared" si="3"/>
        <v>3</v>
      </c>
      <c r="HS2" s="31">
        <f t="shared" si="3"/>
        <v>4</v>
      </c>
      <c r="HU2" s="31"/>
      <c r="HV2" s="31"/>
      <c r="HW2" s="31"/>
      <c r="HX2" s="31"/>
      <c r="HY2" s="31"/>
      <c r="HZ2" s="31"/>
      <c r="IA2" s="31"/>
      <c r="IB2" s="31"/>
    </row>
    <row r="3" spans="1:238" ht="15.75" hidden="1" customHeight="1" outlineLevel="1" x14ac:dyDescent="0.2">
      <c r="AL3" s="31">
        <f t="shared" ref="AL3:FZ3" si="4">YEAR(AL4)</f>
        <v>2016</v>
      </c>
      <c r="AM3" s="31">
        <f t="shared" si="4"/>
        <v>2017</v>
      </c>
      <c r="AN3" s="31">
        <f t="shared" si="4"/>
        <v>2017</v>
      </c>
      <c r="AO3" s="31">
        <f t="shared" si="4"/>
        <v>2017</v>
      </c>
      <c r="AP3" s="31">
        <f t="shared" si="4"/>
        <v>2017</v>
      </c>
      <c r="AQ3" s="31">
        <f t="shared" si="4"/>
        <v>2017</v>
      </c>
      <c r="AR3" s="31">
        <f t="shared" si="4"/>
        <v>2017</v>
      </c>
      <c r="AS3" s="31">
        <f t="shared" si="4"/>
        <v>2017</v>
      </c>
      <c r="AT3" s="31">
        <f t="shared" si="4"/>
        <v>2017</v>
      </c>
      <c r="AU3" s="31">
        <f t="shared" si="4"/>
        <v>2017</v>
      </c>
      <c r="AV3" s="31">
        <f t="shared" si="4"/>
        <v>2017</v>
      </c>
      <c r="AW3" s="31">
        <f t="shared" si="4"/>
        <v>2017</v>
      </c>
      <c r="AX3" s="31">
        <f t="shared" si="4"/>
        <v>2017</v>
      </c>
      <c r="AY3" s="31">
        <f t="shared" si="4"/>
        <v>2018</v>
      </c>
      <c r="AZ3" s="31">
        <f t="shared" si="4"/>
        <v>2018</v>
      </c>
      <c r="BA3" s="31">
        <f t="shared" si="4"/>
        <v>2018</v>
      </c>
      <c r="BB3" s="31">
        <f t="shared" si="4"/>
        <v>2018</v>
      </c>
      <c r="BC3" s="31">
        <f t="shared" si="4"/>
        <v>2018</v>
      </c>
      <c r="BD3" s="31">
        <f t="shared" si="4"/>
        <v>2018</v>
      </c>
      <c r="BE3" s="31">
        <f t="shared" si="4"/>
        <v>2018</v>
      </c>
      <c r="BF3" s="31">
        <f t="shared" si="4"/>
        <v>2018</v>
      </c>
      <c r="BG3" s="31">
        <f t="shared" si="4"/>
        <v>2018</v>
      </c>
      <c r="BH3" s="31">
        <f t="shared" si="4"/>
        <v>2018</v>
      </c>
      <c r="BI3" s="31">
        <f t="shared" si="4"/>
        <v>2018</v>
      </c>
      <c r="BJ3" s="31">
        <f t="shared" si="4"/>
        <v>2018</v>
      </c>
      <c r="BK3" s="31">
        <f t="shared" si="4"/>
        <v>2019</v>
      </c>
      <c r="BL3" s="31">
        <f t="shared" si="4"/>
        <v>2019</v>
      </c>
      <c r="BM3" s="31">
        <f t="shared" si="4"/>
        <v>2019</v>
      </c>
      <c r="BN3" s="31">
        <f t="shared" si="4"/>
        <v>2019</v>
      </c>
      <c r="BO3" s="31">
        <f t="shared" si="4"/>
        <v>2019</v>
      </c>
      <c r="BP3" s="31">
        <f t="shared" si="4"/>
        <v>2019</v>
      </c>
      <c r="BQ3" s="31">
        <f t="shared" si="4"/>
        <v>2019</v>
      </c>
      <c r="BR3" s="31">
        <f t="shared" si="4"/>
        <v>2019</v>
      </c>
      <c r="BS3" s="31">
        <f t="shared" si="4"/>
        <v>2019</v>
      </c>
      <c r="BT3" s="31">
        <f t="shared" si="4"/>
        <v>2019</v>
      </c>
      <c r="BU3" s="31">
        <f t="shared" si="4"/>
        <v>2019</v>
      </c>
      <c r="BV3" s="31">
        <f t="shared" si="4"/>
        <v>2019</v>
      </c>
      <c r="BW3" s="31">
        <f t="shared" si="4"/>
        <v>2020</v>
      </c>
      <c r="BX3" s="31">
        <f t="shared" si="4"/>
        <v>2020</v>
      </c>
      <c r="BY3" s="31">
        <f t="shared" si="4"/>
        <v>2020</v>
      </c>
      <c r="BZ3" s="31">
        <f t="shared" si="4"/>
        <v>2020</v>
      </c>
      <c r="CA3" s="31">
        <f t="shared" si="4"/>
        <v>2020</v>
      </c>
      <c r="CB3" s="31">
        <f t="shared" si="4"/>
        <v>2020</v>
      </c>
      <c r="CC3" s="31">
        <f t="shared" si="4"/>
        <v>2020</v>
      </c>
      <c r="CD3" s="31">
        <f t="shared" si="4"/>
        <v>2020</v>
      </c>
      <c r="CE3" s="31">
        <f t="shared" si="4"/>
        <v>2020</v>
      </c>
      <c r="CF3" s="31">
        <f t="shared" si="4"/>
        <v>2020</v>
      </c>
      <c r="CG3" s="31">
        <f t="shared" si="4"/>
        <v>2020</v>
      </c>
      <c r="CH3" s="31">
        <f t="shared" si="4"/>
        <v>2020</v>
      </c>
      <c r="CI3" s="31">
        <f t="shared" si="4"/>
        <v>2021</v>
      </c>
      <c r="CJ3" s="31">
        <f t="shared" si="4"/>
        <v>2021</v>
      </c>
      <c r="CK3" s="31">
        <f t="shared" si="4"/>
        <v>2021</v>
      </c>
      <c r="CL3" s="31">
        <f t="shared" si="4"/>
        <v>2021</v>
      </c>
      <c r="CM3" s="31">
        <f t="shared" si="4"/>
        <v>2021</v>
      </c>
      <c r="CN3" s="31">
        <f t="shared" si="4"/>
        <v>2021</v>
      </c>
      <c r="CO3" s="31">
        <f t="shared" si="4"/>
        <v>2021</v>
      </c>
      <c r="CP3" s="31">
        <f t="shared" si="4"/>
        <v>2021</v>
      </c>
      <c r="CQ3" s="31">
        <f t="shared" si="4"/>
        <v>2021</v>
      </c>
      <c r="CR3" s="31">
        <f t="shared" si="4"/>
        <v>2021</v>
      </c>
      <c r="CS3" s="31">
        <f t="shared" si="4"/>
        <v>2021</v>
      </c>
      <c r="CT3" s="31">
        <f t="shared" si="4"/>
        <v>2021</v>
      </c>
      <c r="CU3" s="31">
        <f t="shared" si="4"/>
        <v>2022</v>
      </c>
      <c r="CV3" s="31">
        <f t="shared" si="4"/>
        <v>2022</v>
      </c>
      <c r="CW3" s="31">
        <f t="shared" si="4"/>
        <v>2022</v>
      </c>
      <c r="CX3" s="31">
        <f t="shared" si="4"/>
        <v>2022</v>
      </c>
      <c r="CY3" s="31">
        <f t="shared" si="4"/>
        <v>2022</v>
      </c>
      <c r="CZ3" s="31">
        <f t="shared" si="4"/>
        <v>2022</v>
      </c>
      <c r="DA3" s="31">
        <f t="shared" si="4"/>
        <v>2022</v>
      </c>
      <c r="DB3" s="31">
        <f t="shared" si="4"/>
        <v>2022</v>
      </c>
      <c r="DC3" s="31">
        <f t="shared" si="4"/>
        <v>2022</v>
      </c>
      <c r="DD3" s="31">
        <f t="shared" si="4"/>
        <v>2022</v>
      </c>
      <c r="DE3" s="31">
        <f t="shared" si="4"/>
        <v>2022</v>
      </c>
      <c r="DF3" s="31">
        <f t="shared" si="4"/>
        <v>2022</v>
      </c>
      <c r="DG3" s="31">
        <f t="shared" si="4"/>
        <v>2023</v>
      </c>
      <c r="DH3" s="31">
        <f t="shared" si="4"/>
        <v>2023</v>
      </c>
      <c r="DI3" s="31">
        <f t="shared" si="4"/>
        <v>2023</v>
      </c>
      <c r="DJ3" s="31">
        <f t="shared" si="4"/>
        <v>2023</v>
      </c>
      <c r="DK3" s="31">
        <f t="shared" si="4"/>
        <v>2023</v>
      </c>
      <c r="DL3" s="31">
        <f t="shared" si="4"/>
        <v>2023</v>
      </c>
      <c r="DM3" s="31">
        <f t="shared" si="4"/>
        <v>2023</v>
      </c>
      <c r="DN3" s="31">
        <f t="shared" si="4"/>
        <v>2023</v>
      </c>
      <c r="DO3" s="31">
        <f t="shared" si="4"/>
        <v>2023</v>
      </c>
      <c r="DP3" s="31">
        <f t="shared" si="4"/>
        <v>2023</v>
      </c>
      <c r="DQ3" s="31">
        <f t="shared" si="4"/>
        <v>2023</v>
      </c>
      <c r="DR3" s="31">
        <f t="shared" si="4"/>
        <v>2023</v>
      </c>
      <c r="DS3" s="31">
        <f t="shared" si="4"/>
        <v>2024</v>
      </c>
      <c r="DT3" s="31">
        <f t="shared" si="4"/>
        <v>2024</v>
      </c>
      <c r="DU3" s="31">
        <f t="shared" si="4"/>
        <v>2024</v>
      </c>
      <c r="DV3" s="31">
        <f t="shared" si="4"/>
        <v>2024</v>
      </c>
      <c r="DW3" s="31">
        <f t="shared" si="4"/>
        <v>2024</v>
      </c>
      <c r="DX3" s="31">
        <f t="shared" si="4"/>
        <v>2024</v>
      </c>
      <c r="DY3" s="31">
        <f t="shared" si="4"/>
        <v>2024</v>
      </c>
      <c r="DZ3" s="31">
        <f t="shared" si="4"/>
        <v>2024</v>
      </c>
      <c r="EA3" s="31">
        <f t="shared" si="4"/>
        <v>2024</v>
      </c>
      <c r="EB3" s="31">
        <f t="shared" si="4"/>
        <v>2024</v>
      </c>
      <c r="EC3" s="31">
        <f t="shared" si="4"/>
        <v>2024</v>
      </c>
      <c r="ED3" s="31">
        <f t="shared" si="4"/>
        <v>2024</v>
      </c>
      <c r="EE3" s="31">
        <f t="shared" si="4"/>
        <v>2025</v>
      </c>
      <c r="EF3" s="31">
        <f t="shared" si="4"/>
        <v>2025</v>
      </c>
      <c r="EG3" s="31">
        <f t="shared" si="4"/>
        <v>2025</v>
      </c>
      <c r="EH3" s="31">
        <f t="shared" si="4"/>
        <v>2025</v>
      </c>
      <c r="EI3" s="31">
        <f t="shared" si="4"/>
        <v>2025</v>
      </c>
      <c r="EJ3" s="31">
        <f t="shared" si="4"/>
        <v>2025</v>
      </c>
      <c r="EK3" s="31">
        <f t="shared" si="4"/>
        <v>2025</v>
      </c>
      <c r="EL3" s="31">
        <f t="shared" si="4"/>
        <v>2025</v>
      </c>
      <c r="EM3" s="31">
        <f t="shared" si="4"/>
        <v>2025</v>
      </c>
      <c r="EN3" s="31">
        <f t="shared" si="4"/>
        <v>2025</v>
      </c>
      <c r="EO3" s="31">
        <f t="shared" si="4"/>
        <v>2025</v>
      </c>
      <c r="EP3" s="31">
        <f t="shared" si="4"/>
        <v>2025</v>
      </c>
      <c r="EQ3" s="31">
        <f t="shared" si="4"/>
        <v>2026</v>
      </c>
      <c r="ER3" s="31">
        <f t="shared" si="4"/>
        <v>2026</v>
      </c>
      <c r="ES3" s="31">
        <f t="shared" si="4"/>
        <v>2026</v>
      </c>
      <c r="ET3" s="31">
        <f t="shared" si="4"/>
        <v>2026</v>
      </c>
      <c r="EU3" s="31">
        <f t="shared" si="4"/>
        <v>2026</v>
      </c>
      <c r="EV3" s="31">
        <f t="shared" si="4"/>
        <v>2026</v>
      </c>
      <c r="EW3" s="31">
        <f t="shared" si="4"/>
        <v>2026</v>
      </c>
      <c r="EX3" s="31">
        <f t="shared" si="4"/>
        <v>2026</v>
      </c>
      <c r="EY3" s="31">
        <f t="shared" si="4"/>
        <v>2026</v>
      </c>
      <c r="EZ3" s="31">
        <f t="shared" si="4"/>
        <v>2026</v>
      </c>
      <c r="FA3" s="31">
        <f t="shared" si="4"/>
        <v>2026</v>
      </c>
      <c r="FB3" s="31">
        <f t="shared" si="4"/>
        <v>2026</v>
      </c>
      <c r="FC3" s="31">
        <f t="shared" si="4"/>
        <v>2027</v>
      </c>
      <c r="FD3" s="31">
        <f t="shared" si="4"/>
        <v>2027</v>
      </c>
      <c r="FE3" s="31">
        <f t="shared" si="4"/>
        <v>2027</v>
      </c>
      <c r="FF3" s="31">
        <f t="shared" si="4"/>
        <v>2027</v>
      </c>
      <c r="FG3" s="31">
        <f t="shared" si="4"/>
        <v>2027</v>
      </c>
      <c r="FH3" s="31">
        <f t="shared" si="4"/>
        <v>2027</v>
      </c>
      <c r="FI3" s="31">
        <f t="shared" si="4"/>
        <v>2027</v>
      </c>
      <c r="FJ3" s="31">
        <f t="shared" si="4"/>
        <v>2027</v>
      </c>
      <c r="FK3" s="31">
        <f t="shared" si="4"/>
        <v>2027</v>
      </c>
      <c r="FL3" s="31">
        <f t="shared" si="4"/>
        <v>2027</v>
      </c>
      <c r="FM3" s="31">
        <f t="shared" si="4"/>
        <v>2027</v>
      </c>
      <c r="FN3" s="31">
        <f t="shared" si="4"/>
        <v>2027</v>
      </c>
      <c r="FO3" s="31">
        <f t="shared" si="4"/>
        <v>2028</v>
      </c>
      <c r="FP3" s="31">
        <f t="shared" si="4"/>
        <v>2028</v>
      </c>
      <c r="FQ3" s="31">
        <f t="shared" si="4"/>
        <v>2028</v>
      </c>
      <c r="FR3" s="31">
        <f t="shared" si="4"/>
        <v>2028</v>
      </c>
      <c r="FS3" s="31">
        <f t="shared" si="4"/>
        <v>2028</v>
      </c>
      <c r="FT3" s="31">
        <f t="shared" si="4"/>
        <v>2028</v>
      </c>
      <c r="FU3" s="31">
        <f t="shared" si="4"/>
        <v>2028</v>
      </c>
      <c r="FV3" s="31">
        <f t="shared" si="4"/>
        <v>2028</v>
      </c>
      <c r="FW3" s="31">
        <f t="shared" si="4"/>
        <v>2028</v>
      </c>
      <c r="FX3" s="31">
        <f t="shared" si="4"/>
        <v>2028</v>
      </c>
      <c r="FY3" s="31">
        <f t="shared" si="4"/>
        <v>2028</v>
      </c>
      <c r="FZ3" s="31">
        <f t="shared" si="4"/>
        <v>2028</v>
      </c>
      <c r="GA3" s="32"/>
      <c r="GB3" s="35">
        <f t="shared" ref="GB3:HS3" si="5">YEAR(GB1)</f>
        <v>2018</v>
      </c>
      <c r="GC3" s="31">
        <f t="shared" si="5"/>
        <v>2018</v>
      </c>
      <c r="GD3" s="31">
        <f t="shared" si="5"/>
        <v>2018</v>
      </c>
      <c r="GE3" s="31">
        <f t="shared" si="5"/>
        <v>2018</v>
      </c>
      <c r="GF3" s="31">
        <f t="shared" si="5"/>
        <v>2019</v>
      </c>
      <c r="GG3" s="31">
        <f t="shared" si="5"/>
        <v>2019</v>
      </c>
      <c r="GH3" s="31">
        <f t="shared" si="5"/>
        <v>2019</v>
      </c>
      <c r="GI3" s="31">
        <f t="shared" si="5"/>
        <v>2019</v>
      </c>
      <c r="GJ3" s="31">
        <f t="shared" si="5"/>
        <v>2020</v>
      </c>
      <c r="GK3" s="31">
        <f t="shared" si="5"/>
        <v>2020</v>
      </c>
      <c r="GL3" s="31">
        <f t="shared" si="5"/>
        <v>2020</v>
      </c>
      <c r="GM3" s="31">
        <f t="shared" si="5"/>
        <v>2020</v>
      </c>
      <c r="GN3" s="31">
        <f t="shared" si="5"/>
        <v>2021</v>
      </c>
      <c r="GO3" s="31">
        <f t="shared" si="5"/>
        <v>2021</v>
      </c>
      <c r="GP3" s="31">
        <f t="shared" si="5"/>
        <v>2021</v>
      </c>
      <c r="GQ3" s="31">
        <f t="shared" si="5"/>
        <v>2021</v>
      </c>
      <c r="GR3" s="31">
        <f t="shared" si="5"/>
        <v>2022</v>
      </c>
      <c r="GS3" s="31">
        <f t="shared" si="5"/>
        <v>2022</v>
      </c>
      <c r="GT3" s="31">
        <f t="shared" si="5"/>
        <v>2022</v>
      </c>
      <c r="GU3" s="31">
        <f t="shared" si="5"/>
        <v>2022</v>
      </c>
      <c r="GV3" s="31">
        <f t="shared" si="5"/>
        <v>2023</v>
      </c>
      <c r="GW3" s="31">
        <f t="shared" si="5"/>
        <v>2023</v>
      </c>
      <c r="GX3" s="31">
        <f t="shared" si="5"/>
        <v>2023</v>
      </c>
      <c r="GY3" s="31">
        <f t="shared" si="5"/>
        <v>2023</v>
      </c>
      <c r="GZ3" s="31">
        <f t="shared" si="5"/>
        <v>2024</v>
      </c>
      <c r="HA3" s="31">
        <f t="shared" si="5"/>
        <v>2024</v>
      </c>
      <c r="HB3" s="31">
        <f t="shared" si="5"/>
        <v>2024</v>
      </c>
      <c r="HC3" s="31">
        <f t="shared" si="5"/>
        <v>2024</v>
      </c>
      <c r="HD3" s="31">
        <f t="shared" si="5"/>
        <v>2025</v>
      </c>
      <c r="HE3" s="31">
        <f t="shared" si="5"/>
        <v>2025</v>
      </c>
      <c r="HF3" s="31">
        <f t="shared" si="5"/>
        <v>2025</v>
      </c>
      <c r="HG3" s="31">
        <f t="shared" si="5"/>
        <v>2025</v>
      </c>
      <c r="HH3" s="31">
        <f t="shared" si="5"/>
        <v>2026</v>
      </c>
      <c r="HI3" s="31">
        <f t="shared" si="5"/>
        <v>2026</v>
      </c>
      <c r="HJ3" s="31">
        <f t="shared" si="5"/>
        <v>2026</v>
      </c>
      <c r="HK3" s="31">
        <f t="shared" si="5"/>
        <v>2026</v>
      </c>
      <c r="HL3" s="31">
        <f t="shared" si="5"/>
        <v>2027</v>
      </c>
      <c r="HM3" s="31">
        <f t="shared" si="5"/>
        <v>2027</v>
      </c>
      <c r="HN3" s="31">
        <f t="shared" si="5"/>
        <v>2027</v>
      </c>
      <c r="HO3" s="31">
        <f t="shared" si="5"/>
        <v>2027</v>
      </c>
      <c r="HP3" s="31">
        <f t="shared" si="5"/>
        <v>2028</v>
      </c>
      <c r="HQ3" s="31">
        <f t="shared" si="5"/>
        <v>2028</v>
      </c>
      <c r="HR3" s="31">
        <f t="shared" si="5"/>
        <v>2028</v>
      </c>
      <c r="HS3" s="31">
        <f t="shared" si="5"/>
        <v>2028</v>
      </c>
      <c r="HU3" s="31"/>
      <c r="HV3" s="31"/>
      <c r="HW3" s="31"/>
      <c r="HX3" s="31"/>
      <c r="HY3" s="31"/>
      <c r="HZ3" s="31"/>
      <c r="IA3" s="31"/>
      <c r="IB3" s="31"/>
    </row>
    <row r="4" spans="1:238" ht="15.75" customHeight="1" collapsed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7"/>
      <c r="AA4" s="38">
        <v>42400</v>
      </c>
      <c r="AB4" s="38">
        <v>42429</v>
      </c>
      <c r="AC4" s="38">
        <v>42460</v>
      </c>
      <c r="AD4" s="38">
        <v>42490</v>
      </c>
      <c r="AE4" s="38">
        <v>42521</v>
      </c>
      <c r="AF4" s="38">
        <v>42551</v>
      </c>
      <c r="AG4" s="38">
        <v>42582</v>
      </c>
      <c r="AH4" s="38">
        <v>42613</v>
      </c>
      <c r="AI4" s="38">
        <v>42643</v>
      </c>
      <c r="AJ4" s="38">
        <v>42674</v>
      </c>
      <c r="AK4" s="38">
        <v>42704</v>
      </c>
      <c r="AL4" s="38">
        <v>42735</v>
      </c>
      <c r="AM4" s="38">
        <v>42766</v>
      </c>
      <c r="AN4" s="38">
        <v>42794</v>
      </c>
      <c r="AO4" s="38">
        <v>42825</v>
      </c>
      <c r="AP4" s="38">
        <v>42855</v>
      </c>
      <c r="AQ4" s="38">
        <v>42886</v>
      </c>
      <c r="AR4" s="38">
        <v>42916</v>
      </c>
      <c r="AS4" s="38">
        <v>42947</v>
      </c>
      <c r="AT4" s="38">
        <v>42978</v>
      </c>
      <c r="AU4" s="38">
        <v>43008</v>
      </c>
      <c r="AV4" s="38">
        <v>43039</v>
      </c>
      <c r="AW4" s="38">
        <v>43069</v>
      </c>
      <c r="AX4" s="38">
        <v>43100</v>
      </c>
      <c r="AY4" s="38">
        <v>43131</v>
      </c>
      <c r="AZ4" s="38">
        <v>43159</v>
      </c>
      <c r="BA4" s="38">
        <v>43190</v>
      </c>
      <c r="BB4" s="38">
        <v>43220</v>
      </c>
      <c r="BC4" s="38">
        <v>43251</v>
      </c>
      <c r="BD4" s="38">
        <v>43281</v>
      </c>
      <c r="BE4" s="38">
        <v>43312</v>
      </c>
      <c r="BF4" s="38">
        <v>43343</v>
      </c>
      <c r="BG4" s="38">
        <v>43373</v>
      </c>
      <c r="BH4" s="38">
        <v>43404</v>
      </c>
      <c r="BI4" s="38">
        <v>43434</v>
      </c>
      <c r="BJ4" s="38">
        <v>43465</v>
      </c>
      <c r="BK4" s="38">
        <v>43496</v>
      </c>
      <c r="BL4" s="38">
        <v>43524</v>
      </c>
      <c r="BM4" s="38">
        <v>43555</v>
      </c>
      <c r="BN4" s="38">
        <v>43585</v>
      </c>
      <c r="BO4" s="38">
        <v>43616</v>
      </c>
      <c r="BP4" s="38">
        <v>43646</v>
      </c>
      <c r="BQ4" s="38">
        <v>43677</v>
      </c>
      <c r="BR4" s="38">
        <v>43708</v>
      </c>
      <c r="BS4" s="38">
        <v>43738</v>
      </c>
      <c r="BT4" s="38">
        <v>43769</v>
      </c>
      <c r="BU4" s="38">
        <v>43799</v>
      </c>
      <c r="BV4" s="38">
        <v>43830</v>
      </c>
      <c r="BW4" s="38">
        <v>43861</v>
      </c>
      <c r="BX4" s="38">
        <v>43890</v>
      </c>
      <c r="BY4" s="38">
        <v>43921</v>
      </c>
      <c r="BZ4" s="38">
        <v>43951</v>
      </c>
      <c r="CA4" s="38">
        <v>43982</v>
      </c>
      <c r="CB4" s="38">
        <v>44012</v>
      </c>
      <c r="CC4" s="38">
        <v>44043</v>
      </c>
      <c r="CD4" s="38">
        <v>44074</v>
      </c>
      <c r="CE4" s="38">
        <v>44104</v>
      </c>
      <c r="CF4" s="38">
        <v>44135</v>
      </c>
      <c r="CG4" s="38">
        <v>44165</v>
      </c>
      <c r="CH4" s="38">
        <v>44196</v>
      </c>
      <c r="CI4" s="38">
        <v>44227</v>
      </c>
      <c r="CJ4" s="38">
        <v>44255</v>
      </c>
      <c r="CK4" s="38">
        <v>44286</v>
      </c>
      <c r="CL4" s="38">
        <v>44316</v>
      </c>
      <c r="CM4" s="38">
        <v>44347</v>
      </c>
      <c r="CN4" s="38">
        <v>44377</v>
      </c>
      <c r="CO4" s="38">
        <v>44408</v>
      </c>
      <c r="CP4" s="38">
        <v>44439</v>
      </c>
      <c r="CQ4" s="38">
        <v>44469</v>
      </c>
      <c r="CR4" s="38">
        <v>44500</v>
      </c>
      <c r="CS4" s="38">
        <v>44530</v>
      </c>
      <c r="CT4" s="38">
        <v>44561</v>
      </c>
      <c r="CU4" s="38">
        <v>44592</v>
      </c>
      <c r="CV4" s="38">
        <v>44620</v>
      </c>
      <c r="CW4" s="38">
        <v>44651</v>
      </c>
      <c r="CX4" s="38">
        <v>44681</v>
      </c>
      <c r="CY4" s="38">
        <v>44712</v>
      </c>
      <c r="CZ4" s="38">
        <v>44742</v>
      </c>
      <c r="DA4" s="38">
        <v>44773</v>
      </c>
      <c r="DB4" s="38">
        <v>44804</v>
      </c>
      <c r="DC4" s="38">
        <v>44834</v>
      </c>
      <c r="DD4" s="38">
        <v>44865</v>
      </c>
      <c r="DE4" s="38">
        <v>44895</v>
      </c>
      <c r="DF4" s="38">
        <v>44926</v>
      </c>
      <c r="DG4" s="38">
        <v>44957</v>
      </c>
      <c r="DH4" s="38">
        <v>44985</v>
      </c>
      <c r="DI4" s="38">
        <v>45016</v>
      </c>
      <c r="DJ4" s="38">
        <v>45046</v>
      </c>
      <c r="DK4" s="38">
        <v>45077</v>
      </c>
      <c r="DL4" s="38">
        <v>45107</v>
      </c>
      <c r="DM4" s="38">
        <v>45138</v>
      </c>
      <c r="DN4" s="38">
        <v>45169</v>
      </c>
      <c r="DO4" s="38">
        <v>45199</v>
      </c>
      <c r="DP4" s="38">
        <v>45230</v>
      </c>
      <c r="DQ4" s="38">
        <v>45260</v>
      </c>
      <c r="DR4" s="38">
        <v>45291</v>
      </c>
      <c r="DS4" s="38">
        <v>45322</v>
      </c>
      <c r="DT4" s="38">
        <v>45351</v>
      </c>
      <c r="DU4" s="38">
        <v>45382</v>
      </c>
      <c r="DV4" s="38">
        <v>45412</v>
      </c>
      <c r="DW4" s="38">
        <v>45443</v>
      </c>
      <c r="DX4" s="38">
        <v>45473</v>
      </c>
      <c r="DY4" s="38">
        <v>45504</v>
      </c>
      <c r="DZ4" s="38">
        <v>45535</v>
      </c>
      <c r="EA4" s="38">
        <v>45565</v>
      </c>
      <c r="EB4" s="38">
        <v>45596</v>
      </c>
      <c r="EC4" s="38">
        <v>45626</v>
      </c>
      <c r="ED4" s="38">
        <v>45657</v>
      </c>
      <c r="EE4" s="38">
        <v>45688</v>
      </c>
      <c r="EF4" s="38">
        <v>45716</v>
      </c>
      <c r="EG4" s="38">
        <v>45747</v>
      </c>
      <c r="EH4" s="38">
        <v>45777</v>
      </c>
      <c r="EI4" s="38">
        <v>45808</v>
      </c>
      <c r="EJ4" s="38">
        <v>45838</v>
      </c>
      <c r="EK4" s="38">
        <v>45869</v>
      </c>
      <c r="EL4" s="38">
        <v>45900</v>
      </c>
      <c r="EM4" s="38">
        <v>45930</v>
      </c>
      <c r="EN4" s="38">
        <v>45961</v>
      </c>
      <c r="EO4" s="38">
        <v>45991</v>
      </c>
      <c r="EP4" s="38">
        <v>46022</v>
      </c>
      <c r="EQ4" s="38">
        <v>46053</v>
      </c>
      <c r="ER4" s="38">
        <v>46081</v>
      </c>
      <c r="ES4" s="38">
        <v>46112</v>
      </c>
      <c r="ET4" s="38">
        <v>46142</v>
      </c>
      <c r="EU4" s="38">
        <v>46173</v>
      </c>
      <c r="EV4" s="38">
        <v>46203</v>
      </c>
      <c r="EW4" s="38">
        <v>46234</v>
      </c>
      <c r="EX4" s="38">
        <v>46265</v>
      </c>
      <c r="EY4" s="38">
        <v>46295</v>
      </c>
      <c r="EZ4" s="38">
        <v>46326</v>
      </c>
      <c r="FA4" s="38">
        <v>46356</v>
      </c>
      <c r="FB4" s="38">
        <v>46387</v>
      </c>
      <c r="FC4" s="38">
        <v>46418</v>
      </c>
      <c r="FD4" s="38">
        <v>46446</v>
      </c>
      <c r="FE4" s="38">
        <v>46477</v>
      </c>
      <c r="FF4" s="38">
        <v>46507</v>
      </c>
      <c r="FG4" s="38">
        <v>46538</v>
      </c>
      <c r="FH4" s="38">
        <v>46568</v>
      </c>
      <c r="FI4" s="38">
        <v>46599</v>
      </c>
      <c r="FJ4" s="38">
        <v>46630</v>
      </c>
      <c r="FK4" s="38">
        <v>46660</v>
      </c>
      <c r="FL4" s="38">
        <v>46691</v>
      </c>
      <c r="FM4" s="38">
        <v>46721</v>
      </c>
      <c r="FN4" s="38">
        <v>46752</v>
      </c>
      <c r="FO4" s="38">
        <v>46783</v>
      </c>
      <c r="FP4" s="38">
        <v>46812</v>
      </c>
      <c r="FQ4" s="38">
        <v>46843</v>
      </c>
      <c r="FR4" s="38">
        <v>46873</v>
      </c>
      <c r="FS4" s="38">
        <v>46904</v>
      </c>
      <c r="FT4" s="38">
        <v>46934</v>
      </c>
      <c r="FU4" s="38">
        <v>46965</v>
      </c>
      <c r="FV4" s="38">
        <v>46996</v>
      </c>
      <c r="FW4" s="38">
        <v>47026</v>
      </c>
      <c r="FX4" s="38">
        <v>47057</v>
      </c>
      <c r="FY4" s="38">
        <v>47087</v>
      </c>
      <c r="FZ4" s="38">
        <v>47118</v>
      </c>
      <c r="GA4" s="36"/>
      <c r="GB4" s="39" t="s">
        <v>55</v>
      </c>
      <c r="GC4" s="38" t="s">
        <v>56</v>
      </c>
      <c r="GD4" s="38" t="s">
        <v>57</v>
      </c>
      <c r="GE4" s="38" t="s">
        <v>58</v>
      </c>
      <c r="GF4" s="38" t="s">
        <v>59</v>
      </c>
      <c r="GG4" s="38" t="s">
        <v>60</v>
      </c>
      <c r="GH4" s="38" t="s">
        <v>61</v>
      </c>
      <c r="GI4" s="38" t="s">
        <v>62</v>
      </c>
      <c r="GJ4" s="38" t="s">
        <v>63</v>
      </c>
      <c r="GK4" s="38" t="s">
        <v>64</v>
      </c>
      <c r="GL4" s="38" t="s">
        <v>65</v>
      </c>
      <c r="GM4" s="38" t="s">
        <v>66</v>
      </c>
      <c r="GN4" s="38" t="s">
        <v>67</v>
      </c>
      <c r="GO4" s="38" t="s">
        <v>68</v>
      </c>
      <c r="GP4" s="38" t="s">
        <v>69</v>
      </c>
      <c r="GQ4" s="38" t="s">
        <v>70</v>
      </c>
      <c r="GR4" s="38" t="s">
        <v>71</v>
      </c>
      <c r="GS4" s="38" t="s">
        <v>72</v>
      </c>
      <c r="GT4" s="38" t="s">
        <v>73</v>
      </c>
      <c r="GU4" s="38" t="s">
        <v>74</v>
      </c>
      <c r="GV4" s="38" t="s">
        <v>75</v>
      </c>
      <c r="GW4" s="38" t="s">
        <v>76</v>
      </c>
      <c r="GX4" s="38" t="s">
        <v>77</v>
      </c>
      <c r="GY4" s="38" t="s">
        <v>78</v>
      </c>
      <c r="GZ4" s="38" t="s">
        <v>79</v>
      </c>
      <c r="HA4" s="38" t="s">
        <v>80</v>
      </c>
      <c r="HB4" s="38" t="s">
        <v>81</v>
      </c>
      <c r="HC4" s="38" t="s">
        <v>82</v>
      </c>
      <c r="HD4" s="38" t="s">
        <v>83</v>
      </c>
      <c r="HE4" s="38" t="s">
        <v>84</v>
      </c>
      <c r="HF4" s="38" t="s">
        <v>85</v>
      </c>
      <c r="HG4" s="38" t="s">
        <v>86</v>
      </c>
      <c r="HH4" s="38" t="s">
        <v>87</v>
      </c>
      <c r="HI4" s="38" t="s">
        <v>88</v>
      </c>
      <c r="HJ4" s="38" t="s">
        <v>89</v>
      </c>
      <c r="HK4" s="38" t="s">
        <v>90</v>
      </c>
      <c r="HL4" s="38" t="s">
        <v>91</v>
      </c>
      <c r="HM4" s="38" t="s">
        <v>92</v>
      </c>
      <c r="HN4" s="38" t="s">
        <v>93</v>
      </c>
      <c r="HO4" s="38" t="s">
        <v>94</v>
      </c>
      <c r="HP4" s="38" t="s">
        <v>95</v>
      </c>
      <c r="HQ4" s="38" t="s">
        <v>96</v>
      </c>
      <c r="HR4" s="38" t="s">
        <v>97</v>
      </c>
      <c r="HS4" s="38" t="s">
        <v>98</v>
      </c>
      <c r="HT4" s="36"/>
      <c r="HU4" s="40">
        <v>2018</v>
      </c>
      <c r="HV4" s="40">
        <v>2019</v>
      </c>
      <c r="HW4" s="40">
        <v>2020</v>
      </c>
      <c r="HX4" s="40">
        <v>2021</v>
      </c>
      <c r="HY4" s="40">
        <v>2022</v>
      </c>
      <c r="HZ4" s="40">
        <v>2023</v>
      </c>
      <c r="IA4" s="40">
        <v>2024</v>
      </c>
      <c r="IB4" s="40">
        <v>2025</v>
      </c>
      <c r="IC4" s="36"/>
      <c r="ID4" s="41" t="s">
        <v>99</v>
      </c>
    </row>
    <row r="5" spans="1:238" ht="15.75" customHeight="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7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43"/>
      <c r="HT5" s="36"/>
      <c r="HX5" s="44"/>
      <c r="HY5" s="44"/>
      <c r="HZ5" s="44"/>
      <c r="IA5" s="44"/>
      <c r="IB5" s="44"/>
      <c r="IC5" s="36"/>
      <c r="ID5" s="36"/>
    </row>
    <row r="6" spans="1:238" ht="15.75" customHeight="1" x14ac:dyDescent="0.2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43"/>
      <c r="HT6" s="36"/>
      <c r="IC6" s="36"/>
      <c r="ID6" s="36"/>
    </row>
    <row r="7" spans="1:238" ht="15.75" customHeight="1" x14ac:dyDescent="0.2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10" t="s">
        <v>100</v>
      </c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43"/>
      <c r="ID7" s="43"/>
    </row>
    <row r="8" spans="1:238" ht="15.75" customHeight="1" x14ac:dyDescent="0.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3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3"/>
      <c r="ID8" s="43"/>
    </row>
    <row r="9" spans="1:238" ht="15.75" customHeight="1" x14ac:dyDescent="0.2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3" t="s">
        <v>101</v>
      </c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CI9" s="7"/>
      <c r="CJ9" s="7"/>
      <c r="CK9" s="7"/>
      <c r="CL9" s="7"/>
      <c r="CM9" s="7"/>
      <c r="CN9" s="7"/>
      <c r="CO9" s="7">
        <f t="shared" ref="CO9:FZ9" si="6">SUMIFS($HX$9:$IB$9,$HX$4:$IB$4,CO3)</f>
        <v>1300000</v>
      </c>
      <c r="CP9" s="7">
        <f t="shared" si="6"/>
        <v>1300000</v>
      </c>
      <c r="CQ9" s="7">
        <f t="shared" si="6"/>
        <v>1300000</v>
      </c>
      <c r="CR9" s="7">
        <f t="shared" si="6"/>
        <v>1300000</v>
      </c>
      <c r="CS9" s="7">
        <f t="shared" si="6"/>
        <v>1300000</v>
      </c>
      <c r="CT9" s="7">
        <f t="shared" si="6"/>
        <v>1300000</v>
      </c>
      <c r="CU9" s="7">
        <f t="shared" si="6"/>
        <v>1300000</v>
      </c>
      <c r="CV9" s="7">
        <f t="shared" si="6"/>
        <v>1300000</v>
      </c>
      <c r="CW9" s="7">
        <f t="shared" si="6"/>
        <v>1300000</v>
      </c>
      <c r="CX9" s="7">
        <f t="shared" si="6"/>
        <v>1300000</v>
      </c>
      <c r="CY9" s="7">
        <f t="shared" si="6"/>
        <v>1300000</v>
      </c>
      <c r="CZ9" s="7">
        <f t="shared" si="6"/>
        <v>1300000</v>
      </c>
      <c r="DA9" s="7">
        <f t="shared" si="6"/>
        <v>1300000</v>
      </c>
      <c r="DB9" s="7">
        <f t="shared" si="6"/>
        <v>1300000</v>
      </c>
      <c r="DC9" s="7">
        <f t="shared" si="6"/>
        <v>1300000</v>
      </c>
      <c r="DD9" s="7">
        <f t="shared" si="6"/>
        <v>1300000</v>
      </c>
      <c r="DE9" s="7">
        <f t="shared" si="6"/>
        <v>1300000</v>
      </c>
      <c r="DF9" s="7">
        <f t="shared" si="6"/>
        <v>1300000</v>
      </c>
      <c r="DG9" s="7">
        <f t="shared" si="6"/>
        <v>1300000</v>
      </c>
      <c r="DH9" s="7">
        <f t="shared" si="6"/>
        <v>1300000</v>
      </c>
      <c r="DI9" s="7">
        <f t="shared" si="6"/>
        <v>1300000</v>
      </c>
      <c r="DJ9" s="7">
        <f t="shared" si="6"/>
        <v>1300000</v>
      </c>
      <c r="DK9" s="7">
        <f t="shared" si="6"/>
        <v>1300000</v>
      </c>
      <c r="DL9" s="7">
        <f t="shared" si="6"/>
        <v>1300000</v>
      </c>
      <c r="DM9" s="7">
        <f t="shared" si="6"/>
        <v>1300000</v>
      </c>
      <c r="DN9" s="7">
        <f t="shared" si="6"/>
        <v>1300000</v>
      </c>
      <c r="DO9" s="7">
        <f t="shared" si="6"/>
        <v>1300000</v>
      </c>
      <c r="DP9" s="7">
        <f t="shared" si="6"/>
        <v>1300000</v>
      </c>
      <c r="DQ9" s="7">
        <f t="shared" si="6"/>
        <v>1300000</v>
      </c>
      <c r="DR9" s="7">
        <f t="shared" si="6"/>
        <v>1300000</v>
      </c>
      <c r="DS9" s="7">
        <f t="shared" si="6"/>
        <v>1300000</v>
      </c>
      <c r="DT9" s="7">
        <f t="shared" si="6"/>
        <v>1300000</v>
      </c>
      <c r="DU9" s="7">
        <f t="shared" si="6"/>
        <v>1300000</v>
      </c>
      <c r="DV9" s="7">
        <f t="shared" si="6"/>
        <v>1300000</v>
      </c>
      <c r="DW9" s="7">
        <f t="shared" si="6"/>
        <v>1300000</v>
      </c>
      <c r="DX9" s="7">
        <f t="shared" si="6"/>
        <v>1300000</v>
      </c>
      <c r="DY9" s="7">
        <f t="shared" si="6"/>
        <v>1300000</v>
      </c>
      <c r="DZ9" s="7">
        <f t="shared" si="6"/>
        <v>1300000</v>
      </c>
      <c r="EA9" s="7">
        <f t="shared" si="6"/>
        <v>1300000</v>
      </c>
      <c r="EB9" s="7">
        <f t="shared" si="6"/>
        <v>1300000</v>
      </c>
      <c r="EC9" s="7">
        <f t="shared" si="6"/>
        <v>1300000</v>
      </c>
      <c r="ED9" s="7">
        <f t="shared" si="6"/>
        <v>1300000</v>
      </c>
      <c r="EE9" s="7">
        <f t="shared" si="6"/>
        <v>1300000</v>
      </c>
      <c r="EF9" s="7">
        <f t="shared" si="6"/>
        <v>1300000</v>
      </c>
      <c r="EG9" s="7">
        <f t="shared" si="6"/>
        <v>1300000</v>
      </c>
      <c r="EH9" s="7">
        <f t="shared" si="6"/>
        <v>1300000</v>
      </c>
      <c r="EI9" s="7">
        <f t="shared" si="6"/>
        <v>1300000</v>
      </c>
      <c r="EJ9" s="7">
        <f t="shared" si="6"/>
        <v>1300000</v>
      </c>
      <c r="EK9" s="7">
        <f t="shared" si="6"/>
        <v>1300000</v>
      </c>
      <c r="EL9" s="7">
        <f t="shared" si="6"/>
        <v>1300000</v>
      </c>
      <c r="EM9" s="7">
        <f t="shared" si="6"/>
        <v>1300000</v>
      </c>
      <c r="EN9" s="7">
        <f t="shared" si="6"/>
        <v>1300000</v>
      </c>
      <c r="EO9" s="7">
        <f t="shared" si="6"/>
        <v>1300000</v>
      </c>
      <c r="EP9" s="7">
        <f t="shared" si="6"/>
        <v>1300000</v>
      </c>
      <c r="EQ9" s="7">
        <f t="shared" si="6"/>
        <v>0</v>
      </c>
      <c r="ER9" s="7">
        <f t="shared" si="6"/>
        <v>0</v>
      </c>
      <c r="ES9" s="7">
        <f t="shared" si="6"/>
        <v>0</v>
      </c>
      <c r="ET9" s="7">
        <f t="shared" si="6"/>
        <v>0</v>
      </c>
      <c r="EU9" s="7">
        <f t="shared" si="6"/>
        <v>0</v>
      </c>
      <c r="EV9" s="7">
        <f t="shared" si="6"/>
        <v>0</v>
      </c>
      <c r="EW9" s="7">
        <f t="shared" si="6"/>
        <v>0</v>
      </c>
      <c r="EX9" s="7">
        <f t="shared" si="6"/>
        <v>0</v>
      </c>
      <c r="EY9" s="7">
        <f t="shared" si="6"/>
        <v>0</v>
      </c>
      <c r="EZ9" s="7">
        <f t="shared" si="6"/>
        <v>0</v>
      </c>
      <c r="FA9" s="7">
        <f t="shared" si="6"/>
        <v>0</v>
      </c>
      <c r="FB9" s="7">
        <f t="shared" si="6"/>
        <v>0</v>
      </c>
      <c r="FC9" s="7">
        <f t="shared" si="6"/>
        <v>0</v>
      </c>
      <c r="FD9" s="7">
        <f t="shared" si="6"/>
        <v>0</v>
      </c>
      <c r="FE9" s="7">
        <f t="shared" si="6"/>
        <v>0</v>
      </c>
      <c r="FF9" s="7">
        <f t="shared" si="6"/>
        <v>0</v>
      </c>
      <c r="FG9" s="7">
        <f t="shared" si="6"/>
        <v>0</v>
      </c>
      <c r="FH9" s="7">
        <f t="shared" si="6"/>
        <v>0</v>
      </c>
      <c r="FI9" s="7">
        <f t="shared" si="6"/>
        <v>0</v>
      </c>
      <c r="FJ9" s="7">
        <f t="shared" si="6"/>
        <v>0</v>
      </c>
      <c r="FK9" s="7">
        <f t="shared" si="6"/>
        <v>0</v>
      </c>
      <c r="FL9" s="7">
        <f t="shared" si="6"/>
        <v>0</v>
      </c>
      <c r="FM9" s="7">
        <f t="shared" si="6"/>
        <v>0</v>
      </c>
      <c r="FN9" s="7">
        <f t="shared" si="6"/>
        <v>0</v>
      </c>
      <c r="FO9" s="7">
        <f t="shared" si="6"/>
        <v>0</v>
      </c>
      <c r="FP9" s="7">
        <f t="shared" si="6"/>
        <v>0</v>
      </c>
      <c r="FQ9" s="7">
        <f t="shared" si="6"/>
        <v>0</v>
      </c>
      <c r="FR9" s="7">
        <f t="shared" si="6"/>
        <v>0</v>
      </c>
      <c r="FS9" s="7">
        <f t="shared" si="6"/>
        <v>0</v>
      </c>
      <c r="FT9" s="7">
        <f t="shared" si="6"/>
        <v>0</v>
      </c>
      <c r="FU9" s="7">
        <f t="shared" si="6"/>
        <v>0</v>
      </c>
      <c r="FV9" s="7">
        <f t="shared" si="6"/>
        <v>0</v>
      </c>
      <c r="FW9" s="7">
        <f t="shared" si="6"/>
        <v>0</v>
      </c>
      <c r="FX9" s="7">
        <f t="shared" si="6"/>
        <v>0</v>
      </c>
      <c r="FY9" s="7">
        <f t="shared" si="6"/>
        <v>0</v>
      </c>
      <c r="FZ9" s="7">
        <f t="shared" si="6"/>
        <v>0</v>
      </c>
      <c r="GA9" s="43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8">
        <f>SUM(CO10:CT10)</f>
        <v>0.49799746828300384</v>
      </c>
      <c r="HU9" s="47"/>
      <c r="HV9" s="47"/>
      <c r="HW9" s="47"/>
      <c r="HX9" s="49">
        <v>1300000</v>
      </c>
      <c r="HY9" s="49">
        <v>1300000</v>
      </c>
      <c r="HZ9" s="49">
        <v>1300000</v>
      </c>
      <c r="IA9" s="49">
        <v>1300000</v>
      </c>
      <c r="IB9" s="49">
        <v>1300000</v>
      </c>
      <c r="IC9" s="43"/>
      <c r="ID9" s="50" t="s">
        <v>102</v>
      </c>
    </row>
    <row r="10" spans="1:238" ht="15.75" hidden="1" customHeight="1" outlineLevel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37" t="s">
        <v>103</v>
      </c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CI10" s="27"/>
      <c r="CJ10" s="27"/>
      <c r="CK10" s="27"/>
      <c r="CL10" s="27"/>
      <c r="CM10" s="27"/>
      <c r="CN10" s="27"/>
      <c r="CO10" s="51">
        <v>9.3832911380500636E-2</v>
      </c>
      <c r="CP10" s="51">
        <v>9.3832911380500636E-2</v>
      </c>
      <c r="CQ10" s="51">
        <v>8.3832911380500641E-2</v>
      </c>
      <c r="CR10" s="51">
        <v>7.8832911380500637E-2</v>
      </c>
      <c r="CS10" s="51">
        <v>7.3832911380500632E-2</v>
      </c>
      <c r="CT10" s="51">
        <v>7.3832911380500632E-2</v>
      </c>
      <c r="CU10" s="51">
        <v>7.0153992538325022E-2</v>
      </c>
      <c r="CV10" s="51">
        <v>8.4516893656668771E-2</v>
      </c>
      <c r="CW10" s="51">
        <v>0.10083291138050063</v>
      </c>
      <c r="CX10" s="51">
        <v>8.8832911380500632E-2</v>
      </c>
      <c r="CY10" s="51">
        <v>7.8832911380500637E-2</v>
      </c>
      <c r="CZ10" s="51">
        <v>7.8832911380500637E-2</v>
      </c>
      <c r="DA10" s="51">
        <v>9.3832911380500636E-2</v>
      </c>
      <c r="DB10" s="51">
        <v>9.3832911380500636E-2</v>
      </c>
      <c r="DC10" s="51">
        <v>8.3832911380500641E-2</v>
      </c>
      <c r="DD10" s="51">
        <v>7.8832911380500637E-2</v>
      </c>
      <c r="DE10" s="51">
        <v>7.3832911380500632E-2</v>
      </c>
      <c r="DF10" s="51">
        <v>7.3832911380500632E-2</v>
      </c>
      <c r="DG10" s="51">
        <v>9.5881165328815424E-2</v>
      </c>
      <c r="DH10" s="51">
        <v>9.2465348606471348E-2</v>
      </c>
      <c r="DI10" s="51">
        <v>9.7465348606471339E-2</v>
      </c>
      <c r="DJ10" s="51">
        <v>8.5465348606471356E-2</v>
      </c>
      <c r="DK10" s="51">
        <v>7.5465348606471347E-2</v>
      </c>
      <c r="DL10" s="51">
        <v>7.5465348606471347E-2</v>
      </c>
      <c r="DM10" s="51">
        <v>9.0465348606471346E-2</v>
      </c>
      <c r="DN10" s="51">
        <v>9.0465348606471346E-2</v>
      </c>
      <c r="DO10" s="51">
        <v>8.0465348606471351E-2</v>
      </c>
      <c r="DP10" s="51">
        <v>7.5465348606471347E-2</v>
      </c>
      <c r="DQ10" s="51">
        <v>7.046534860647137E-2</v>
      </c>
      <c r="DR10" s="51">
        <v>7.046534860647137E-2</v>
      </c>
      <c r="DS10" s="51">
        <v>9.3173627400500045E-2</v>
      </c>
      <c r="DT10" s="51">
        <v>9.2711488418136381E-2</v>
      </c>
      <c r="DU10" s="51">
        <v>9.7711488418136358E-2</v>
      </c>
      <c r="DV10" s="51">
        <v>8.5711488418136403E-2</v>
      </c>
      <c r="DW10" s="51">
        <v>7.571148841813638E-2</v>
      </c>
      <c r="DX10" s="51">
        <v>7.571148841813638E-2</v>
      </c>
      <c r="DY10" s="51">
        <v>9.0711488418136393E-2</v>
      </c>
      <c r="DZ10" s="51">
        <v>9.0711488418136393E-2</v>
      </c>
      <c r="EA10" s="51">
        <v>8.0711488418136385E-2</v>
      </c>
      <c r="EB10" s="51">
        <v>7.571148841813638E-2</v>
      </c>
      <c r="EC10" s="51">
        <v>7.071148841813639E-2</v>
      </c>
      <c r="ED10" s="51">
        <v>7.071148841813639E-2</v>
      </c>
      <c r="EE10" s="51">
        <f t="shared" ref="EE10:FZ10" si="7">DS10</f>
        <v>9.3173627400500045E-2</v>
      </c>
      <c r="EF10" s="51">
        <f t="shared" si="7"/>
        <v>9.2711488418136381E-2</v>
      </c>
      <c r="EG10" s="51">
        <f t="shared" si="7"/>
        <v>9.7711488418136358E-2</v>
      </c>
      <c r="EH10" s="51">
        <f t="shared" si="7"/>
        <v>8.5711488418136403E-2</v>
      </c>
      <c r="EI10" s="51">
        <f t="shared" si="7"/>
        <v>7.571148841813638E-2</v>
      </c>
      <c r="EJ10" s="51">
        <f t="shared" si="7"/>
        <v>7.571148841813638E-2</v>
      </c>
      <c r="EK10" s="51">
        <f t="shared" si="7"/>
        <v>9.0711488418136393E-2</v>
      </c>
      <c r="EL10" s="51">
        <f t="shared" si="7"/>
        <v>9.0711488418136393E-2</v>
      </c>
      <c r="EM10" s="51">
        <f t="shared" si="7"/>
        <v>8.0711488418136385E-2</v>
      </c>
      <c r="EN10" s="51">
        <f t="shared" si="7"/>
        <v>7.571148841813638E-2</v>
      </c>
      <c r="EO10" s="51">
        <f t="shared" si="7"/>
        <v>7.071148841813639E-2</v>
      </c>
      <c r="EP10" s="51">
        <f t="shared" si="7"/>
        <v>7.071148841813639E-2</v>
      </c>
      <c r="EQ10" s="51">
        <f t="shared" si="7"/>
        <v>9.3173627400500045E-2</v>
      </c>
      <c r="ER10" s="51">
        <f t="shared" si="7"/>
        <v>9.2711488418136381E-2</v>
      </c>
      <c r="ES10" s="51">
        <f t="shared" si="7"/>
        <v>9.7711488418136358E-2</v>
      </c>
      <c r="ET10" s="51">
        <f t="shared" si="7"/>
        <v>8.5711488418136403E-2</v>
      </c>
      <c r="EU10" s="51">
        <f t="shared" si="7"/>
        <v>7.571148841813638E-2</v>
      </c>
      <c r="EV10" s="51">
        <f t="shared" si="7"/>
        <v>7.571148841813638E-2</v>
      </c>
      <c r="EW10" s="51">
        <f t="shared" si="7"/>
        <v>9.0711488418136393E-2</v>
      </c>
      <c r="EX10" s="51">
        <f t="shared" si="7"/>
        <v>9.0711488418136393E-2</v>
      </c>
      <c r="EY10" s="51">
        <f t="shared" si="7"/>
        <v>8.0711488418136385E-2</v>
      </c>
      <c r="EZ10" s="51">
        <f t="shared" si="7"/>
        <v>7.571148841813638E-2</v>
      </c>
      <c r="FA10" s="51">
        <f t="shared" si="7"/>
        <v>7.071148841813639E-2</v>
      </c>
      <c r="FB10" s="51">
        <f t="shared" si="7"/>
        <v>7.071148841813639E-2</v>
      </c>
      <c r="FC10" s="51">
        <f t="shared" si="7"/>
        <v>9.3173627400500045E-2</v>
      </c>
      <c r="FD10" s="51">
        <f t="shared" si="7"/>
        <v>9.2711488418136381E-2</v>
      </c>
      <c r="FE10" s="51">
        <f t="shared" si="7"/>
        <v>9.7711488418136358E-2</v>
      </c>
      <c r="FF10" s="51">
        <f t="shared" si="7"/>
        <v>8.5711488418136403E-2</v>
      </c>
      <c r="FG10" s="51">
        <f t="shared" si="7"/>
        <v>7.571148841813638E-2</v>
      </c>
      <c r="FH10" s="51">
        <f t="shared" si="7"/>
        <v>7.571148841813638E-2</v>
      </c>
      <c r="FI10" s="51">
        <f t="shared" si="7"/>
        <v>9.0711488418136393E-2</v>
      </c>
      <c r="FJ10" s="51">
        <f t="shared" si="7"/>
        <v>9.0711488418136393E-2</v>
      </c>
      <c r="FK10" s="51">
        <f t="shared" si="7"/>
        <v>8.0711488418136385E-2</v>
      </c>
      <c r="FL10" s="51">
        <f t="shared" si="7"/>
        <v>7.571148841813638E-2</v>
      </c>
      <c r="FM10" s="51">
        <f t="shared" si="7"/>
        <v>7.071148841813639E-2</v>
      </c>
      <c r="FN10" s="51">
        <f t="shared" si="7"/>
        <v>7.071148841813639E-2</v>
      </c>
      <c r="FO10" s="51">
        <f t="shared" si="7"/>
        <v>9.3173627400500045E-2</v>
      </c>
      <c r="FP10" s="51">
        <f t="shared" si="7"/>
        <v>9.2711488418136381E-2</v>
      </c>
      <c r="FQ10" s="51">
        <f t="shared" si="7"/>
        <v>9.7711488418136358E-2</v>
      </c>
      <c r="FR10" s="51">
        <f t="shared" si="7"/>
        <v>8.5711488418136403E-2</v>
      </c>
      <c r="FS10" s="51">
        <f t="shared" si="7"/>
        <v>7.571148841813638E-2</v>
      </c>
      <c r="FT10" s="51">
        <f t="shared" si="7"/>
        <v>7.571148841813638E-2</v>
      </c>
      <c r="FU10" s="51">
        <f t="shared" si="7"/>
        <v>9.0711488418136393E-2</v>
      </c>
      <c r="FV10" s="51">
        <f t="shared" si="7"/>
        <v>9.0711488418136393E-2</v>
      </c>
      <c r="FW10" s="51">
        <f t="shared" si="7"/>
        <v>8.0711488418136385E-2</v>
      </c>
      <c r="FX10" s="51">
        <f t="shared" si="7"/>
        <v>7.571148841813638E-2</v>
      </c>
      <c r="FY10" s="51">
        <f t="shared" si="7"/>
        <v>7.071148841813639E-2</v>
      </c>
      <c r="FZ10" s="51">
        <f t="shared" si="7"/>
        <v>7.071148841813639E-2</v>
      </c>
      <c r="GA10" s="43"/>
      <c r="GB10" s="52">
        <f t="shared" ref="GB10:HS10" si="8">SUMIFS($AY10:$FZ10,$AY$3:$FZ$3,GB$3,$AY$2:$FZ$2,GB$2)</f>
        <v>0</v>
      </c>
      <c r="GC10" s="52">
        <f t="shared" si="8"/>
        <v>0</v>
      </c>
      <c r="GD10" s="52">
        <f t="shared" si="8"/>
        <v>0</v>
      </c>
      <c r="GE10" s="52">
        <f t="shared" si="8"/>
        <v>0</v>
      </c>
      <c r="GF10" s="52">
        <f t="shared" si="8"/>
        <v>0</v>
      </c>
      <c r="GG10" s="52">
        <f t="shared" si="8"/>
        <v>0</v>
      </c>
      <c r="GH10" s="52">
        <f t="shared" si="8"/>
        <v>0</v>
      </c>
      <c r="GI10" s="52">
        <f t="shared" si="8"/>
        <v>0</v>
      </c>
      <c r="GJ10" s="52">
        <f t="shared" si="8"/>
        <v>0</v>
      </c>
      <c r="GK10" s="52">
        <f t="shared" si="8"/>
        <v>0</v>
      </c>
      <c r="GL10" s="52">
        <f t="shared" si="8"/>
        <v>0</v>
      </c>
      <c r="GM10" s="52">
        <f t="shared" si="8"/>
        <v>0</v>
      </c>
      <c r="GN10" s="52">
        <f t="shared" si="8"/>
        <v>0</v>
      </c>
      <c r="GO10" s="52">
        <f t="shared" si="8"/>
        <v>0</v>
      </c>
      <c r="GP10" s="52">
        <f t="shared" si="8"/>
        <v>0.27149873414150194</v>
      </c>
      <c r="GQ10" s="52">
        <f t="shared" si="8"/>
        <v>0.2264987341415019</v>
      </c>
      <c r="GR10" s="52">
        <f t="shared" si="8"/>
        <v>0.25550379757549446</v>
      </c>
      <c r="GS10" s="52">
        <f t="shared" si="8"/>
        <v>0.24649873414150192</v>
      </c>
      <c r="GT10" s="52">
        <f t="shared" si="8"/>
        <v>0.27149873414150194</v>
      </c>
      <c r="GU10" s="52">
        <f t="shared" si="8"/>
        <v>0.2264987341415019</v>
      </c>
      <c r="GV10" s="52">
        <f t="shared" si="8"/>
        <v>0.28581186254175811</v>
      </c>
      <c r="GW10" s="52">
        <f t="shared" si="8"/>
        <v>0.23639604581941404</v>
      </c>
      <c r="GX10" s="52">
        <f t="shared" si="8"/>
        <v>0.26139604581941406</v>
      </c>
      <c r="GY10" s="52">
        <f t="shared" si="8"/>
        <v>0.21639604581941407</v>
      </c>
      <c r="GZ10" s="52">
        <f t="shared" si="8"/>
        <v>0.2835966042367728</v>
      </c>
      <c r="HA10" s="52">
        <f t="shared" si="8"/>
        <v>0.23713446525440915</v>
      </c>
      <c r="HB10" s="52">
        <f t="shared" si="8"/>
        <v>0.2621344652544092</v>
      </c>
      <c r="HC10" s="52">
        <f t="shared" si="8"/>
        <v>0.21713446525440916</v>
      </c>
      <c r="HD10" s="52">
        <f t="shared" si="8"/>
        <v>0.2835966042367728</v>
      </c>
      <c r="HE10" s="52">
        <f t="shared" si="8"/>
        <v>0.23713446525440915</v>
      </c>
      <c r="HF10" s="52">
        <f t="shared" si="8"/>
        <v>0.2621344652544092</v>
      </c>
      <c r="HG10" s="52">
        <f t="shared" si="8"/>
        <v>0.21713446525440916</v>
      </c>
      <c r="HH10" s="52">
        <f t="shared" si="8"/>
        <v>0.2835966042367728</v>
      </c>
      <c r="HI10" s="52">
        <f t="shared" si="8"/>
        <v>0.23713446525440915</v>
      </c>
      <c r="HJ10" s="52">
        <f t="shared" si="8"/>
        <v>0.2621344652544092</v>
      </c>
      <c r="HK10" s="52">
        <f t="shared" si="8"/>
        <v>0.21713446525440916</v>
      </c>
      <c r="HL10" s="52">
        <f t="shared" si="8"/>
        <v>0.2835966042367728</v>
      </c>
      <c r="HM10" s="52">
        <f t="shared" si="8"/>
        <v>0.23713446525440915</v>
      </c>
      <c r="HN10" s="52">
        <f t="shared" si="8"/>
        <v>0.2621344652544092</v>
      </c>
      <c r="HO10" s="52">
        <f t="shared" si="8"/>
        <v>0.21713446525440916</v>
      </c>
      <c r="HP10" s="52">
        <f t="shared" si="8"/>
        <v>0.2835966042367728</v>
      </c>
      <c r="HQ10" s="52">
        <f t="shared" si="8"/>
        <v>0.23713446525440915</v>
      </c>
      <c r="HR10" s="52">
        <f t="shared" si="8"/>
        <v>0.2621344652544092</v>
      </c>
      <c r="HS10" s="52">
        <f t="shared" si="8"/>
        <v>0.21713446525440916</v>
      </c>
      <c r="HT10" s="27"/>
      <c r="HU10" s="52">
        <f t="shared" ref="HU10:IB10" si="9">SUMIFS($AY10:$FZ10,$AY$3:$FZ$3,HU$4)</f>
        <v>0</v>
      </c>
      <c r="HV10" s="52">
        <f t="shared" si="9"/>
        <v>0</v>
      </c>
      <c r="HW10" s="52">
        <f t="shared" si="9"/>
        <v>0</v>
      </c>
      <c r="HX10" s="53">
        <f t="shared" si="9"/>
        <v>0.49799746828300384</v>
      </c>
      <c r="HY10" s="53">
        <f t="shared" si="9"/>
        <v>1.0000000000000002</v>
      </c>
      <c r="HZ10" s="53">
        <f t="shared" si="9"/>
        <v>1.0000000000000004</v>
      </c>
      <c r="IA10" s="53">
        <f t="shared" si="9"/>
        <v>1.0000000000000002</v>
      </c>
      <c r="IB10" s="53">
        <f t="shared" si="9"/>
        <v>1.0000000000000002</v>
      </c>
      <c r="IC10" s="43"/>
      <c r="ID10" s="43"/>
    </row>
    <row r="11" spans="1:238" ht="15.75" hidden="1" customHeight="1" outlineLevel="2" x14ac:dyDescent="0.2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54" t="s">
        <v>104</v>
      </c>
      <c r="AA11" s="36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3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55">
        <f t="shared" ref="HU11:IB11" si="10">1-HU10</f>
        <v>1</v>
      </c>
      <c r="HV11" s="55">
        <f t="shared" si="10"/>
        <v>1</v>
      </c>
      <c r="HW11" s="55">
        <f t="shared" si="10"/>
        <v>1</v>
      </c>
      <c r="HX11" s="48">
        <f t="shared" si="10"/>
        <v>0.50200253171699616</v>
      </c>
      <c r="HY11" s="48">
        <f t="shared" si="10"/>
        <v>0</v>
      </c>
      <c r="HZ11" s="48">
        <f t="shared" si="10"/>
        <v>0</v>
      </c>
      <c r="IA11" s="48">
        <f t="shared" si="10"/>
        <v>0</v>
      </c>
      <c r="IB11" s="48">
        <f t="shared" si="10"/>
        <v>0</v>
      </c>
      <c r="IC11" s="43"/>
      <c r="ID11" s="43"/>
    </row>
    <row r="12" spans="1:238" ht="15.75" customHeight="1" collapsed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54"/>
      <c r="AA12" s="3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3"/>
      <c r="GB12" s="46"/>
      <c r="GC12" s="46"/>
      <c r="GD12" s="46"/>
      <c r="GE12" s="46"/>
      <c r="GF12" s="46"/>
      <c r="GG12" s="46"/>
      <c r="GH12" s="46"/>
      <c r="GI12" s="46"/>
      <c r="GJ12" s="46"/>
      <c r="GK12" s="46"/>
      <c r="GL12" s="46"/>
      <c r="GM12" s="46"/>
      <c r="GN12" s="46"/>
      <c r="GO12" s="46"/>
      <c r="GP12" s="46"/>
      <c r="GQ12" s="46"/>
      <c r="GR12" s="46"/>
      <c r="GS12" s="46"/>
      <c r="GT12" s="46"/>
      <c r="GU12" s="46"/>
      <c r="GV12" s="46"/>
      <c r="GW12" s="46"/>
      <c r="GX12" s="46"/>
      <c r="GY12" s="46"/>
      <c r="GZ12" s="46"/>
      <c r="HA12" s="46"/>
      <c r="HB12" s="46"/>
      <c r="HC12" s="46"/>
      <c r="HD12" s="46"/>
      <c r="HE12" s="46"/>
      <c r="HF12" s="46"/>
      <c r="HG12" s="46"/>
      <c r="HH12" s="46"/>
      <c r="HI12" s="46"/>
      <c r="HJ12" s="46"/>
      <c r="HK12" s="46"/>
      <c r="HL12" s="46"/>
      <c r="HM12" s="46"/>
      <c r="HN12" s="46"/>
      <c r="HO12" s="46"/>
      <c r="HP12" s="46"/>
      <c r="HQ12" s="46"/>
      <c r="HR12" s="46"/>
      <c r="HS12" s="46"/>
      <c r="HT12" s="7"/>
      <c r="HU12" s="46"/>
      <c r="HV12" s="46"/>
      <c r="HW12" s="46"/>
      <c r="HX12" s="46"/>
      <c r="HY12" s="46"/>
      <c r="HZ12" s="46"/>
      <c r="IA12" s="46"/>
      <c r="IB12" s="46"/>
      <c r="IC12" s="43"/>
      <c r="ID12" s="43"/>
    </row>
    <row r="13" spans="1:238" ht="15.75" hidden="1" customHeight="1" outlineLevel="1" x14ac:dyDescent="0.2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3" t="s">
        <v>105</v>
      </c>
      <c r="AA13" s="3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8"/>
      <c r="CM13" s="58"/>
      <c r="CN13" s="58"/>
      <c r="CO13" s="59">
        <f t="shared" ref="CO13:FZ13" si="11">CO9*CO10</f>
        <v>121982.78479465083</v>
      </c>
      <c r="CP13" s="59">
        <f t="shared" si="11"/>
        <v>121982.78479465083</v>
      </c>
      <c r="CQ13" s="59">
        <f t="shared" si="11"/>
        <v>108982.78479465083</v>
      </c>
      <c r="CR13" s="59">
        <f t="shared" si="11"/>
        <v>102482.78479465083</v>
      </c>
      <c r="CS13" s="59">
        <f t="shared" si="11"/>
        <v>95982.784794650826</v>
      </c>
      <c r="CT13" s="59">
        <f t="shared" si="11"/>
        <v>95982.784794650826</v>
      </c>
      <c r="CU13" s="59">
        <f t="shared" si="11"/>
        <v>91200.190299822527</v>
      </c>
      <c r="CV13" s="59">
        <f t="shared" si="11"/>
        <v>109871.9617536694</v>
      </c>
      <c r="CW13" s="59">
        <f t="shared" si="11"/>
        <v>131082.78479465083</v>
      </c>
      <c r="CX13" s="59">
        <f t="shared" si="11"/>
        <v>115482.78479465083</v>
      </c>
      <c r="CY13" s="59">
        <f t="shared" si="11"/>
        <v>102482.78479465083</v>
      </c>
      <c r="CZ13" s="59">
        <f t="shared" si="11"/>
        <v>102482.78479465083</v>
      </c>
      <c r="DA13" s="59">
        <f t="shared" si="11"/>
        <v>121982.78479465083</v>
      </c>
      <c r="DB13" s="59">
        <f t="shared" si="11"/>
        <v>121982.78479465083</v>
      </c>
      <c r="DC13" s="59">
        <f t="shared" si="11"/>
        <v>108982.78479465083</v>
      </c>
      <c r="DD13" s="59">
        <f t="shared" si="11"/>
        <v>102482.78479465083</v>
      </c>
      <c r="DE13" s="59">
        <f t="shared" si="11"/>
        <v>95982.784794650826</v>
      </c>
      <c r="DF13" s="59">
        <f t="shared" si="11"/>
        <v>95982.784794650826</v>
      </c>
      <c r="DG13" s="59">
        <f t="shared" si="11"/>
        <v>124645.51492746006</v>
      </c>
      <c r="DH13" s="59">
        <f t="shared" si="11"/>
        <v>120204.95318841275</v>
      </c>
      <c r="DI13" s="59">
        <f t="shared" si="11"/>
        <v>126704.95318841274</v>
      </c>
      <c r="DJ13" s="59">
        <f t="shared" si="11"/>
        <v>111104.95318841276</v>
      </c>
      <c r="DK13" s="59">
        <f t="shared" si="11"/>
        <v>98104.95318841275</v>
      </c>
      <c r="DL13" s="59">
        <f t="shared" si="11"/>
        <v>98104.95318841275</v>
      </c>
      <c r="DM13" s="59">
        <f t="shared" si="11"/>
        <v>117604.95318841275</v>
      </c>
      <c r="DN13" s="59">
        <f t="shared" si="11"/>
        <v>117604.95318841275</v>
      </c>
      <c r="DO13" s="59">
        <f t="shared" si="11"/>
        <v>104604.95318841275</v>
      </c>
      <c r="DP13" s="59">
        <f t="shared" si="11"/>
        <v>98104.95318841275</v>
      </c>
      <c r="DQ13" s="59">
        <f t="shared" si="11"/>
        <v>91604.953188412779</v>
      </c>
      <c r="DR13" s="59">
        <f t="shared" si="11"/>
        <v>91604.953188412779</v>
      </c>
      <c r="DS13" s="59">
        <f t="shared" si="11"/>
        <v>121125.71562065005</v>
      </c>
      <c r="DT13" s="59">
        <f t="shared" si="11"/>
        <v>120524.93494357729</v>
      </c>
      <c r="DU13" s="59">
        <f t="shared" si="11"/>
        <v>127024.93494357726</v>
      </c>
      <c r="DV13" s="59">
        <f t="shared" si="11"/>
        <v>111424.93494357732</v>
      </c>
      <c r="DW13" s="59">
        <f t="shared" si="11"/>
        <v>98424.934943577289</v>
      </c>
      <c r="DX13" s="59">
        <f t="shared" si="11"/>
        <v>98424.934943577289</v>
      </c>
      <c r="DY13" s="59">
        <f t="shared" si="11"/>
        <v>117924.93494357732</v>
      </c>
      <c r="DZ13" s="59">
        <f t="shared" si="11"/>
        <v>117924.93494357732</v>
      </c>
      <c r="EA13" s="59">
        <f t="shared" si="11"/>
        <v>104924.9349435773</v>
      </c>
      <c r="EB13" s="59">
        <f t="shared" si="11"/>
        <v>98424.934943577289</v>
      </c>
      <c r="EC13" s="59">
        <f t="shared" si="11"/>
        <v>91924.934943577304</v>
      </c>
      <c r="ED13" s="59">
        <f t="shared" si="11"/>
        <v>91924.934943577304</v>
      </c>
      <c r="EE13" s="59">
        <f t="shared" si="11"/>
        <v>121125.71562065005</v>
      </c>
      <c r="EF13" s="59">
        <f t="shared" si="11"/>
        <v>120524.93494357729</v>
      </c>
      <c r="EG13" s="59">
        <f t="shared" si="11"/>
        <v>127024.93494357726</v>
      </c>
      <c r="EH13" s="59">
        <f t="shared" si="11"/>
        <v>111424.93494357732</v>
      </c>
      <c r="EI13" s="59">
        <f t="shared" si="11"/>
        <v>98424.934943577289</v>
      </c>
      <c r="EJ13" s="59">
        <f t="shared" si="11"/>
        <v>98424.934943577289</v>
      </c>
      <c r="EK13" s="59">
        <f t="shared" si="11"/>
        <v>117924.93494357732</v>
      </c>
      <c r="EL13" s="59">
        <f t="shared" si="11"/>
        <v>117924.93494357732</v>
      </c>
      <c r="EM13" s="59">
        <f t="shared" si="11"/>
        <v>104924.9349435773</v>
      </c>
      <c r="EN13" s="59">
        <f t="shared" si="11"/>
        <v>98424.934943577289</v>
      </c>
      <c r="EO13" s="59">
        <f t="shared" si="11"/>
        <v>91924.934943577304</v>
      </c>
      <c r="EP13" s="59">
        <f t="shared" si="11"/>
        <v>91924.934943577304</v>
      </c>
      <c r="EQ13" s="59">
        <f t="shared" si="11"/>
        <v>0</v>
      </c>
      <c r="ER13" s="59">
        <f t="shared" si="11"/>
        <v>0</v>
      </c>
      <c r="ES13" s="59">
        <f t="shared" si="11"/>
        <v>0</v>
      </c>
      <c r="ET13" s="59">
        <f t="shared" si="11"/>
        <v>0</v>
      </c>
      <c r="EU13" s="59">
        <f t="shared" si="11"/>
        <v>0</v>
      </c>
      <c r="EV13" s="59">
        <f t="shared" si="11"/>
        <v>0</v>
      </c>
      <c r="EW13" s="59">
        <f t="shared" si="11"/>
        <v>0</v>
      </c>
      <c r="EX13" s="59">
        <f t="shared" si="11"/>
        <v>0</v>
      </c>
      <c r="EY13" s="59">
        <f t="shared" si="11"/>
        <v>0</v>
      </c>
      <c r="EZ13" s="59">
        <f t="shared" si="11"/>
        <v>0</v>
      </c>
      <c r="FA13" s="59">
        <f t="shared" si="11"/>
        <v>0</v>
      </c>
      <c r="FB13" s="59">
        <f t="shared" si="11"/>
        <v>0</v>
      </c>
      <c r="FC13" s="59">
        <f t="shared" si="11"/>
        <v>0</v>
      </c>
      <c r="FD13" s="59">
        <f t="shared" si="11"/>
        <v>0</v>
      </c>
      <c r="FE13" s="59">
        <f t="shared" si="11"/>
        <v>0</v>
      </c>
      <c r="FF13" s="59">
        <f t="shared" si="11"/>
        <v>0</v>
      </c>
      <c r="FG13" s="59">
        <f t="shared" si="11"/>
        <v>0</v>
      </c>
      <c r="FH13" s="59">
        <f t="shared" si="11"/>
        <v>0</v>
      </c>
      <c r="FI13" s="59">
        <f t="shared" si="11"/>
        <v>0</v>
      </c>
      <c r="FJ13" s="59">
        <f t="shared" si="11"/>
        <v>0</v>
      </c>
      <c r="FK13" s="59">
        <f t="shared" si="11"/>
        <v>0</v>
      </c>
      <c r="FL13" s="59">
        <f t="shared" si="11"/>
        <v>0</v>
      </c>
      <c r="FM13" s="59">
        <f t="shared" si="11"/>
        <v>0</v>
      </c>
      <c r="FN13" s="59">
        <f t="shared" si="11"/>
        <v>0</v>
      </c>
      <c r="FO13" s="59">
        <f t="shared" si="11"/>
        <v>0</v>
      </c>
      <c r="FP13" s="59">
        <f t="shared" si="11"/>
        <v>0</v>
      </c>
      <c r="FQ13" s="59">
        <f t="shared" si="11"/>
        <v>0</v>
      </c>
      <c r="FR13" s="59">
        <f t="shared" si="11"/>
        <v>0</v>
      </c>
      <c r="FS13" s="59">
        <f t="shared" si="11"/>
        <v>0</v>
      </c>
      <c r="FT13" s="59">
        <f t="shared" si="11"/>
        <v>0</v>
      </c>
      <c r="FU13" s="59">
        <f t="shared" si="11"/>
        <v>0</v>
      </c>
      <c r="FV13" s="59">
        <f t="shared" si="11"/>
        <v>0</v>
      </c>
      <c r="FW13" s="59">
        <f t="shared" si="11"/>
        <v>0</v>
      </c>
      <c r="FX13" s="59">
        <f t="shared" si="11"/>
        <v>0</v>
      </c>
      <c r="FY13" s="59">
        <f t="shared" si="11"/>
        <v>0</v>
      </c>
      <c r="FZ13" s="59">
        <f t="shared" si="11"/>
        <v>0</v>
      </c>
      <c r="GA13" s="43"/>
      <c r="GB13" s="46">
        <f t="shared" ref="GB13:HS13" si="12">SUMIFS($AY13:$FZ13,$AY$3:$FZ$3,GB$3,$AY$2:$FZ$2,GB$2)</f>
        <v>0</v>
      </c>
      <c r="GC13" s="46">
        <f t="shared" si="12"/>
        <v>0</v>
      </c>
      <c r="GD13" s="46">
        <f t="shared" si="12"/>
        <v>0</v>
      </c>
      <c r="GE13" s="46">
        <f t="shared" si="12"/>
        <v>0</v>
      </c>
      <c r="GF13" s="46">
        <f t="shared" si="12"/>
        <v>0</v>
      </c>
      <c r="GG13" s="46">
        <f t="shared" si="12"/>
        <v>0</v>
      </c>
      <c r="GH13" s="46">
        <f t="shared" si="12"/>
        <v>0</v>
      </c>
      <c r="GI13" s="46">
        <f t="shared" si="12"/>
        <v>0</v>
      </c>
      <c r="GJ13" s="46">
        <f t="shared" si="12"/>
        <v>0</v>
      </c>
      <c r="GK13" s="46">
        <f t="shared" si="12"/>
        <v>0</v>
      </c>
      <c r="GL13" s="46">
        <f t="shared" si="12"/>
        <v>0</v>
      </c>
      <c r="GM13" s="46">
        <f t="shared" si="12"/>
        <v>0</v>
      </c>
      <c r="GN13" s="46">
        <f t="shared" si="12"/>
        <v>0</v>
      </c>
      <c r="GO13" s="46">
        <f t="shared" si="12"/>
        <v>0</v>
      </c>
      <c r="GP13" s="46">
        <f t="shared" si="12"/>
        <v>352948.35438395245</v>
      </c>
      <c r="GQ13" s="46">
        <f t="shared" si="12"/>
        <v>294448.35438395245</v>
      </c>
      <c r="GR13" s="46">
        <f t="shared" si="12"/>
        <v>332154.93684814277</v>
      </c>
      <c r="GS13" s="46">
        <f t="shared" si="12"/>
        <v>320448.35438395245</v>
      </c>
      <c r="GT13" s="46">
        <f t="shared" si="12"/>
        <v>352948.35438395245</v>
      </c>
      <c r="GU13" s="46">
        <f t="shared" si="12"/>
        <v>294448.35438395245</v>
      </c>
      <c r="GV13" s="46">
        <f t="shared" si="12"/>
        <v>371555.42130428553</v>
      </c>
      <c r="GW13" s="46">
        <f t="shared" si="12"/>
        <v>307314.85956523829</v>
      </c>
      <c r="GX13" s="46">
        <f t="shared" si="12"/>
        <v>339814.85956523824</v>
      </c>
      <c r="GY13" s="46">
        <f t="shared" si="12"/>
        <v>281314.85956523829</v>
      </c>
      <c r="GZ13" s="46">
        <f t="shared" si="12"/>
        <v>368675.58550780459</v>
      </c>
      <c r="HA13" s="46">
        <f t="shared" si="12"/>
        <v>308274.80483073188</v>
      </c>
      <c r="HB13" s="46">
        <f t="shared" si="12"/>
        <v>340774.80483073194</v>
      </c>
      <c r="HC13" s="46">
        <f t="shared" si="12"/>
        <v>282274.80483073194</v>
      </c>
      <c r="HD13" s="46">
        <f t="shared" si="12"/>
        <v>368675.58550780459</v>
      </c>
      <c r="HE13" s="46">
        <f t="shared" si="12"/>
        <v>308274.80483073188</v>
      </c>
      <c r="HF13" s="46">
        <f t="shared" si="12"/>
        <v>340774.80483073194</v>
      </c>
      <c r="HG13" s="46">
        <f t="shared" si="12"/>
        <v>282274.80483073194</v>
      </c>
      <c r="HH13" s="46">
        <f t="shared" si="12"/>
        <v>0</v>
      </c>
      <c r="HI13" s="46">
        <f t="shared" si="12"/>
        <v>0</v>
      </c>
      <c r="HJ13" s="46">
        <f t="shared" si="12"/>
        <v>0</v>
      </c>
      <c r="HK13" s="46">
        <f t="shared" si="12"/>
        <v>0</v>
      </c>
      <c r="HL13" s="46">
        <f t="shared" si="12"/>
        <v>0</v>
      </c>
      <c r="HM13" s="46">
        <f t="shared" si="12"/>
        <v>0</v>
      </c>
      <c r="HN13" s="46">
        <f t="shared" si="12"/>
        <v>0</v>
      </c>
      <c r="HO13" s="46">
        <f t="shared" si="12"/>
        <v>0</v>
      </c>
      <c r="HP13" s="46">
        <f t="shared" si="12"/>
        <v>0</v>
      </c>
      <c r="HQ13" s="46">
        <f t="shared" si="12"/>
        <v>0</v>
      </c>
      <c r="HR13" s="46">
        <f t="shared" si="12"/>
        <v>0</v>
      </c>
      <c r="HS13" s="46">
        <f t="shared" si="12"/>
        <v>0</v>
      </c>
      <c r="HT13" s="7"/>
      <c r="HU13" s="46">
        <f t="shared" ref="HU13:IB13" si="13">SUMIFS($AY13:$FZ13,$AY$3:$FZ$3,HU$4)</f>
        <v>0</v>
      </c>
      <c r="HV13" s="46">
        <f t="shared" si="13"/>
        <v>0</v>
      </c>
      <c r="HW13" s="46">
        <f t="shared" si="13"/>
        <v>0</v>
      </c>
      <c r="HX13" s="60">
        <f t="shared" si="13"/>
        <v>647396.70876790502</v>
      </c>
      <c r="HY13" s="60">
        <f t="shared" si="13"/>
        <v>1300000.0000000002</v>
      </c>
      <c r="HZ13" s="60">
        <f t="shared" si="13"/>
        <v>1300000.0000000002</v>
      </c>
      <c r="IA13" s="60">
        <f t="shared" si="13"/>
        <v>1300000.0000000002</v>
      </c>
      <c r="IB13" s="60">
        <f t="shared" si="13"/>
        <v>1300000.0000000002</v>
      </c>
      <c r="IC13" s="43"/>
      <c r="ID13" s="43"/>
    </row>
    <row r="14" spans="1:238" ht="15.75" hidden="1" customHeight="1" outlineLevel="1" x14ac:dyDescent="0.2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9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W14" s="58"/>
      <c r="BX14" s="58"/>
      <c r="BY14" s="58"/>
      <c r="BZ14" s="58"/>
      <c r="CA14" s="58"/>
      <c r="CB14" s="5"/>
      <c r="CC14" s="58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2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3"/>
      <c r="GB14" s="46"/>
      <c r="GC14" s="46"/>
      <c r="GD14" s="46"/>
      <c r="GE14" s="46"/>
      <c r="GF14" s="46"/>
      <c r="GG14" s="46"/>
      <c r="GH14" s="46"/>
      <c r="GI14" s="46"/>
      <c r="GJ14" s="46"/>
      <c r="GK14" s="46"/>
      <c r="GL14" s="46"/>
      <c r="GM14" s="46"/>
      <c r="GN14" s="46"/>
      <c r="GO14" s="46"/>
      <c r="GP14" s="46"/>
      <c r="GQ14" s="46"/>
      <c r="GR14" s="46"/>
      <c r="GS14" s="46"/>
      <c r="GT14" s="46"/>
      <c r="GU14" s="46"/>
      <c r="GV14" s="46"/>
      <c r="GW14" s="46"/>
      <c r="GX14" s="46"/>
      <c r="GY14" s="46"/>
      <c r="GZ14" s="46"/>
      <c r="HA14" s="46"/>
      <c r="HB14" s="46"/>
      <c r="HC14" s="46"/>
      <c r="HD14" s="46"/>
      <c r="HE14" s="46"/>
      <c r="HF14" s="46"/>
      <c r="HG14" s="46"/>
      <c r="HH14" s="46"/>
      <c r="HI14" s="46"/>
      <c r="HJ14" s="46"/>
      <c r="HK14" s="46"/>
      <c r="HL14" s="46"/>
      <c r="HM14" s="46"/>
      <c r="HN14" s="46"/>
      <c r="HO14" s="46"/>
      <c r="HP14" s="46"/>
      <c r="HQ14" s="46"/>
      <c r="HR14" s="46"/>
      <c r="HS14" s="46"/>
      <c r="HT14" s="7"/>
      <c r="HU14" s="46"/>
      <c r="HV14" s="46"/>
      <c r="HW14" s="46"/>
      <c r="HX14" s="46"/>
      <c r="HY14" s="46"/>
      <c r="HZ14" s="46"/>
      <c r="IA14" s="46"/>
      <c r="IB14" s="46"/>
      <c r="IC14" s="43"/>
      <c r="ID14" s="63"/>
    </row>
    <row r="15" spans="1:238" ht="15.75" customHeight="1" collapsed="1" x14ac:dyDescent="0.2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3" t="s">
        <v>106</v>
      </c>
      <c r="AA15" s="36"/>
      <c r="AB15" s="36"/>
      <c r="AC15" s="36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58"/>
      <c r="BX15" s="58"/>
      <c r="BY15" s="58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8"/>
      <c r="CM15" s="58"/>
      <c r="CN15" s="58"/>
      <c r="CO15" s="7">
        <f t="shared" ref="CO15:FZ15" si="14">INDEX($HX15:$IB15,1,MATCH(CO$3,$HX$4:$IB$4,0))</f>
        <v>30</v>
      </c>
      <c r="CP15" s="7">
        <f t="shared" si="14"/>
        <v>30</v>
      </c>
      <c r="CQ15" s="7">
        <f t="shared" si="14"/>
        <v>30</v>
      </c>
      <c r="CR15" s="7">
        <f t="shared" si="14"/>
        <v>30</v>
      </c>
      <c r="CS15" s="7">
        <f t="shared" si="14"/>
        <v>30</v>
      </c>
      <c r="CT15" s="7">
        <f t="shared" si="14"/>
        <v>30</v>
      </c>
      <c r="CU15" s="7">
        <f t="shared" si="14"/>
        <v>30</v>
      </c>
      <c r="CV15" s="7">
        <f t="shared" si="14"/>
        <v>30</v>
      </c>
      <c r="CW15" s="7">
        <f t="shared" si="14"/>
        <v>30</v>
      </c>
      <c r="CX15" s="7">
        <f t="shared" si="14"/>
        <v>30</v>
      </c>
      <c r="CY15" s="7">
        <f t="shared" si="14"/>
        <v>30</v>
      </c>
      <c r="CZ15" s="7">
        <f t="shared" si="14"/>
        <v>30</v>
      </c>
      <c r="DA15" s="7">
        <f t="shared" si="14"/>
        <v>30</v>
      </c>
      <c r="DB15" s="7">
        <f t="shared" si="14"/>
        <v>30</v>
      </c>
      <c r="DC15" s="7">
        <f t="shared" si="14"/>
        <v>30</v>
      </c>
      <c r="DD15" s="7">
        <f t="shared" si="14"/>
        <v>30</v>
      </c>
      <c r="DE15" s="7">
        <f t="shared" si="14"/>
        <v>30</v>
      </c>
      <c r="DF15" s="7">
        <f t="shared" si="14"/>
        <v>30</v>
      </c>
      <c r="DG15" s="7">
        <f t="shared" si="14"/>
        <v>30</v>
      </c>
      <c r="DH15" s="7">
        <f t="shared" si="14"/>
        <v>30</v>
      </c>
      <c r="DI15" s="7">
        <f t="shared" si="14"/>
        <v>30</v>
      </c>
      <c r="DJ15" s="7">
        <f t="shared" si="14"/>
        <v>30</v>
      </c>
      <c r="DK15" s="7">
        <f t="shared" si="14"/>
        <v>30</v>
      </c>
      <c r="DL15" s="7">
        <f t="shared" si="14"/>
        <v>30</v>
      </c>
      <c r="DM15" s="7">
        <f t="shared" si="14"/>
        <v>30</v>
      </c>
      <c r="DN15" s="7">
        <f t="shared" si="14"/>
        <v>30</v>
      </c>
      <c r="DO15" s="7">
        <f t="shared" si="14"/>
        <v>30</v>
      </c>
      <c r="DP15" s="7">
        <f t="shared" si="14"/>
        <v>30</v>
      </c>
      <c r="DQ15" s="7">
        <f t="shared" si="14"/>
        <v>30</v>
      </c>
      <c r="DR15" s="7">
        <f t="shared" si="14"/>
        <v>30</v>
      </c>
      <c r="DS15" s="7">
        <f t="shared" si="14"/>
        <v>30</v>
      </c>
      <c r="DT15" s="7">
        <f t="shared" si="14"/>
        <v>30</v>
      </c>
      <c r="DU15" s="7">
        <f t="shared" si="14"/>
        <v>30</v>
      </c>
      <c r="DV15" s="7">
        <f t="shared" si="14"/>
        <v>30</v>
      </c>
      <c r="DW15" s="7">
        <f t="shared" si="14"/>
        <v>30</v>
      </c>
      <c r="DX15" s="7">
        <f t="shared" si="14"/>
        <v>30</v>
      </c>
      <c r="DY15" s="7">
        <f t="shared" si="14"/>
        <v>30</v>
      </c>
      <c r="DZ15" s="7">
        <f t="shared" si="14"/>
        <v>30</v>
      </c>
      <c r="EA15" s="7">
        <f t="shared" si="14"/>
        <v>30</v>
      </c>
      <c r="EB15" s="7">
        <f t="shared" si="14"/>
        <v>30</v>
      </c>
      <c r="EC15" s="7">
        <f t="shared" si="14"/>
        <v>30</v>
      </c>
      <c r="ED15" s="7">
        <f t="shared" si="14"/>
        <v>30</v>
      </c>
      <c r="EE15" s="7">
        <f t="shared" si="14"/>
        <v>30</v>
      </c>
      <c r="EF15" s="7">
        <f t="shared" si="14"/>
        <v>30</v>
      </c>
      <c r="EG15" s="7">
        <f t="shared" si="14"/>
        <v>30</v>
      </c>
      <c r="EH15" s="7">
        <f t="shared" si="14"/>
        <v>30</v>
      </c>
      <c r="EI15" s="7">
        <f t="shared" si="14"/>
        <v>30</v>
      </c>
      <c r="EJ15" s="7">
        <f t="shared" si="14"/>
        <v>30</v>
      </c>
      <c r="EK15" s="7">
        <f t="shared" si="14"/>
        <v>30</v>
      </c>
      <c r="EL15" s="7">
        <f t="shared" si="14"/>
        <v>30</v>
      </c>
      <c r="EM15" s="7">
        <f t="shared" si="14"/>
        <v>30</v>
      </c>
      <c r="EN15" s="7">
        <f t="shared" si="14"/>
        <v>30</v>
      </c>
      <c r="EO15" s="7">
        <f t="shared" si="14"/>
        <v>30</v>
      </c>
      <c r="EP15" s="7">
        <f t="shared" si="14"/>
        <v>30</v>
      </c>
      <c r="EQ15" s="7" t="e">
        <f t="shared" si="14"/>
        <v>#N/A</v>
      </c>
      <c r="ER15" s="7" t="e">
        <f t="shared" si="14"/>
        <v>#N/A</v>
      </c>
      <c r="ES15" s="7" t="e">
        <f t="shared" si="14"/>
        <v>#N/A</v>
      </c>
      <c r="ET15" s="7" t="e">
        <f t="shared" si="14"/>
        <v>#N/A</v>
      </c>
      <c r="EU15" s="7" t="e">
        <f t="shared" si="14"/>
        <v>#N/A</v>
      </c>
      <c r="EV15" s="7" t="e">
        <f t="shared" si="14"/>
        <v>#N/A</v>
      </c>
      <c r="EW15" s="7" t="e">
        <f t="shared" si="14"/>
        <v>#N/A</v>
      </c>
      <c r="EX15" s="7" t="e">
        <f t="shared" si="14"/>
        <v>#N/A</v>
      </c>
      <c r="EY15" s="7" t="e">
        <f t="shared" si="14"/>
        <v>#N/A</v>
      </c>
      <c r="EZ15" s="7" t="e">
        <f t="shared" si="14"/>
        <v>#N/A</v>
      </c>
      <c r="FA15" s="7" t="e">
        <f t="shared" si="14"/>
        <v>#N/A</v>
      </c>
      <c r="FB15" s="7" t="e">
        <f t="shared" si="14"/>
        <v>#N/A</v>
      </c>
      <c r="FC15" s="7" t="e">
        <f t="shared" si="14"/>
        <v>#N/A</v>
      </c>
      <c r="FD15" s="7" t="e">
        <f t="shared" si="14"/>
        <v>#N/A</v>
      </c>
      <c r="FE15" s="7" t="e">
        <f t="shared" si="14"/>
        <v>#N/A</v>
      </c>
      <c r="FF15" s="7" t="e">
        <f t="shared" si="14"/>
        <v>#N/A</v>
      </c>
      <c r="FG15" s="7" t="e">
        <f t="shared" si="14"/>
        <v>#N/A</v>
      </c>
      <c r="FH15" s="7" t="e">
        <f t="shared" si="14"/>
        <v>#N/A</v>
      </c>
      <c r="FI15" s="7" t="e">
        <f t="shared" si="14"/>
        <v>#N/A</v>
      </c>
      <c r="FJ15" s="7" t="e">
        <f t="shared" si="14"/>
        <v>#N/A</v>
      </c>
      <c r="FK15" s="7" t="e">
        <f t="shared" si="14"/>
        <v>#N/A</v>
      </c>
      <c r="FL15" s="7" t="e">
        <f t="shared" si="14"/>
        <v>#N/A</v>
      </c>
      <c r="FM15" s="7" t="e">
        <f t="shared" si="14"/>
        <v>#N/A</v>
      </c>
      <c r="FN15" s="7" t="e">
        <f t="shared" si="14"/>
        <v>#N/A</v>
      </c>
      <c r="FO15" s="7" t="e">
        <f t="shared" si="14"/>
        <v>#N/A</v>
      </c>
      <c r="FP15" s="7" t="e">
        <f t="shared" si="14"/>
        <v>#N/A</v>
      </c>
      <c r="FQ15" s="7" t="e">
        <f t="shared" si="14"/>
        <v>#N/A</v>
      </c>
      <c r="FR15" s="7" t="e">
        <f t="shared" si="14"/>
        <v>#N/A</v>
      </c>
      <c r="FS15" s="7" t="e">
        <f t="shared" si="14"/>
        <v>#N/A</v>
      </c>
      <c r="FT15" s="7" t="e">
        <f t="shared" si="14"/>
        <v>#N/A</v>
      </c>
      <c r="FU15" s="7" t="e">
        <f t="shared" si="14"/>
        <v>#N/A</v>
      </c>
      <c r="FV15" s="7" t="e">
        <f t="shared" si="14"/>
        <v>#N/A</v>
      </c>
      <c r="FW15" s="7" t="e">
        <f t="shared" si="14"/>
        <v>#N/A</v>
      </c>
      <c r="FX15" s="7" t="e">
        <f t="shared" si="14"/>
        <v>#N/A</v>
      </c>
      <c r="FY15" s="7" t="e">
        <f t="shared" si="14"/>
        <v>#N/A</v>
      </c>
      <c r="FZ15" s="7" t="e">
        <f t="shared" si="14"/>
        <v>#N/A</v>
      </c>
      <c r="GA15" s="43"/>
      <c r="GB15" s="46">
        <f t="shared" ref="GB15:HS15" si="15">IFERROR(GB13/GB16,0)</f>
        <v>0</v>
      </c>
      <c r="GC15" s="46">
        <f t="shared" si="15"/>
        <v>0</v>
      </c>
      <c r="GD15" s="46">
        <f t="shared" si="15"/>
        <v>0</v>
      </c>
      <c r="GE15" s="46">
        <f t="shared" si="15"/>
        <v>0</v>
      </c>
      <c r="GF15" s="46">
        <f t="shared" si="15"/>
        <v>0</v>
      </c>
      <c r="GG15" s="46">
        <f t="shared" si="15"/>
        <v>0</v>
      </c>
      <c r="GH15" s="46">
        <f t="shared" si="15"/>
        <v>0</v>
      </c>
      <c r="GI15" s="46">
        <f t="shared" si="15"/>
        <v>0</v>
      </c>
      <c r="GJ15" s="46">
        <f t="shared" si="15"/>
        <v>0</v>
      </c>
      <c r="GK15" s="46">
        <f t="shared" si="15"/>
        <v>0</v>
      </c>
      <c r="GL15" s="46">
        <f t="shared" si="15"/>
        <v>0</v>
      </c>
      <c r="GM15" s="46">
        <f t="shared" si="15"/>
        <v>0</v>
      </c>
      <c r="GN15" s="46">
        <f t="shared" si="15"/>
        <v>0</v>
      </c>
      <c r="GO15" s="46">
        <f t="shared" si="15"/>
        <v>0</v>
      </c>
      <c r="GP15" s="46">
        <f t="shared" si="15"/>
        <v>29.999999999999996</v>
      </c>
      <c r="GQ15" s="46">
        <f t="shared" si="15"/>
        <v>29.999999999999996</v>
      </c>
      <c r="GR15" s="46">
        <f t="shared" si="15"/>
        <v>30</v>
      </c>
      <c r="GS15" s="46">
        <f t="shared" si="15"/>
        <v>30</v>
      </c>
      <c r="GT15" s="46">
        <f t="shared" si="15"/>
        <v>29.999999999999996</v>
      </c>
      <c r="GU15" s="46">
        <f t="shared" si="15"/>
        <v>29.999999999999996</v>
      </c>
      <c r="GV15" s="46">
        <f t="shared" si="15"/>
        <v>30</v>
      </c>
      <c r="GW15" s="46">
        <f t="shared" si="15"/>
        <v>30.000000000000004</v>
      </c>
      <c r="GX15" s="46">
        <f t="shared" si="15"/>
        <v>30</v>
      </c>
      <c r="GY15" s="46">
        <f t="shared" si="15"/>
        <v>30.000000000000004</v>
      </c>
      <c r="GZ15" s="46">
        <f t="shared" si="15"/>
        <v>30</v>
      </c>
      <c r="HA15" s="46">
        <f t="shared" si="15"/>
        <v>29.999999999999996</v>
      </c>
      <c r="HB15" s="46">
        <f t="shared" si="15"/>
        <v>30</v>
      </c>
      <c r="HC15" s="46">
        <f t="shared" si="15"/>
        <v>30.000000000000007</v>
      </c>
      <c r="HD15" s="46">
        <f t="shared" si="15"/>
        <v>30</v>
      </c>
      <c r="HE15" s="46">
        <f t="shared" si="15"/>
        <v>29.999999999999996</v>
      </c>
      <c r="HF15" s="46">
        <f t="shared" si="15"/>
        <v>30</v>
      </c>
      <c r="HG15" s="46">
        <f t="shared" si="15"/>
        <v>30.000000000000007</v>
      </c>
      <c r="HH15" s="46">
        <f t="shared" si="15"/>
        <v>0</v>
      </c>
      <c r="HI15" s="46">
        <f t="shared" si="15"/>
        <v>0</v>
      </c>
      <c r="HJ15" s="46">
        <f t="shared" si="15"/>
        <v>0</v>
      </c>
      <c r="HK15" s="46">
        <f t="shared" si="15"/>
        <v>0</v>
      </c>
      <c r="HL15" s="46">
        <f t="shared" si="15"/>
        <v>0</v>
      </c>
      <c r="HM15" s="46">
        <f t="shared" si="15"/>
        <v>0</v>
      </c>
      <c r="HN15" s="46">
        <f t="shared" si="15"/>
        <v>0</v>
      </c>
      <c r="HO15" s="46">
        <f t="shared" si="15"/>
        <v>0</v>
      </c>
      <c r="HP15" s="46">
        <f t="shared" si="15"/>
        <v>0</v>
      </c>
      <c r="HQ15" s="46">
        <f t="shared" si="15"/>
        <v>0</v>
      </c>
      <c r="HR15" s="46">
        <f t="shared" si="15"/>
        <v>0</v>
      </c>
      <c r="HS15" s="46">
        <f t="shared" si="15"/>
        <v>0</v>
      </c>
      <c r="HT15" s="7"/>
      <c r="HU15" s="46">
        <f t="shared" ref="HU15:HW15" si="16">IFERROR(HU13/HU16,0)</f>
        <v>0</v>
      </c>
      <c r="HV15" s="46">
        <f t="shared" si="16"/>
        <v>0</v>
      </c>
      <c r="HW15" s="46">
        <f t="shared" si="16"/>
        <v>0</v>
      </c>
      <c r="HX15" s="65">
        <v>30</v>
      </c>
      <c r="HY15" s="65">
        <v>30</v>
      </c>
      <c r="HZ15" s="65">
        <v>30</v>
      </c>
      <c r="IA15" s="65">
        <v>30</v>
      </c>
      <c r="IB15" s="65">
        <v>30</v>
      </c>
      <c r="IC15" s="43"/>
      <c r="ID15" s="50" t="s">
        <v>107</v>
      </c>
    </row>
    <row r="16" spans="1:238" ht="15.75" customHeight="1" x14ac:dyDescent="0.2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36" t="s">
        <v>108</v>
      </c>
      <c r="AA16" s="36"/>
      <c r="AB16" s="36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>
        <f t="shared" ref="CO16:FZ16" si="17">CO13/CO15</f>
        <v>4066.092826488361</v>
      </c>
      <c r="CP16" s="7">
        <f t="shared" si="17"/>
        <v>4066.092826488361</v>
      </c>
      <c r="CQ16" s="7">
        <f t="shared" si="17"/>
        <v>3632.7594931550275</v>
      </c>
      <c r="CR16" s="7">
        <f t="shared" si="17"/>
        <v>3416.092826488361</v>
      </c>
      <c r="CS16" s="7">
        <f t="shared" si="17"/>
        <v>3199.426159821694</v>
      </c>
      <c r="CT16" s="7">
        <f t="shared" si="17"/>
        <v>3199.426159821694</v>
      </c>
      <c r="CU16" s="7">
        <f t="shared" si="17"/>
        <v>3040.0063433274177</v>
      </c>
      <c r="CV16" s="7">
        <f t="shared" si="17"/>
        <v>3662.3987251223134</v>
      </c>
      <c r="CW16" s="7">
        <f t="shared" si="17"/>
        <v>4369.4261598216945</v>
      </c>
      <c r="CX16" s="7">
        <f t="shared" si="17"/>
        <v>3849.426159821694</v>
      </c>
      <c r="CY16" s="7">
        <f t="shared" si="17"/>
        <v>3416.092826488361</v>
      </c>
      <c r="CZ16" s="7">
        <f t="shared" si="17"/>
        <v>3416.092826488361</v>
      </c>
      <c r="DA16" s="7">
        <f t="shared" si="17"/>
        <v>4066.092826488361</v>
      </c>
      <c r="DB16" s="7">
        <f t="shared" si="17"/>
        <v>4066.092826488361</v>
      </c>
      <c r="DC16" s="7">
        <f t="shared" si="17"/>
        <v>3632.7594931550275</v>
      </c>
      <c r="DD16" s="7">
        <f t="shared" si="17"/>
        <v>3416.092826488361</v>
      </c>
      <c r="DE16" s="7">
        <f t="shared" si="17"/>
        <v>3199.426159821694</v>
      </c>
      <c r="DF16" s="7">
        <f t="shared" si="17"/>
        <v>3199.426159821694</v>
      </c>
      <c r="DG16" s="7">
        <f t="shared" si="17"/>
        <v>4154.8504975820015</v>
      </c>
      <c r="DH16" s="7">
        <f t="shared" si="17"/>
        <v>4006.8317729470918</v>
      </c>
      <c r="DI16" s="7">
        <f t="shared" si="17"/>
        <v>4223.4984396137579</v>
      </c>
      <c r="DJ16" s="7">
        <f t="shared" si="17"/>
        <v>3703.4984396137588</v>
      </c>
      <c r="DK16" s="7">
        <f t="shared" si="17"/>
        <v>3270.1651062804249</v>
      </c>
      <c r="DL16" s="7">
        <f t="shared" si="17"/>
        <v>3270.1651062804249</v>
      </c>
      <c r="DM16" s="7">
        <f t="shared" si="17"/>
        <v>3920.1651062804249</v>
      </c>
      <c r="DN16" s="7">
        <f t="shared" si="17"/>
        <v>3920.1651062804249</v>
      </c>
      <c r="DO16" s="7">
        <f t="shared" si="17"/>
        <v>3486.8317729470918</v>
      </c>
      <c r="DP16" s="7">
        <f t="shared" si="17"/>
        <v>3270.1651062804249</v>
      </c>
      <c r="DQ16" s="7">
        <f t="shared" si="17"/>
        <v>3053.4984396137593</v>
      </c>
      <c r="DR16" s="7">
        <f t="shared" si="17"/>
        <v>3053.4984396137593</v>
      </c>
      <c r="DS16" s="7">
        <f t="shared" si="17"/>
        <v>4037.5238540216683</v>
      </c>
      <c r="DT16" s="7">
        <f t="shared" si="17"/>
        <v>4017.4978314525765</v>
      </c>
      <c r="DU16" s="7">
        <f t="shared" si="17"/>
        <v>4234.1644981192421</v>
      </c>
      <c r="DV16" s="7">
        <f t="shared" si="17"/>
        <v>3714.1644981192439</v>
      </c>
      <c r="DW16" s="7">
        <f t="shared" si="17"/>
        <v>3280.8311647859096</v>
      </c>
      <c r="DX16" s="7">
        <f t="shared" si="17"/>
        <v>3280.8311647859096</v>
      </c>
      <c r="DY16" s="7">
        <f t="shared" si="17"/>
        <v>3930.8311647859105</v>
      </c>
      <c r="DZ16" s="7">
        <f t="shared" si="17"/>
        <v>3930.8311647859105</v>
      </c>
      <c r="EA16" s="7">
        <f t="shared" si="17"/>
        <v>3497.497831452577</v>
      </c>
      <c r="EB16" s="7">
        <f t="shared" si="17"/>
        <v>3280.8311647859096</v>
      </c>
      <c r="EC16" s="7">
        <f t="shared" si="17"/>
        <v>3064.1644981192435</v>
      </c>
      <c r="ED16" s="7">
        <f t="shared" si="17"/>
        <v>3064.1644981192435</v>
      </c>
      <c r="EE16" s="7">
        <f t="shared" si="17"/>
        <v>4037.5238540216683</v>
      </c>
      <c r="EF16" s="7">
        <f t="shared" si="17"/>
        <v>4017.4978314525765</v>
      </c>
      <c r="EG16" s="7">
        <f t="shared" si="17"/>
        <v>4234.1644981192421</v>
      </c>
      <c r="EH16" s="7">
        <f t="shared" si="17"/>
        <v>3714.1644981192439</v>
      </c>
      <c r="EI16" s="7">
        <f t="shared" si="17"/>
        <v>3280.8311647859096</v>
      </c>
      <c r="EJ16" s="7">
        <f t="shared" si="17"/>
        <v>3280.8311647859096</v>
      </c>
      <c r="EK16" s="7">
        <f t="shared" si="17"/>
        <v>3930.8311647859105</v>
      </c>
      <c r="EL16" s="7">
        <f t="shared" si="17"/>
        <v>3930.8311647859105</v>
      </c>
      <c r="EM16" s="7">
        <f t="shared" si="17"/>
        <v>3497.497831452577</v>
      </c>
      <c r="EN16" s="7">
        <f t="shared" si="17"/>
        <v>3280.8311647859096</v>
      </c>
      <c r="EO16" s="7">
        <f t="shared" si="17"/>
        <v>3064.1644981192435</v>
      </c>
      <c r="EP16" s="7">
        <f t="shared" si="17"/>
        <v>3064.1644981192435</v>
      </c>
      <c r="EQ16" s="7" t="e">
        <f t="shared" si="17"/>
        <v>#N/A</v>
      </c>
      <c r="ER16" s="7" t="e">
        <f t="shared" si="17"/>
        <v>#N/A</v>
      </c>
      <c r="ES16" s="7" t="e">
        <f t="shared" si="17"/>
        <v>#N/A</v>
      </c>
      <c r="ET16" s="7" t="e">
        <f t="shared" si="17"/>
        <v>#N/A</v>
      </c>
      <c r="EU16" s="7" t="e">
        <f t="shared" si="17"/>
        <v>#N/A</v>
      </c>
      <c r="EV16" s="7" t="e">
        <f t="shared" si="17"/>
        <v>#N/A</v>
      </c>
      <c r="EW16" s="7" t="e">
        <f t="shared" si="17"/>
        <v>#N/A</v>
      </c>
      <c r="EX16" s="7" t="e">
        <f t="shared" si="17"/>
        <v>#N/A</v>
      </c>
      <c r="EY16" s="7" t="e">
        <f t="shared" si="17"/>
        <v>#N/A</v>
      </c>
      <c r="EZ16" s="7" t="e">
        <f t="shared" si="17"/>
        <v>#N/A</v>
      </c>
      <c r="FA16" s="7" t="e">
        <f t="shared" si="17"/>
        <v>#N/A</v>
      </c>
      <c r="FB16" s="7" t="e">
        <f t="shared" si="17"/>
        <v>#N/A</v>
      </c>
      <c r="FC16" s="7" t="e">
        <f t="shared" si="17"/>
        <v>#N/A</v>
      </c>
      <c r="FD16" s="7" t="e">
        <f t="shared" si="17"/>
        <v>#N/A</v>
      </c>
      <c r="FE16" s="7" t="e">
        <f t="shared" si="17"/>
        <v>#N/A</v>
      </c>
      <c r="FF16" s="7" t="e">
        <f t="shared" si="17"/>
        <v>#N/A</v>
      </c>
      <c r="FG16" s="7" t="e">
        <f t="shared" si="17"/>
        <v>#N/A</v>
      </c>
      <c r="FH16" s="7" t="e">
        <f t="shared" si="17"/>
        <v>#N/A</v>
      </c>
      <c r="FI16" s="7" t="e">
        <f t="shared" si="17"/>
        <v>#N/A</v>
      </c>
      <c r="FJ16" s="7" t="e">
        <f t="shared" si="17"/>
        <v>#N/A</v>
      </c>
      <c r="FK16" s="7" t="e">
        <f t="shared" si="17"/>
        <v>#N/A</v>
      </c>
      <c r="FL16" s="7" t="e">
        <f t="shared" si="17"/>
        <v>#N/A</v>
      </c>
      <c r="FM16" s="7" t="e">
        <f t="shared" si="17"/>
        <v>#N/A</v>
      </c>
      <c r="FN16" s="7" t="e">
        <f t="shared" si="17"/>
        <v>#N/A</v>
      </c>
      <c r="FO16" s="7" t="e">
        <f t="shared" si="17"/>
        <v>#N/A</v>
      </c>
      <c r="FP16" s="7" t="e">
        <f t="shared" si="17"/>
        <v>#N/A</v>
      </c>
      <c r="FQ16" s="7" t="e">
        <f t="shared" si="17"/>
        <v>#N/A</v>
      </c>
      <c r="FR16" s="7" t="e">
        <f t="shared" si="17"/>
        <v>#N/A</v>
      </c>
      <c r="FS16" s="7" t="e">
        <f t="shared" si="17"/>
        <v>#N/A</v>
      </c>
      <c r="FT16" s="7" t="e">
        <f t="shared" si="17"/>
        <v>#N/A</v>
      </c>
      <c r="FU16" s="7" t="e">
        <f t="shared" si="17"/>
        <v>#N/A</v>
      </c>
      <c r="FV16" s="7" t="e">
        <f t="shared" si="17"/>
        <v>#N/A</v>
      </c>
      <c r="FW16" s="7" t="e">
        <f t="shared" si="17"/>
        <v>#N/A</v>
      </c>
      <c r="FX16" s="7" t="e">
        <f t="shared" si="17"/>
        <v>#N/A</v>
      </c>
      <c r="FY16" s="7" t="e">
        <f t="shared" si="17"/>
        <v>#N/A</v>
      </c>
      <c r="FZ16" s="7" t="e">
        <f t="shared" si="17"/>
        <v>#N/A</v>
      </c>
      <c r="GA16" s="43"/>
      <c r="GB16" s="46">
        <f t="shared" ref="GB16:HS16" si="18">SUMIFS($AY16:$FZ16,$AY$3:$FZ$3,GB$3,$AY$2:$FZ$2,GB$2)</f>
        <v>0</v>
      </c>
      <c r="GC16" s="46">
        <f t="shared" si="18"/>
        <v>0</v>
      </c>
      <c r="GD16" s="46">
        <f t="shared" si="18"/>
        <v>0</v>
      </c>
      <c r="GE16" s="46">
        <f t="shared" si="18"/>
        <v>0</v>
      </c>
      <c r="GF16" s="46">
        <f t="shared" si="18"/>
        <v>0</v>
      </c>
      <c r="GG16" s="46">
        <f t="shared" si="18"/>
        <v>0</v>
      </c>
      <c r="GH16" s="46">
        <f t="shared" si="18"/>
        <v>0</v>
      </c>
      <c r="GI16" s="46">
        <f t="shared" si="18"/>
        <v>0</v>
      </c>
      <c r="GJ16" s="46">
        <f t="shared" si="18"/>
        <v>0</v>
      </c>
      <c r="GK16" s="46">
        <f t="shared" si="18"/>
        <v>0</v>
      </c>
      <c r="GL16" s="46">
        <f t="shared" si="18"/>
        <v>0</v>
      </c>
      <c r="GM16" s="46">
        <f t="shared" si="18"/>
        <v>0</v>
      </c>
      <c r="GN16" s="46">
        <f t="shared" si="18"/>
        <v>0</v>
      </c>
      <c r="GO16" s="46">
        <f t="shared" si="18"/>
        <v>0</v>
      </c>
      <c r="GP16" s="46">
        <f t="shared" si="18"/>
        <v>11764.945146131749</v>
      </c>
      <c r="GQ16" s="46">
        <f t="shared" si="18"/>
        <v>9814.9451461317494</v>
      </c>
      <c r="GR16" s="46">
        <f t="shared" si="18"/>
        <v>11071.831228271425</v>
      </c>
      <c r="GS16" s="46">
        <f t="shared" si="18"/>
        <v>10681.611812798415</v>
      </c>
      <c r="GT16" s="46">
        <f t="shared" si="18"/>
        <v>11764.945146131749</v>
      </c>
      <c r="GU16" s="46">
        <f t="shared" si="18"/>
        <v>9814.9451461317494</v>
      </c>
      <c r="GV16" s="46">
        <f t="shared" si="18"/>
        <v>12385.180710142851</v>
      </c>
      <c r="GW16" s="46">
        <f t="shared" si="18"/>
        <v>10243.828652174609</v>
      </c>
      <c r="GX16" s="46">
        <f t="shared" si="18"/>
        <v>11327.161985507941</v>
      </c>
      <c r="GY16" s="46">
        <f t="shared" si="18"/>
        <v>9377.1619855079425</v>
      </c>
      <c r="GZ16" s="46">
        <f t="shared" si="18"/>
        <v>12289.186183593487</v>
      </c>
      <c r="HA16" s="46">
        <f t="shared" si="18"/>
        <v>10275.826827691064</v>
      </c>
      <c r="HB16" s="46">
        <f t="shared" si="18"/>
        <v>11359.160161024398</v>
      </c>
      <c r="HC16" s="46">
        <f t="shared" si="18"/>
        <v>9409.1601610243961</v>
      </c>
      <c r="HD16" s="46">
        <f t="shared" si="18"/>
        <v>12289.186183593487</v>
      </c>
      <c r="HE16" s="46">
        <f t="shared" si="18"/>
        <v>10275.826827691064</v>
      </c>
      <c r="HF16" s="46">
        <f t="shared" si="18"/>
        <v>11359.160161024398</v>
      </c>
      <c r="HG16" s="46">
        <f t="shared" si="18"/>
        <v>9409.1601610243961</v>
      </c>
      <c r="HH16" s="46" t="e">
        <f t="shared" si="18"/>
        <v>#N/A</v>
      </c>
      <c r="HI16" s="46" t="e">
        <f t="shared" si="18"/>
        <v>#N/A</v>
      </c>
      <c r="HJ16" s="46" t="e">
        <f t="shared" si="18"/>
        <v>#N/A</v>
      </c>
      <c r="HK16" s="46" t="e">
        <f t="shared" si="18"/>
        <v>#N/A</v>
      </c>
      <c r="HL16" s="46" t="e">
        <f t="shared" si="18"/>
        <v>#N/A</v>
      </c>
      <c r="HM16" s="46" t="e">
        <f t="shared" si="18"/>
        <v>#N/A</v>
      </c>
      <c r="HN16" s="46" t="e">
        <f t="shared" si="18"/>
        <v>#N/A</v>
      </c>
      <c r="HO16" s="46" t="e">
        <f t="shared" si="18"/>
        <v>#N/A</v>
      </c>
      <c r="HP16" s="46" t="e">
        <f t="shared" si="18"/>
        <v>#N/A</v>
      </c>
      <c r="HQ16" s="46" t="e">
        <f t="shared" si="18"/>
        <v>#N/A</v>
      </c>
      <c r="HR16" s="46" t="e">
        <f t="shared" si="18"/>
        <v>#N/A</v>
      </c>
      <c r="HS16" s="46" t="e">
        <f t="shared" si="18"/>
        <v>#N/A</v>
      </c>
      <c r="HT16" s="7"/>
      <c r="HU16" s="46">
        <f t="shared" ref="HU16:IB16" si="19">SUMIFS($AY16:$FZ16,$AY$3:$FZ$3,HU$4)</f>
        <v>0</v>
      </c>
      <c r="HV16" s="46">
        <f t="shared" si="19"/>
        <v>0</v>
      </c>
      <c r="HW16" s="46">
        <f t="shared" si="19"/>
        <v>0</v>
      </c>
      <c r="HX16" s="66">
        <f t="shared" si="19"/>
        <v>21579.890292263499</v>
      </c>
      <c r="HY16" s="66">
        <f t="shared" si="19"/>
        <v>43333.333333333343</v>
      </c>
      <c r="HZ16" s="66">
        <f t="shared" si="19"/>
        <v>43333.333333333343</v>
      </c>
      <c r="IA16" s="66">
        <f t="shared" si="19"/>
        <v>43333.333333333343</v>
      </c>
      <c r="IB16" s="66">
        <f t="shared" si="19"/>
        <v>43333.333333333343</v>
      </c>
      <c r="IC16" s="43"/>
      <c r="ID16" s="43"/>
    </row>
    <row r="17" spans="1:238" ht="15.75" customHeight="1" x14ac:dyDescent="0.2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36" t="s">
        <v>109</v>
      </c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7">
        <f t="shared" ref="CO17:FZ17" si="20">CO29/CO20</f>
        <v>3388.4106887403009</v>
      </c>
      <c r="CP17" s="7">
        <f t="shared" si="20"/>
        <v>3388.4106887403009</v>
      </c>
      <c r="CQ17" s="7">
        <f t="shared" si="20"/>
        <v>3027.2995776291896</v>
      </c>
      <c r="CR17" s="7">
        <f t="shared" si="20"/>
        <v>2846.7440220736344</v>
      </c>
      <c r="CS17" s="7">
        <f t="shared" si="20"/>
        <v>2666.1884665180783</v>
      </c>
      <c r="CT17" s="7">
        <f t="shared" si="20"/>
        <v>2666.1884665180783</v>
      </c>
      <c r="CU17" s="7">
        <f t="shared" si="20"/>
        <v>2533.3386194395148</v>
      </c>
      <c r="CV17" s="7">
        <f t="shared" si="20"/>
        <v>3051.998937601928</v>
      </c>
      <c r="CW17" s="7">
        <f t="shared" si="20"/>
        <v>3641.1884665180787</v>
      </c>
      <c r="CX17" s="7">
        <f t="shared" si="20"/>
        <v>3207.8551331847452</v>
      </c>
      <c r="CY17" s="7">
        <f t="shared" si="20"/>
        <v>2846.7440220736344</v>
      </c>
      <c r="CZ17" s="7">
        <f t="shared" si="20"/>
        <v>2846.7440220736344</v>
      </c>
      <c r="DA17" s="7">
        <f t="shared" si="20"/>
        <v>3388.4106887403009</v>
      </c>
      <c r="DB17" s="7">
        <f t="shared" si="20"/>
        <v>3388.4106887403009</v>
      </c>
      <c r="DC17" s="7">
        <f t="shared" si="20"/>
        <v>3027.2995776291896</v>
      </c>
      <c r="DD17" s="7">
        <f t="shared" si="20"/>
        <v>2846.7440220736344</v>
      </c>
      <c r="DE17" s="7">
        <f t="shared" si="20"/>
        <v>2666.1884665180783</v>
      </c>
      <c r="DF17" s="7">
        <f t="shared" si="20"/>
        <v>2666.1884665180783</v>
      </c>
      <c r="DG17" s="7">
        <f t="shared" si="20"/>
        <v>3462.3754146516681</v>
      </c>
      <c r="DH17" s="7">
        <f t="shared" si="20"/>
        <v>3339.02647745591</v>
      </c>
      <c r="DI17" s="7">
        <f t="shared" si="20"/>
        <v>3519.5820330114652</v>
      </c>
      <c r="DJ17" s="7">
        <f t="shared" si="20"/>
        <v>3086.2486996781327</v>
      </c>
      <c r="DK17" s="7">
        <f t="shared" si="20"/>
        <v>2725.1375885670209</v>
      </c>
      <c r="DL17" s="7">
        <f t="shared" si="20"/>
        <v>2725.1375885670209</v>
      </c>
      <c r="DM17" s="7">
        <f t="shared" si="20"/>
        <v>3266.8042552336874</v>
      </c>
      <c r="DN17" s="7">
        <f t="shared" si="20"/>
        <v>3266.8042552336874</v>
      </c>
      <c r="DO17" s="7">
        <f t="shared" si="20"/>
        <v>2905.6931441225765</v>
      </c>
      <c r="DP17" s="7">
        <f t="shared" si="20"/>
        <v>2725.1375885670209</v>
      </c>
      <c r="DQ17" s="7">
        <f t="shared" si="20"/>
        <v>2544.5820330114661</v>
      </c>
      <c r="DR17" s="7">
        <f t="shared" si="20"/>
        <v>2544.5820330114661</v>
      </c>
      <c r="DS17" s="7">
        <f t="shared" si="20"/>
        <v>3364.6032116847236</v>
      </c>
      <c r="DT17" s="7">
        <f t="shared" si="20"/>
        <v>3347.9148595438137</v>
      </c>
      <c r="DU17" s="7">
        <f t="shared" si="20"/>
        <v>3528.4704150993684</v>
      </c>
      <c r="DV17" s="7">
        <f t="shared" si="20"/>
        <v>3095.1370817660368</v>
      </c>
      <c r="DW17" s="7">
        <f t="shared" si="20"/>
        <v>2734.0259706549245</v>
      </c>
      <c r="DX17" s="7">
        <f t="shared" si="20"/>
        <v>2734.0259706549245</v>
      </c>
      <c r="DY17" s="7">
        <f t="shared" si="20"/>
        <v>3275.692637321592</v>
      </c>
      <c r="DZ17" s="7">
        <f t="shared" si="20"/>
        <v>3275.692637321592</v>
      </c>
      <c r="EA17" s="7">
        <f t="shared" si="20"/>
        <v>2914.5815262104811</v>
      </c>
      <c r="EB17" s="7">
        <f t="shared" si="20"/>
        <v>2734.0259706549245</v>
      </c>
      <c r="EC17" s="7">
        <f t="shared" si="20"/>
        <v>2553.4704150993698</v>
      </c>
      <c r="ED17" s="7">
        <f t="shared" si="20"/>
        <v>2553.4704150993698</v>
      </c>
      <c r="EE17" s="7">
        <f t="shared" si="20"/>
        <v>3364.6032116847236</v>
      </c>
      <c r="EF17" s="7">
        <f t="shared" si="20"/>
        <v>3347.9148595438137</v>
      </c>
      <c r="EG17" s="7">
        <f t="shared" si="20"/>
        <v>3528.4704150993684</v>
      </c>
      <c r="EH17" s="7">
        <f t="shared" si="20"/>
        <v>3095.1370817660368</v>
      </c>
      <c r="EI17" s="7">
        <f t="shared" si="20"/>
        <v>2734.0259706549245</v>
      </c>
      <c r="EJ17" s="7">
        <f t="shared" si="20"/>
        <v>2734.0259706549245</v>
      </c>
      <c r="EK17" s="7">
        <f t="shared" si="20"/>
        <v>3275.692637321592</v>
      </c>
      <c r="EL17" s="7">
        <f t="shared" si="20"/>
        <v>3275.692637321592</v>
      </c>
      <c r="EM17" s="7">
        <f t="shared" si="20"/>
        <v>2914.5815262104811</v>
      </c>
      <c r="EN17" s="7">
        <f t="shared" si="20"/>
        <v>2734.0259706549245</v>
      </c>
      <c r="EO17" s="7">
        <f t="shared" si="20"/>
        <v>2553.4704150993698</v>
      </c>
      <c r="EP17" s="7">
        <f t="shared" si="20"/>
        <v>2553.4704150993698</v>
      </c>
      <c r="EQ17" s="7" t="e">
        <f t="shared" si="20"/>
        <v>#N/A</v>
      </c>
      <c r="ER17" s="7" t="e">
        <f t="shared" si="20"/>
        <v>#N/A</v>
      </c>
      <c r="ES17" s="7" t="e">
        <f t="shared" si="20"/>
        <v>#N/A</v>
      </c>
      <c r="ET17" s="7" t="e">
        <f t="shared" si="20"/>
        <v>#N/A</v>
      </c>
      <c r="EU17" s="7" t="e">
        <f t="shared" si="20"/>
        <v>#N/A</v>
      </c>
      <c r="EV17" s="7" t="e">
        <f t="shared" si="20"/>
        <v>#N/A</v>
      </c>
      <c r="EW17" s="7" t="e">
        <f t="shared" si="20"/>
        <v>#N/A</v>
      </c>
      <c r="EX17" s="7" t="e">
        <f t="shared" si="20"/>
        <v>#N/A</v>
      </c>
      <c r="EY17" s="7" t="e">
        <f t="shared" si="20"/>
        <v>#N/A</v>
      </c>
      <c r="EZ17" s="7" t="e">
        <f t="shared" si="20"/>
        <v>#N/A</v>
      </c>
      <c r="FA17" s="7" t="e">
        <f t="shared" si="20"/>
        <v>#N/A</v>
      </c>
      <c r="FB17" s="7" t="e">
        <f t="shared" si="20"/>
        <v>#N/A</v>
      </c>
      <c r="FC17" s="7" t="e">
        <f t="shared" si="20"/>
        <v>#N/A</v>
      </c>
      <c r="FD17" s="7" t="e">
        <f t="shared" si="20"/>
        <v>#N/A</v>
      </c>
      <c r="FE17" s="7" t="e">
        <f t="shared" si="20"/>
        <v>#N/A</v>
      </c>
      <c r="FF17" s="7" t="e">
        <f t="shared" si="20"/>
        <v>#N/A</v>
      </c>
      <c r="FG17" s="7" t="e">
        <f t="shared" si="20"/>
        <v>#N/A</v>
      </c>
      <c r="FH17" s="7" t="e">
        <f t="shared" si="20"/>
        <v>#N/A</v>
      </c>
      <c r="FI17" s="7" t="e">
        <f t="shared" si="20"/>
        <v>#N/A</v>
      </c>
      <c r="FJ17" s="7" t="e">
        <f t="shared" si="20"/>
        <v>#N/A</v>
      </c>
      <c r="FK17" s="7" t="e">
        <f t="shared" si="20"/>
        <v>#N/A</v>
      </c>
      <c r="FL17" s="7" t="e">
        <f t="shared" si="20"/>
        <v>#N/A</v>
      </c>
      <c r="FM17" s="7" t="e">
        <f t="shared" si="20"/>
        <v>#N/A</v>
      </c>
      <c r="FN17" s="7" t="e">
        <f t="shared" si="20"/>
        <v>#N/A</v>
      </c>
      <c r="FO17" s="7" t="e">
        <f t="shared" si="20"/>
        <v>#N/A</v>
      </c>
      <c r="FP17" s="7" t="e">
        <f t="shared" si="20"/>
        <v>#N/A</v>
      </c>
      <c r="FQ17" s="7" t="e">
        <f t="shared" si="20"/>
        <v>#N/A</v>
      </c>
      <c r="FR17" s="7" t="e">
        <f t="shared" si="20"/>
        <v>#N/A</v>
      </c>
      <c r="FS17" s="7" t="e">
        <f t="shared" si="20"/>
        <v>#N/A</v>
      </c>
      <c r="FT17" s="7" t="e">
        <f t="shared" si="20"/>
        <v>#N/A</v>
      </c>
      <c r="FU17" s="7" t="e">
        <f t="shared" si="20"/>
        <v>#N/A</v>
      </c>
      <c r="FV17" s="7" t="e">
        <f t="shared" si="20"/>
        <v>#N/A</v>
      </c>
      <c r="FW17" s="7" t="e">
        <f t="shared" si="20"/>
        <v>#N/A</v>
      </c>
      <c r="FX17" s="7" t="e">
        <f t="shared" si="20"/>
        <v>#N/A</v>
      </c>
      <c r="FY17" s="7" t="e">
        <f t="shared" si="20"/>
        <v>#N/A</v>
      </c>
      <c r="FZ17" s="7" t="e">
        <f t="shared" si="20"/>
        <v>#N/A</v>
      </c>
      <c r="GA17" s="43"/>
      <c r="GB17" s="46">
        <f t="shared" ref="GB17:HS17" si="21">SUMIFS($AY17:$FZ17,$AY$3:$FZ$3,GB$3,$AY$2:$FZ$2,GB$2)</f>
        <v>0</v>
      </c>
      <c r="GC17" s="46">
        <f t="shared" si="21"/>
        <v>0</v>
      </c>
      <c r="GD17" s="46">
        <f t="shared" si="21"/>
        <v>0</v>
      </c>
      <c r="GE17" s="46">
        <f t="shared" si="21"/>
        <v>0</v>
      </c>
      <c r="GF17" s="46">
        <f t="shared" si="21"/>
        <v>0</v>
      </c>
      <c r="GG17" s="46">
        <f t="shared" si="21"/>
        <v>0</v>
      </c>
      <c r="GH17" s="46">
        <f t="shared" si="21"/>
        <v>0</v>
      </c>
      <c r="GI17" s="46">
        <f t="shared" si="21"/>
        <v>0</v>
      </c>
      <c r="GJ17" s="46">
        <f t="shared" si="21"/>
        <v>0</v>
      </c>
      <c r="GK17" s="46">
        <f t="shared" si="21"/>
        <v>0</v>
      </c>
      <c r="GL17" s="46">
        <f t="shared" si="21"/>
        <v>0</v>
      </c>
      <c r="GM17" s="46">
        <f t="shared" si="21"/>
        <v>0</v>
      </c>
      <c r="GN17" s="46">
        <f t="shared" si="21"/>
        <v>0</v>
      </c>
      <c r="GO17" s="46">
        <f t="shared" si="21"/>
        <v>0</v>
      </c>
      <c r="GP17" s="46">
        <f t="shared" si="21"/>
        <v>9804.1209551097909</v>
      </c>
      <c r="GQ17" s="46">
        <f t="shared" si="21"/>
        <v>8179.1209551097909</v>
      </c>
      <c r="GR17" s="46">
        <f t="shared" si="21"/>
        <v>9226.5260235595215</v>
      </c>
      <c r="GS17" s="46">
        <f t="shared" si="21"/>
        <v>8901.3431773320153</v>
      </c>
      <c r="GT17" s="46">
        <f t="shared" si="21"/>
        <v>9804.1209551097909</v>
      </c>
      <c r="GU17" s="46">
        <f t="shared" si="21"/>
        <v>8179.1209551097909</v>
      </c>
      <c r="GV17" s="46">
        <f t="shared" si="21"/>
        <v>10320.983925119044</v>
      </c>
      <c r="GW17" s="46">
        <f t="shared" si="21"/>
        <v>8536.5238768121744</v>
      </c>
      <c r="GX17" s="46">
        <f t="shared" si="21"/>
        <v>9439.3016545899518</v>
      </c>
      <c r="GY17" s="46">
        <f t="shared" si="21"/>
        <v>7814.3016545899536</v>
      </c>
      <c r="GZ17" s="46">
        <f t="shared" si="21"/>
        <v>10240.988486327906</v>
      </c>
      <c r="HA17" s="46">
        <f t="shared" si="21"/>
        <v>8563.1890230758854</v>
      </c>
      <c r="HB17" s="46">
        <f t="shared" si="21"/>
        <v>9465.9668008536646</v>
      </c>
      <c r="HC17" s="46">
        <f t="shared" si="21"/>
        <v>7840.9668008536646</v>
      </c>
      <c r="HD17" s="46">
        <f t="shared" si="21"/>
        <v>10240.988486327906</v>
      </c>
      <c r="HE17" s="46">
        <f t="shared" si="21"/>
        <v>8563.1890230758854</v>
      </c>
      <c r="HF17" s="46">
        <f t="shared" si="21"/>
        <v>9465.9668008536646</v>
      </c>
      <c r="HG17" s="46">
        <f t="shared" si="21"/>
        <v>7840.9668008536646</v>
      </c>
      <c r="HH17" s="46" t="e">
        <f t="shared" si="21"/>
        <v>#N/A</v>
      </c>
      <c r="HI17" s="46" t="e">
        <f t="shared" si="21"/>
        <v>#N/A</v>
      </c>
      <c r="HJ17" s="46" t="e">
        <f t="shared" si="21"/>
        <v>#N/A</v>
      </c>
      <c r="HK17" s="46" t="e">
        <f t="shared" si="21"/>
        <v>#N/A</v>
      </c>
      <c r="HL17" s="46" t="e">
        <f t="shared" si="21"/>
        <v>#N/A</v>
      </c>
      <c r="HM17" s="46" t="e">
        <f t="shared" si="21"/>
        <v>#N/A</v>
      </c>
      <c r="HN17" s="46" t="e">
        <f t="shared" si="21"/>
        <v>#N/A</v>
      </c>
      <c r="HO17" s="46" t="e">
        <f t="shared" si="21"/>
        <v>#N/A</v>
      </c>
      <c r="HP17" s="46" t="e">
        <f t="shared" si="21"/>
        <v>#N/A</v>
      </c>
      <c r="HQ17" s="46" t="e">
        <f t="shared" si="21"/>
        <v>#N/A</v>
      </c>
      <c r="HR17" s="46" t="e">
        <f t="shared" si="21"/>
        <v>#N/A</v>
      </c>
      <c r="HS17" s="46" t="e">
        <f t="shared" si="21"/>
        <v>#N/A</v>
      </c>
      <c r="HT17" s="7"/>
      <c r="HU17" s="46">
        <f t="shared" ref="HU17:IB17" si="22">SUMIFS($AY17:$FZ17,$AY$3:$FZ$3,HU$4)</f>
        <v>0</v>
      </c>
      <c r="HV17" s="46">
        <f t="shared" si="22"/>
        <v>0</v>
      </c>
      <c r="HW17" s="46">
        <f t="shared" si="22"/>
        <v>0</v>
      </c>
      <c r="HX17" s="66">
        <f t="shared" si="22"/>
        <v>17983.241910219582</v>
      </c>
      <c r="HY17" s="66">
        <f t="shared" si="22"/>
        <v>36111.111111111117</v>
      </c>
      <c r="HZ17" s="66">
        <f t="shared" si="22"/>
        <v>36111.111111111124</v>
      </c>
      <c r="IA17" s="66">
        <f t="shared" si="22"/>
        <v>36111.111111111124</v>
      </c>
      <c r="IB17" s="66">
        <f t="shared" si="22"/>
        <v>36111.111111111124</v>
      </c>
      <c r="IC17" s="43"/>
      <c r="ID17" s="43"/>
    </row>
    <row r="18" spans="1:238" ht="15.75" customHeight="1" x14ac:dyDescent="0.2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AA18" s="36"/>
      <c r="AB18" s="36"/>
      <c r="GA18" s="43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7"/>
      <c r="HU18" s="46"/>
      <c r="HV18" s="46"/>
      <c r="HW18" s="46"/>
      <c r="IC18" s="43"/>
      <c r="ID18" s="43"/>
    </row>
    <row r="19" spans="1:238" ht="15.75" customHeight="1" x14ac:dyDescent="0.2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36" t="s">
        <v>110</v>
      </c>
      <c r="AA19" s="36"/>
      <c r="AB19" s="36" t="s">
        <v>111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28">
        <f t="shared" ref="CO19:FZ19" si="23">INDEX($HX19:$IB19,1,MATCH(CO$3,$HX$4:$IB$4,0))</f>
        <v>0.25</v>
      </c>
      <c r="CP19" s="28">
        <f t="shared" si="23"/>
        <v>0.25</v>
      </c>
      <c r="CQ19" s="28">
        <f t="shared" si="23"/>
        <v>0.25</v>
      </c>
      <c r="CR19" s="28">
        <f t="shared" si="23"/>
        <v>0.25</v>
      </c>
      <c r="CS19" s="28">
        <f t="shared" si="23"/>
        <v>0.25</v>
      </c>
      <c r="CT19" s="28">
        <f t="shared" si="23"/>
        <v>0.25</v>
      </c>
      <c r="CU19" s="28">
        <f t="shared" si="23"/>
        <v>0.25</v>
      </c>
      <c r="CV19" s="28">
        <f t="shared" si="23"/>
        <v>0.25</v>
      </c>
      <c r="CW19" s="28">
        <f t="shared" si="23"/>
        <v>0.25</v>
      </c>
      <c r="CX19" s="28">
        <f t="shared" si="23"/>
        <v>0.25</v>
      </c>
      <c r="CY19" s="28">
        <f t="shared" si="23"/>
        <v>0.25</v>
      </c>
      <c r="CZ19" s="28">
        <f t="shared" si="23"/>
        <v>0.25</v>
      </c>
      <c r="DA19" s="28">
        <f t="shared" si="23"/>
        <v>0.25</v>
      </c>
      <c r="DB19" s="28">
        <f t="shared" si="23"/>
        <v>0.25</v>
      </c>
      <c r="DC19" s="28">
        <f t="shared" si="23"/>
        <v>0.25</v>
      </c>
      <c r="DD19" s="28">
        <f t="shared" si="23"/>
        <v>0.25</v>
      </c>
      <c r="DE19" s="28">
        <f t="shared" si="23"/>
        <v>0.25</v>
      </c>
      <c r="DF19" s="28">
        <f t="shared" si="23"/>
        <v>0.25</v>
      </c>
      <c r="DG19" s="28">
        <f t="shared" si="23"/>
        <v>0.25</v>
      </c>
      <c r="DH19" s="28">
        <f t="shared" si="23"/>
        <v>0.25</v>
      </c>
      <c r="DI19" s="28">
        <f t="shared" si="23"/>
        <v>0.25</v>
      </c>
      <c r="DJ19" s="28">
        <f t="shared" si="23"/>
        <v>0.25</v>
      </c>
      <c r="DK19" s="28">
        <f t="shared" si="23"/>
        <v>0.25</v>
      </c>
      <c r="DL19" s="28">
        <f t="shared" si="23"/>
        <v>0.25</v>
      </c>
      <c r="DM19" s="28">
        <f t="shared" si="23"/>
        <v>0.25</v>
      </c>
      <c r="DN19" s="28">
        <f t="shared" si="23"/>
        <v>0.25</v>
      </c>
      <c r="DO19" s="28">
        <f t="shared" si="23"/>
        <v>0.25</v>
      </c>
      <c r="DP19" s="28">
        <f t="shared" si="23"/>
        <v>0.25</v>
      </c>
      <c r="DQ19" s="28">
        <f t="shared" si="23"/>
        <v>0.25</v>
      </c>
      <c r="DR19" s="28">
        <f t="shared" si="23"/>
        <v>0.25</v>
      </c>
      <c r="DS19" s="28">
        <f t="shared" si="23"/>
        <v>0.25</v>
      </c>
      <c r="DT19" s="28">
        <f t="shared" si="23"/>
        <v>0.25</v>
      </c>
      <c r="DU19" s="28">
        <f t="shared" si="23"/>
        <v>0.25</v>
      </c>
      <c r="DV19" s="28">
        <f t="shared" si="23"/>
        <v>0.25</v>
      </c>
      <c r="DW19" s="28">
        <f t="shared" si="23"/>
        <v>0.25</v>
      </c>
      <c r="DX19" s="28">
        <f t="shared" si="23"/>
        <v>0.25</v>
      </c>
      <c r="DY19" s="28">
        <f t="shared" si="23"/>
        <v>0.25</v>
      </c>
      <c r="DZ19" s="28">
        <f t="shared" si="23"/>
        <v>0.25</v>
      </c>
      <c r="EA19" s="28">
        <f t="shared" si="23"/>
        <v>0.25</v>
      </c>
      <c r="EB19" s="28">
        <f t="shared" si="23"/>
        <v>0.25</v>
      </c>
      <c r="EC19" s="28">
        <f t="shared" si="23"/>
        <v>0.25</v>
      </c>
      <c r="ED19" s="28">
        <f t="shared" si="23"/>
        <v>0.25</v>
      </c>
      <c r="EE19" s="28">
        <f t="shared" si="23"/>
        <v>0.25</v>
      </c>
      <c r="EF19" s="28">
        <f t="shared" si="23"/>
        <v>0.25</v>
      </c>
      <c r="EG19" s="28">
        <f t="shared" si="23"/>
        <v>0.25</v>
      </c>
      <c r="EH19" s="28">
        <f t="shared" si="23"/>
        <v>0.25</v>
      </c>
      <c r="EI19" s="28">
        <f t="shared" si="23"/>
        <v>0.25</v>
      </c>
      <c r="EJ19" s="28">
        <f t="shared" si="23"/>
        <v>0.25</v>
      </c>
      <c r="EK19" s="28">
        <f t="shared" si="23"/>
        <v>0.25</v>
      </c>
      <c r="EL19" s="28">
        <f t="shared" si="23"/>
        <v>0.25</v>
      </c>
      <c r="EM19" s="28">
        <f t="shared" si="23"/>
        <v>0.25</v>
      </c>
      <c r="EN19" s="28">
        <f t="shared" si="23"/>
        <v>0.25</v>
      </c>
      <c r="EO19" s="28">
        <f t="shared" si="23"/>
        <v>0.25</v>
      </c>
      <c r="EP19" s="28">
        <f t="shared" si="23"/>
        <v>0.25</v>
      </c>
      <c r="EQ19" s="28" t="e">
        <f t="shared" si="23"/>
        <v>#N/A</v>
      </c>
      <c r="ER19" s="28" t="e">
        <f t="shared" si="23"/>
        <v>#N/A</v>
      </c>
      <c r="ES19" s="28" t="e">
        <f t="shared" si="23"/>
        <v>#N/A</v>
      </c>
      <c r="ET19" s="28" t="e">
        <f t="shared" si="23"/>
        <v>#N/A</v>
      </c>
      <c r="EU19" s="28" t="e">
        <f t="shared" si="23"/>
        <v>#N/A</v>
      </c>
      <c r="EV19" s="28" t="e">
        <f t="shared" si="23"/>
        <v>#N/A</v>
      </c>
      <c r="EW19" s="28" t="e">
        <f t="shared" si="23"/>
        <v>#N/A</v>
      </c>
      <c r="EX19" s="28" t="e">
        <f t="shared" si="23"/>
        <v>#N/A</v>
      </c>
      <c r="EY19" s="28" t="e">
        <f t="shared" si="23"/>
        <v>#N/A</v>
      </c>
      <c r="EZ19" s="28" t="e">
        <f t="shared" si="23"/>
        <v>#N/A</v>
      </c>
      <c r="FA19" s="28" t="e">
        <f t="shared" si="23"/>
        <v>#N/A</v>
      </c>
      <c r="FB19" s="28" t="e">
        <f t="shared" si="23"/>
        <v>#N/A</v>
      </c>
      <c r="FC19" s="28" t="e">
        <f t="shared" si="23"/>
        <v>#N/A</v>
      </c>
      <c r="FD19" s="28" t="e">
        <f t="shared" si="23"/>
        <v>#N/A</v>
      </c>
      <c r="FE19" s="28" t="e">
        <f t="shared" si="23"/>
        <v>#N/A</v>
      </c>
      <c r="FF19" s="28" t="e">
        <f t="shared" si="23"/>
        <v>#N/A</v>
      </c>
      <c r="FG19" s="28" t="e">
        <f t="shared" si="23"/>
        <v>#N/A</v>
      </c>
      <c r="FH19" s="28" t="e">
        <f t="shared" si="23"/>
        <v>#N/A</v>
      </c>
      <c r="FI19" s="28" t="e">
        <f t="shared" si="23"/>
        <v>#N/A</v>
      </c>
      <c r="FJ19" s="28" t="e">
        <f t="shared" si="23"/>
        <v>#N/A</v>
      </c>
      <c r="FK19" s="28" t="e">
        <f t="shared" si="23"/>
        <v>#N/A</v>
      </c>
      <c r="FL19" s="28" t="e">
        <f t="shared" si="23"/>
        <v>#N/A</v>
      </c>
      <c r="FM19" s="28" t="e">
        <f t="shared" si="23"/>
        <v>#N/A</v>
      </c>
      <c r="FN19" s="28" t="e">
        <f t="shared" si="23"/>
        <v>#N/A</v>
      </c>
      <c r="FO19" s="28" t="e">
        <f t="shared" si="23"/>
        <v>#N/A</v>
      </c>
      <c r="FP19" s="28" t="e">
        <f t="shared" si="23"/>
        <v>#N/A</v>
      </c>
      <c r="FQ19" s="28" t="e">
        <f t="shared" si="23"/>
        <v>#N/A</v>
      </c>
      <c r="FR19" s="28" t="e">
        <f t="shared" si="23"/>
        <v>#N/A</v>
      </c>
      <c r="FS19" s="28" t="e">
        <f t="shared" si="23"/>
        <v>#N/A</v>
      </c>
      <c r="FT19" s="28" t="e">
        <f t="shared" si="23"/>
        <v>#N/A</v>
      </c>
      <c r="FU19" s="28" t="e">
        <f t="shared" si="23"/>
        <v>#N/A</v>
      </c>
      <c r="FV19" s="28" t="e">
        <f t="shared" si="23"/>
        <v>#N/A</v>
      </c>
      <c r="FW19" s="28" t="e">
        <f t="shared" si="23"/>
        <v>#N/A</v>
      </c>
      <c r="FX19" s="28" t="e">
        <f t="shared" si="23"/>
        <v>#N/A</v>
      </c>
      <c r="FY19" s="28" t="e">
        <f t="shared" si="23"/>
        <v>#N/A</v>
      </c>
      <c r="FZ19" s="28" t="e">
        <f t="shared" si="23"/>
        <v>#N/A</v>
      </c>
      <c r="GA19" s="43"/>
      <c r="GB19" s="52">
        <f t="shared" ref="GB19:HS19" si="24">IFERROR(GB29/GB16,0)</f>
        <v>0</v>
      </c>
      <c r="GC19" s="52">
        <f t="shared" si="24"/>
        <v>0</v>
      </c>
      <c r="GD19" s="52">
        <f t="shared" si="24"/>
        <v>0</v>
      </c>
      <c r="GE19" s="52">
        <f t="shared" si="24"/>
        <v>0</v>
      </c>
      <c r="GF19" s="52">
        <f t="shared" si="24"/>
        <v>0</v>
      </c>
      <c r="GG19" s="52">
        <f t="shared" si="24"/>
        <v>0</v>
      </c>
      <c r="GH19" s="52">
        <f t="shared" si="24"/>
        <v>0</v>
      </c>
      <c r="GI19" s="52">
        <f t="shared" si="24"/>
        <v>0</v>
      </c>
      <c r="GJ19" s="52">
        <f t="shared" si="24"/>
        <v>0</v>
      </c>
      <c r="GK19" s="52">
        <f t="shared" si="24"/>
        <v>0</v>
      </c>
      <c r="GL19" s="52">
        <f t="shared" si="24"/>
        <v>0</v>
      </c>
      <c r="GM19" s="52">
        <f t="shared" si="24"/>
        <v>0</v>
      </c>
      <c r="GN19" s="52">
        <f t="shared" si="24"/>
        <v>0</v>
      </c>
      <c r="GO19" s="52">
        <f t="shared" si="24"/>
        <v>0</v>
      </c>
      <c r="GP19" s="52">
        <f t="shared" si="24"/>
        <v>0.25</v>
      </c>
      <c r="GQ19" s="52">
        <f t="shared" si="24"/>
        <v>0.25</v>
      </c>
      <c r="GR19" s="52">
        <f t="shared" si="24"/>
        <v>0.25</v>
      </c>
      <c r="GS19" s="52">
        <f t="shared" si="24"/>
        <v>0.25</v>
      </c>
      <c r="GT19" s="52">
        <f t="shared" si="24"/>
        <v>0.25</v>
      </c>
      <c r="GU19" s="52">
        <f t="shared" si="24"/>
        <v>0.25</v>
      </c>
      <c r="GV19" s="52">
        <f t="shared" si="24"/>
        <v>0.25</v>
      </c>
      <c r="GW19" s="52">
        <f t="shared" si="24"/>
        <v>0.25</v>
      </c>
      <c r="GX19" s="52">
        <f t="shared" si="24"/>
        <v>0.25</v>
      </c>
      <c r="GY19" s="52">
        <f t="shared" si="24"/>
        <v>0.25</v>
      </c>
      <c r="GZ19" s="52">
        <f t="shared" si="24"/>
        <v>0.25</v>
      </c>
      <c r="HA19" s="52">
        <f t="shared" si="24"/>
        <v>0.25</v>
      </c>
      <c r="HB19" s="52">
        <f t="shared" si="24"/>
        <v>0.25</v>
      </c>
      <c r="HC19" s="52">
        <f t="shared" si="24"/>
        <v>0.25</v>
      </c>
      <c r="HD19" s="52">
        <f t="shared" si="24"/>
        <v>0.25</v>
      </c>
      <c r="HE19" s="52">
        <f t="shared" si="24"/>
        <v>0.25</v>
      </c>
      <c r="HF19" s="52">
        <f t="shared" si="24"/>
        <v>0.25</v>
      </c>
      <c r="HG19" s="52">
        <f t="shared" si="24"/>
        <v>0.25</v>
      </c>
      <c r="HH19" s="52">
        <f t="shared" si="24"/>
        <v>0</v>
      </c>
      <c r="HI19" s="52">
        <f t="shared" si="24"/>
        <v>0</v>
      </c>
      <c r="HJ19" s="52">
        <f t="shared" si="24"/>
        <v>0</v>
      </c>
      <c r="HK19" s="52">
        <f t="shared" si="24"/>
        <v>0</v>
      </c>
      <c r="HL19" s="52">
        <f t="shared" si="24"/>
        <v>0</v>
      </c>
      <c r="HM19" s="52">
        <f t="shared" si="24"/>
        <v>0</v>
      </c>
      <c r="HN19" s="52">
        <f t="shared" si="24"/>
        <v>0</v>
      </c>
      <c r="HO19" s="52">
        <f t="shared" si="24"/>
        <v>0</v>
      </c>
      <c r="HP19" s="52">
        <f t="shared" si="24"/>
        <v>0</v>
      </c>
      <c r="HQ19" s="52">
        <f t="shared" si="24"/>
        <v>0</v>
      </c>
      <c r="HR19" s="52">
        <f t="shared" si="24"/>
        <v>0</v>
      </c>
      <c r="HS19" s="52">
        <f t="shared" si="24"/>
        <v>0</v>
      </c>
      <c r="HT19" s="7"/>
      <c r="HU19" s="52">
        <f t="shared" ref="HU19:HW19" si="25">IFERROR(HU29/HU16,0)</f>
        <v>0</v>
      </c>
      <c r="HV19" s="52">
        <f t="shared" si="25"/>
        <v>0</v>
      </c>
      <c r="HW19" s="52">
        <f t="shared" si="25"/>
        <v>0</v>
      </c>
      <c r="HX19" s="67">
        <v>0.25</v>
      </c>
      <c r="HY19" s="67">
        <v>0.25</v>
      </c>
      <c r="HZ19" s="67">
        <v>0.25</v>
      </c>
      <c r="IA19" s="67">
        <v>0.25</v>
      </c>
      <c r="IB19" s="67">
        <v>0.25</v>
      </c>
      <c r="IC19" s="43"/>
      <c r="ID19" s="50" t="s">
        <v>107</v>
      </c>
    </row>
    <row r="20" spans="1:238" ht="15.75" customHeight="1" x14ac:dyDescent="0.2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36" t="s">
        <v>112</v>
      </c>
      <c r="AA20" s="36"/>
      <c r="AB20" s="36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28">
        <f t="shared" ref="CO20:FZ20" si="26">INDEX($HX20:$IB20,1,MATCH(CO$3,$HX$4:$IB$4,0))</f>
        <v>0.3</v>
      </c>
      <c r="CP20" s="28">
        <f t="shared" si="26"/>
        <v>0.3</v>
      </c>
      <c r="CQ20" s="28">
        <f t="shared" si="26"/>
        <v>0.3</v>
      </c>
      <c r="CR20" s="28">
        <f t="shared" si="26"/>
        <v>0.3</v>
      </c>
      <c r="CS20" s="28">
        <f t="shared" si="26"/>
        <v>0.3</v>
      </c>
      <c r="CT20" s="28">
        <f t="shared" si="26"/>
        <v>0.3</v>
      </c>
      <c r="CU20" s="28">
        <f t="shared" si="26"/>
        <v>0.3</v>
      </c>
      <c r="CV20" s="28">
        <f t="shared" si="26"/>
        <v>0.3</v>
      </c>
      <c r="CW20" s="28">
        <f t="shared" si="26"/>
        <v>0.3</v>
      </c>
      <c r="CX20" s="28">
        <f t="shared" si="26"/>
        <v>0.3</v>
      </c>
      <c r="CY20" s="28">
        <f t="shared" si="26"/>
        <v>0.3</v>
      </c>
      <c r="CZ20" s="28">
        <f t="shared" si="26"/>
        <v>0.3</v>
      </c>
      <c r="DA20" s="28">
        <f t="shared" si="26"/>
        <v>0.3</v>
      </c>
      <c r="DB20" s="28">
        <f t="shared" si="26"/>
        <v>0.3</v>
      </c>
      <c r="DC20" s="28">
        <f t="shared" si="26"/>
        <v>0.3</v>
      </c>
      <c r="DD20" s="28">
        <f t="shared" si="26"/>
        <v>0.3</v>
      </c>
      <c r="DE20" s="28">
        <f t="shared" si="26"/>
        <v>0.3</v>
      </c>
      <c r="DF20" s="28">
        <f t="shared" si="26"/>
        <v>0.3</v>
      </c>
      <c r="DG20" s="28">
        <f t="shared" si="26"/>
        <v>0.3</v>
      </c>
      <c r="DH20" s="28">
        <f t="shared" si="26"/>
        <v>0.3</v>
      </c>
      <c r="DI20" s="28">
        <f t="shared" si="26"/>
        <v>0.3</v>
      </c>
      <c r="DJ20" s="28">
        <f t="shared" si="26"/>
        <v>0.3</v>
      </c>
      <c r="DK20" s="28">
        <f t="shared" si="26"/>
        <v>0.3</v>
      </c>
      <c r="DL20" s="28">
        <f t="shared" si="26"/>
        <v>0.3</v>
      </c>
      <c r="DM20" s="28">
        <f t="shared" si="26"/>
        <v>0.3</v>
      </c>
      <c r="DN20" s="28">
        <f t="shared" si="26"/>
        <v>0.3</v>
      </c>
      <c r="DO20" s="28">
        <f t="shared" si="26"/>
        <v>0.3</v>
      </c>
      <c r="DP20" s="28">
        <f t="shared" si="26"/>
        <v>0.3</v>
      </c>
      <c r="DQ20" s="28">
        <f t="shared" si="26"/>
        <v>0.3</v>
      </c>
      <c r="DR20" s="28">
        <f t="shared" si="26"/>
        <v>0.3</v>
      </c>
      <c r="DS20" s="28">
        <f t="shared" si="26"/>
        <v>0.3</v>
      </c>
      <c r="DT20" s="28">
        <f t="shared" si="26"/>
        <v>0.3</v>
      </c>
      <c r="DU20" s="28">
        <f t="shared" si="26"/>
        <v>0.3</v>
      </c>
      <c r="DV20" s="28">
        <f t="shared" si="26"/>
        <v>0.3</v>
      </c>
      <c r="DW20" s="28">
        <f t="shared" si="26"/>
        <v>0.3</v>
      </c>
      <c r="DX20" s="28">
        <f t="shared" si="26"/>
        <v>0.3</v>
      </c>
      <c r="DY20" s="28">
        <f t="shared" si="26"/>
        <v>0.3</v>
      </c>
      <c r="DZ20" s="28">
        <f t="shared" si="26"/>
        <v>0.3</v>
      </c>
      <c r="EA20" s="28">
        <f t="shared" si="26"/>
        <v>0.3</v>
      </c>
      <c r="EB20" s="28">
        <f t="shared" si="26"/>
        <v>0.3</v>
      </c>
      <c r="EC20" s="28">
        <f t="shared" si="26"/>
        <v>0.3</v>
      </c>
      <c r="ED20" s="28">
        <f t="shared" si="26"/>
        <v>0.3</v>
      </c>
      <c r="EE20" s="28">
        <f t="shared" si="26"/>
        <v>0.3</v>
      </c>
      <c r="EF20" s="28">
        <f t="shared" si="26"/>
        <v>0.3</v>
      </c>
      <c r="EG20" s="28">
        <f t="shared" si="26"/>
        <v>0.3</v>
      </c>
      <c r="EH20" s="28">
        <f t="shared" si="26"/>
        <v>0.3</v>
      </c>
      <c r="EI20" s="28">
        <f t="shared" si="26"/>
        <v>0.3</v>
      </c>
      <c r="EJ20" s="28">
        <f t="shared" si="26"/>
        <v>0.3</v>
      </c>
      <c r="EK20" s="28">
        <f t="shared" si="26"/>
        <v>0.3</v>
      </c>
      <c r="EL20" s="28">
        <f t="shared" si="26"/>
        <v>0.3</v>
      </c>
      <c r="EM20" s="28">
        <f t="shared" si="26"/>
        <v>0.3</v>
      </c>
      <c r="EN20" s="28">
        <f t="shared" si="26"/>
        <v>0.3</v>
      </c>
      <c r="EO20" s="28">
        <f t="shared" si="26"/>
        <v>0.3</v>
      </c>
      <c r="EP20" s="28">
        <f t="shared" si="26"/>
        <v>0.3</v>
      </c>
      <c r="EQ20" s="28" t="e">
        <f t="shared" si="26"/>
        <v>#N/A</v>
      </c>
      <c r="ER20" s="28" t="e">
        <f t="shared" si="26"/>
        <v>#N/A</v>
      </c>
      <c r="ES20" s="28" t="e">
        <f t="shared" si="26"/>
        <v>#N/A</v>
      </c>
      <c r="ET20" s="28" t="e">
        <f t="shared" si="26"/>
        <v>#N/A</v>
      </c>
      <c r="EU20" s="28" t="e">
        <f t="shared" si="26"/>
        <v>#N/A</v>
      </c>
      <c r="EV20" s="28" t="e">
        <f t="shared" si="26"/>
        <v>#N/A</v>
      </c>
      <c r="EW20" s="28" t="e">
        <f t="shared" si="26"/>
        <v>#N/A</v>
      </c>
      <c r="EX20" s="28" t="e">
        <f t="shared" si="26"/>
        <v>#N/A</v>
      </c>
      <c r="EY20" s="28" t="e">
        <f t="shared" si="26"/>
        <v>#N/A</v>
      </c>
      <c r="EZ20" s="28" t="e">
        <f t="shared" si="26"/>
        <v>#N/A</v>
      </c>
      <c r="FA20" s="28" t="e">
        <f t="shared" si="26"/>
        <v>#N/A</v>
      </c>
      <c r="FB20" s="28" t="e">
        <f t="shared" si="26"/>
        <v>#N/A</v>
      </c>
      <c r="FC20" s="28" t="e">
        <f t="shared" si="26"/>
        <v>#N/A</v>
      </c>
      <c r="FD20" s="28" t="e">
        <f t="shared" si="26"/>
        <v>#N/A</v>
      </c>
      <c r="FE20" s="28" t="e">
        <f t="shared" si="26"/>
        <v>#N/A</v>
      </c>
      <c r="FF20" s="28" t="e">
        <f t="shared" si="26"/>
        <v>#N/A</v>
      </c>
      <c r="FG20" s="28" t="e">
        <f t="shared" si="26"/>
        <v>#N/A</v>
      </c>
      <c r="FH20" s="28" t="e">
        <f t="shared" si="26"/>
        <v>#N/A</v>
      </c>
      <c r="FI20" s="28" t="e">
        <f t="shared" si="26"/>
        <v>#N/A</v>
      </c>
      <c r="FJ20" s="28" t="e">
        <f t="shared" si="26"/>
        <v>#N/A</v>
      </c>
      <c r="FK20" s="28" t="e">
        <f t="shared" si="26"/>
        <v>#N/A</v>
      </c>
      <c r="FL20" s="28" t="e">
        <f t="shared" si="26"/>
        <v>#N/A</v>
      </c>
      <c r="FM20" s="28" t="e">
        <f t="shared" si="26"/>
        <v>#N/A</v>
      </c>
      <c r="FN20" s="28" t="e">
        <f t="shared" si="26"/>
        <v>#N/A</v>
      </c>
      <c r="FO20" s="28" t="e">
        <f t="shared" si="26"/>
        <v>#N/A</v>
      </c>
      <c r="FP20" s="28" t="e">
        <f t="shared" si="26"/>
        <v>#N/A</v>
      </c>
      <c r="FQ20" s="28" t="e">
        <f t="shared" si="26"/>
        <v>#N/A</v>
      </c>
      <c r="FR20" s="28" t="e">
        <f t="shared" si="26"/>
        <v>#N/A</v>
      </c>
      <c r="FS20" s="28" t="e">
        <f t="shared" si="26"/>
        <v>#N/A</v>
      </c>
      <c r="FT20" s="28" t="e">
        <f t="shared" si="26"/>
        <v>#N/A</v>
      </c>
      <c r="FU20" s="28" t="e">
        <f t="shared" si="26"/>
        <v>#N/A</v>
      </c>
      <c r="FV20" s="28" t="e">
        <f t="shared" si="26"/>
        <v>#N/A</v>
      </c>
      <c r="FW20" s="28" t="e">
        <f t="shared" si="26"/>
        <v>#N/A</v>
      </c>
      <c r="FX20" s="28" t="e">
        <f t="shared" si="26"/>
        <v>#N/A</v>
      </c>
      <c r="FY20" s="28" t="e">
        <f t="shared" si="26"/>
        <v>#N/A</v>
      </c>
      <c r="FZ20" s="28" t="e">
        <f t="shared" si="26"/>
        <v>#N/A</v>
      </c>
      <c r="GA20" s="43"/>
      <c r="GB20" s="52">
        <f t="shared" ref="GB20:HS20" si="27">IFERROR(GB29/GB17,0)</f>
        <v>0</v>
      </c>
      <c r="GC20" s="52">
        <f t="shared" si="27"/>
        <v>0</v>
      </c>
      <c r="GD20" s="52">
        <f t="shared" si="27"/>
        <v>0</v>
      </c>
      <c r="GE20" s="52">
        <f t="shared" si="27"/>
        <v>0</v>
      </c>
      <c r="GF20" s="52">
        <f t="shared" si="27"/>
        <v>0</v>
      </c>
      <c r="GG20" s="52">
        <f t="shared" si="27"/>
        <v>0</v>
      </c>
      <c r="GH20" s="52">
        <f t="shared" si="27"/>
        <v>0</v>
      </c>
      <c r="GI20" s="52">
        <f t="shared" si="27"/>
        <v>0</v>
      </c>
      <c r="GJ20" s="52">
        <f t="shared" si="27"/>
        <v>0</v>
      </c>
      <c r="GK20" s="52">
        <f t="shared" si="27"/>
        <v>0</v>
      </c>
      <c r="GL20" s="52">
        <f t="shared" si="27"/>
        <v>0</v>
      </c>
      <c r="GM20" s="52">
        <f t="shared" si="27"/>
        <v>0</v>
      </c>
      <c r="GN20" s="52">
        <f t="shared" si="27"/>
        <v>0</v>
      </c>
      <c r="GO20" s="52">
        <f t="shared" si="27"/>
        <v>0</v>
      </c>
      <c r="GP20" s="52">
        <f t="shared" si="27"/>
        <v>0.3</v>
      </c>
      <c r="GQ20" s="52">
        <f t="shared" si="27"/>
        <v>0.3</v>
      </c>
      <c r="GR20" s="52">
        <f t="shared" si="27"/>
        <v>0.3</v>
      </c>
      <c r="GS20" s="52">
        <f t="shared" si="27"/>
        <v>0.29999999999999993</v>
      </c>
      <c r="GT20" s="52">
        <f t="shared" si="27"/>
        <v>0.3</v>
      </c>
      <c r="GU20" s="52">
        <f t="shared" si="27"/>
        <v>0.3</v>
      </c>
      <c r="GV20" s="52">
        <f t="shared" si="27"/>
        <v>0.29999999999999993</v>
      </c>
      <c r="GW20" s="52">
        <f t="shared" si="27"/>
        <v>0.3</v>
      </c>
      <c r="GX20" s="52">
        <f t="shared" si="27"/>
        <v>0.3</v>
      </c>
      <c r="GY20" s="52">
        <f t="shared" si="27"/>
        <v>0.29999999999999993</v>
      </c>
      <c r="GZ20" s="52">
        <f t="shared" si="27"/>
        <v>0.3</v>
      </c>
      <c r="HA20" s="52">
        <f t="shared" si="27"/>
        <v>0.30000000000000004</v>
      </c>
      <c r="HB20" s="52">
        <f t="shared" si="27"/>
        <v>0.3</v>
      </c>
      <c r="HC20" s="52">
        <f t="shared" si="27"/>
        <v>0.29999999999999993</v>
      </c>
      <c r="HD20" s="52">
        <f t="shared" si="27"/>
        <v>0.3</v>
      </c>
      <c r="HE20" s="52">
        <f t="shared" si="27"/>
        <v>0.30000000000000004</v>
      </c>
      <c r="HF20" s="52">
        <f t="shared" si="27"/>
        <v>0.3</v>
      </c>
      <c r="HG20" s="52">
        <f t="shared" si="27"/>
        <v>0.29999999999999993</v>
      </c>
      <c r="HH20" s="52">
        <f t="shared" si="27"/>
        <v>0</v>
      </c>
      <c r="HI20" s="52">
        <f t="shared" si="27"/>
        <v>0</v>
      </c>
      <c r="HJ20" s="52">
        <f t="shared" si="27"/>
        <v>0</v>
      </c>
      <c r="HK20" s="52">
        <f t="shared" si="27"/>
        <v>0</v>
      </c>
      <c r="HL20" s="52">
        <f t="shared" si="27"/>
        <v>0</v>
      </c>
      <c r="HM20" s="52">
        <f t="shared" si="27"/>
        <v>0</v>
      </c>
      <c r="HN20" s="52">
        <f t="shared" si="27"/>
        <v>0</v>
      </c>
      <c r="HO20" s="52">
        <f t="shared" si="27"/>
        <v>0</v>
      </c>
      <c r="HP20" s="52">
        <f t="shared" si="27"/>
        <v>0</v>
      </c>
      <c r="HQ20" s="52">
        <f t="shared" si="27"/>
        <v>0</v>
      </c>
      <c r="HR20" s="52">
        <f t="shared" si="27"/>
        <v>0</v>
      </c>
      <c r="HS20" s="52">
        <f t="shared" si="27"/>
        <v>0</v>
      </c>
      <c r="HT20" s="7"/>
      <c r="HU20" s="52">
        <f t="shared" ref="HU20:HW20" si="28">IFERROR(HU29/HU17,0)</f>
        <v>0</v>
      </c>
      <c r="HV20" s="52">
        <f t="shared" si="28"/>
        <v>0</v>
      </c>
      <c r="HW20" s="52">
        <f t="shared" si="28"/>
        <v>0</v>
      </c>
      <c r="HX20" s="67">
        <v>0.3</v>
      </c>
      <c r="HY20" s="67">
        <v>0.3</v>
      </c>
      <c r="HZ20" s="67">
        <v>0.3</v>
      </c>
      <c r="IA20" s="67">
        <v>0.3</v>
      </c>
      <c r="IB20" s="67">
        <v>0.3</v>
      </c>
      <c r="IC20" s="43"/>
      <c r="ID20" s="50" t="s">
        <v>107</v>
      </c>
    </row>
    <row r="21" spans="1:238" ht="15.75" customHeight="1" x14ac:dyDescent="0.2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17"/>
      <c r="AA21" s="36"/>
      <c r="AB21" s="36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43"/>
      <c r="GB21" s="46"/>
      <c r="GC21" s="46"/>
      <c r="GD21" s="46"/>
      <c r="GE21" s="46"/>
      <c r="GF21" s="46"/>
      <c r="GG21" s="46"/>
      <c r="GH21" s="46"/>
      <c r="GI21" s="46"/>
      <c r="GJ21" s="46"/>
      <c r="GK21" s="46"/>
      <c r="GL21" s="46"/>
      <c r="GM21" s="46"/>
      <c r="GN21" s="46"/>
      <c r="GO21" s="46"/>
      <c r="GP21" s="46"/>
      <c r="GQ21" s="46"/>
      <c r="GR21" s="46"/>
      <c r="GS21" s="46"/>
      <c r="GT21" s="46"/>
      <c r="GU21" s="46"/>
      <c r="GV21" s="46"/>
      <c r="GW21" s="46"/>
      <c r="GX21" s="46"/>
      <c r="GY21" s="46"/>
      <c r="GZ21" s="46"/>
      <c r="HA21" s="46"/>
      <c r="HB21" s="46"/>
      <c r="HC21" s="46"/>
      <c r="HD21" s="46"/>
      <c r="HE21" s="46"/>
      <c r="HF21" s="46"/>
      <c r="HG21" s="46"/>
      <c r="HH21" s="46"/>
      <c r="HI21" s="46"/>
      <c r="HJ21" s="46"/>
      <c r="HK21" s="46"/>
      <c r="HL21" s="46"/>
      <c r="HM21" s="46"/>
      <c r="HN21" s="46"/>
      <c r="HO21" s="46"/>
      <c r="HP21" s="46"/>
      <c r="HQ21" s="46"/>
      <c r="HR21" s="46"/>
      <c r="HS21" s="46"/>
      <c r="HT21" s="7"/>
      <c r="HU21" s="46"/>
      <c r="HV21" s="46"/>
      <c r="HW21" s="46"/>
      <c r="HX21" s="46"/>
      <c r="HY21" s="46"/>
      <c r="HZ21" s="46"/>
      <c r="IA21" s="46"/>
      <c r="IB21" s="46"/>
      <c r="IC21" s="43"/>
      <c r="ID21" s="43"/>
    </row>
    <row r="22" spans="1:238" ht="15.75" customHeight="1" x14ac:dyDescent="0.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69" t="s">
        <v>113</v>
      </c>
      <c r="AA22" s="36"/>
      <c r="AB22" s="36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8"/>
      <c r="FV22" s="68"/>
      <c r="FW22" s="68"/>
      <c r="FX22" s="68"/>
      <c r="FY22" s="68"/>
      <c r="FZ22" s="68"/>
      <c r="GA22" s="43"/>
      <c r="GB22" s="46"/>
      <c r="GC22" s="46"/>
      <c r="GD22" s="46"/>
      <c r="GE22" s="46"/>
      <c r="GF22" s="46"/>
      <c r="GG22" s="46"/>
      <c r="GH22" s="46"/>
      <c r="GI22" s="46"/>
      <c r="GJ22" s="46"/>
      <c r="GK22" s="46"/>
      <c r="GL22" s="46"/>
      <c r="GM22" s="46"/>
      <c r="GN22" s="46"/>
      <c r="GO22" s="46"/>
      <c r="GP22" s="46"/>
      <c r="GQ22" s="46"/>
      <c r="GR22" s="46"/>
      <c r="GS22" s="46"/>
      <c r="GT22" s="46"/>
      <c r="GU22" s="46"/>
      <c r="GV22" s="46"/>
      <c r="GW22" s="46"/>
      <c r="GX22" s="46"/>
      <c r="GY22" s="46"/>
      <c r="GZ22" s="46"/>
      <c r="HA22" s="46"/>
      <c r="HB22" s="46"/>
      <c r="HC22" s="46"/>
      <c r="HD22" s="46"/>
      <c r="HE22" s="46"/>
      <c r="HF22" s="46"/>
      <c r="HG22" s="46"/>
      <c r="HH22" s="46"/>
      <c r="HI22" s="46"/>
      <c r="HJ22" s="46"/>
      <c r="HK22" s="46"/>
      <c r="HL22" s="46"/>
      <c r="HM22" s="46"/>
      <c r="HN22" s="46"/>
      <c r="HO22" s="46"/>
      <c r="HP22" s="46"/>
      <c r="HQ22" s="46"/>
      <c r="HR22" s="46"/>
      <c r="HS22" s="46"/>
      <c r="HT22" s="7"/>
      <c r="HU22" s="46"/>
      <c r="HV22" s="46"/>
      <c r="HW22" s="46"/>
      <c r="HX22" s="46"/>
      <c r="HY22" s="46"/>
      <c r="HZ22" s="46"/>
      <c r="IA22" s="46"/>
      <c r="IB22" s="46"/>
      <c r="IC22" s="43"/>
      <c r="ID22" s="43"/>
    </row>
    <row r="23" spans="1:238" ht="15.75" customHeight="1" x14ac:dyDescent="0.2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9" t="s">
        <v>114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64"/>
      <c r="CM23" s="64"/>
      <c r="CN23" s="64"/>
      <c r="CO23" s="7">
        <f t="shared" ref="CO23:FZ23" si="29">INDEX($HX23:$IB23,1,MATCH(CO$3,$HX$4:$IB$4,0))</f>
        <v>20</v>
      </c>
      <c r="CP23" s="7">
        <f t="shared" si="29"/>
        <v>20</v>
      </c>
      <c r="CQ23" s="7">
        <f t="shared" si="29"/>
        <v>20</v>
      </c>
      <c r="CR23" s="7">
        <f t="shared" si="29"/>
        <v>20</v>
      </c>
      <c r="CS23" s="7">
        <f t="shared" si="29"/>
        <v>20</v>
      </c>
      <c r="CT23" s="7">
        <f t="shared" si="29"/>
        <v>20</v>
      </c>
      <c r="CU23" s="7">
        <f t="shared" si="29"/>
        <v>20</v>
      </c>
      <c r="CV23" s="7">
        <f t="shared" si="29"/>
        <v>20</v>
      </c>
      <c r="CW23" s="7">
        <f t="shared" si="29"/>
        <v>20</v>
      </c>
      <c r="CX23" s="7">
        <f t="shared" si="29"/>
        <v>20</v>
      </c>
      <c r="CY23" s="7">
        <f t="shared" si="29"/>
        <v>20</v>
      </c>
      <c r="CZ23" s="7">
        <f t="shared" si="29"/>
        <v>20</v>
      </c>
      <c r="DA23" s="7">
        <f t="shared" si="29"/>
        <v>20</v>
      </c>
      <c r="DB23" s="7">
        <f t="shared" si="29"/>
        <v>20</v>
      </c>
      <c r="DC23" s="7">
        <f t="shared" si="29"/>
        <v>20</v>
      </c>
      <c r="DD23" s="7">
        <f t="shared" si="29"/>
        <v>20</v>
      </c>
      <c r="DE23" s="7">
        <f t="shared" si="29"/>
        <v>20</v>
      </c>
      <c r="DF23" s="7">
        <f t="shared" si="29"/>
        <v>20</v>
      </c>
      <c r="DG23" s="7">
        <f t="shared" si="29"/>
        <v>20</v>
      </c>
      <c r="DH23" s="7">
        <f t="shared" si="29"/>
        <v>20</v>
      </c>
      <c r="DI23" s="7">
        <f t="shared" si="29"/>
        <v>20</v>
      </c>
      <c r="DJ23" s="7">
        <f t="shared" si="29"/>
        <v>20</v>
      </c>
      <c r="DK23" s="7">
        <f t="shared" si="29"/>
        <v>20</v>
      </c>
      <c r="DL23" s="7">
        <f t="shared" si="29"/>
        <v>20</v>
      </c>
      <c r="DM23" s="7">
        <f t="shared" si="29"/>
        <v>20</v>
      </c>
      <c r="DN23" s="7">
        <f t="shared" si="29"/>
        <v>20</v>
      </c>
      <c r="DO23" s="7">
        <f t="shared" si="29"/>
        <v>20</v>
      </c>
      <c r="DP23" s="7">
        <f t="shared" si="29"/>
        <v>20</v>
      </c>
      <c r="DQ23" s="7">
        <f t="shared" si="29"/>
        <v>20</v>
      </c>
      <c r="DR23" s="7">
        <f t="shared" si="29"/>
        <v>20</v>
      </c>
      <c r="DS23" s="7">
        <f t="shared" si="29"/>
        <v>20</v>
      </c>
      <c r="DT23" s="7">
        <f t="shared" si="29"/>
        <v>20</v>
      </c>
      <c r="DU23" s="7">
        <f t="shared" si="29"/>
        <v>20</v>
      </c>
      <c r="DV23" s="7">
        <f t="shared" si="29"/>
        <v>20</v>
      </c>
      <c r="DW23" s="7">
        <f t="shared" si="29"/>
        <v>20</v>
      </c>
      <c r="DX23" s="7">
        <f t="shared" si="29"/>
        <v>20</v>
      </c>
      <c r="DY23" s="7">
        <f t="shared" si="29"/>
        <v>20</v>
      </c>
      <c r="DZ23" s="7">
        <f t="shared" si="29"/>
        <v>20</v>
      </c>
      <c r="EA23" s="7">
        <f t="shared" si="29"/>
        <v>20</v>
      </c>
      <c r="EB23" s="7">
        <f t="shared" si="29"/>
        <v>20</v>
      </c>
      <c r="EC23" s="7">
        <f t="shared" si="29"/>
        <v>20</v>
      </c>
      <c r="ED23" s="7">
        <f t="shared" si="29"/>
        <v>20</v>
      </c>
      <c r="EE23" s="7">
        <f t="shared" si="29"/>
        <v>20</v>
      </c>
      <c r="EF23" s="7">
        <f t="shared" si="29"/>
        <v>20</v>
      </c>
      <c r="EG23" s="7">
        <f t="shared" si="29"/>
        <v>20</v>
      </c>
      <c r="EH23" s="7">
        <f t="shared" si="29"/>
        <v>20</v>
      </c>
      <c r="EI23" s="7">
        <f t="shared" si="29"/>
        <v>20</v>
      </c>
      <c r="EJ23" s="7">
        <f t="shared" si="29"/>
        <v>20</v>
      </c>
      <c r="EK23" s="7">
        <f t="shared" si="29"/>
        <v>20</v>
      </c>
      <c r="EL23" s="7">
        <f t="shared" si="29"/>
        <v>20</v>
      </c>
      <c r="EM23" s="7">
        <f t="shared" si="29"/>
        <v>20</v>
      </c>
      <c r="EN23" s="7">
        <f t="shared" si="29"/>
        <v>20</v>
      </c>
      <c r="EO23" s="7">
        <f t="shared" si="29"/>
        <v>20</v>
      </c>
      <c r="EP23" s="7">
        <f t="shared" si="29"/>
        <v>20</v>
      </c>
      <c r="EQ23" s="7" t="e">
        <f t="shared" si="29"/>
        <v>#N/A</v>
      </c>
      <c r="ER23" s="7" t="e">
        <f t="shared" si="29"/>
        <v>#N/A</v>
      </c>
      <c r="ES23" s="7" t="e">
        <f t="shared" si="29"/>
        <v>#N/A</v>
      </c>
      <c r="ET23" s="7" t="e">
        <f t="shared" si="29"/>
        <v>#N/A</v>
      </c>
      <c r="EU23" s="7" t="e">
        <f t="shared" si="29"/>
        <v>#N/A</v>
      </c>
      <c r="EV23" s="7" t="e">
        <f t="shared" si="29"/>
        <v>#N/A</v>
      </c>
      <c r="EW23" s="7" t="e">
        <f t="shared" si="29"/>
        <v>#N/A</v>
      </c>
      <c r="EX23" s="7" t="e">
        <f t="shared" si="29"/>
        <v>#N/A</v>
      </c>
      <c r="EY23" s="7" t="e">
        <f t="shared" si="29"/>
        <v>#N/A</v>
      </c>
      <c r="EZ23" s="7" t="e">
        <f t="shared" si="29"/>
        <v>#N/A</v>
      </c>
      <c r="FA23" s="7" t="e">
        <f t="shared" si="29"/>
        <v>#N/A</v>
      </c>
      <c r="FB23" s="7" t="e">
        <f t="shared" si="29"/>
        <v>#N/A</v>
      </c>
      <c r="FC23" s="7" t="e">
        <f t="shared" si="29"/>
        <v>#N/A</v>
      </c>
      <c r="FD23" s="7" t="e">
        <f t="shared" si="29"/>
        <v>#N/A</v>
      </c>
      <c r="FE23" s="7" t="e">
        <f t="shared" si="29"/>
        <v>#N/A</v>
      </c>
      <c r="FF23" s="7" t="e">
        <f t="shared" si="29"/>
        <v>#N/A</v>
      </c>
      <c r="FG23" s="7" t="e">
        <f t="shared" si="29"/>
        <v>#N/A</v>
      </c>
      <c r="FH23" s="7" t="e">
        <f t="shared" si="29"/>
        <v>#N/A</v>
      </c>
      <c r="FI23" s="7" t="e">
        <f t="shared" si="29"/>
        <v>#N/A</v>
      </c>
      <c r="FJ23" s="7" t="e">
        <f t="shared" si="29"/>
        <v>#N/A</v>
      </c>
      <c r="FK23" s="7" t="e">
        <f t="shared" si="29"/>
        <v>#N/A</v>
      </c>
      <c r="FL23" s="7" t="e">
        <f t="shared" si="29"/>
        <v>#N/A</v>
      </c>
      <c r="FM23" s="7" t="e">
        <f t="shared" si="29"/>
        <v>#N/A</v>
      </c>
      <c r="FN23" s="7" t="e">
        <f t="shared" si="29"/>
        <v>#N/A</v>
      </c>
      <c r="FO23" s="7" t="e">
        <f t="shared" si="29"/>
        <v>#N/A</v>
      </c>
      <c r="FP23" s="7" t="e">
        <f t="shared" si="29"/>
        <v>#N/A</v>
      </c>
      <c r="FQ23" s="7" t="e">
        <f t="shared" si="29"/>
        <v>#N/A</v>
      </c>
      <c r="FR23" s="7" t="e">
        <f t="shared" si="29"/>
        <v>#N/A</v>
      </c>
      <c r="FS23" s="7" t="e">
        <f t="shared" si="29"/>
        <v>#N/A</v>
      </c>
      <c r="FT23" s="7" t="e">
        <f t="shared" si="29"/>
        <v>#N/A</v>
      </c>
      <c r="FU23" s="7" t="e">
        <f t="shared" si="29"/>
        <v>#N/A</v>
      </c>
      <c r="FV23" s="7" t="e">
        <f t="shared" si="29"/>
        <v>#N/A</v>
      </c>
      <c r="FW23" s="7" t="e">
        <f t="shared" si="29"/>
        <v>#N/A</v>
      </c>
      <c r="FX23" s="7" t="e">
        <f t="shared" si="29"/>
        <v>#N/A</v>
      </c>
      <c r="FY23" s="7" t="e">
        <f t="shared" si="29"/>
        <v>#N/A</v>
      </c>
      <c r="FZ23" s="7" t="e">
        <f t="shared" si="29"/>
        <v>#N/A</v>
      </c>
      <c r="GA23" s="43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7"/>
      <c r="HU23" s="46"/>
      <c r="HV23" s="46"/>
      <c r="HW23" s="46"/>
      <c r="HX23" s="65">
        <v>20</v>
      </c>
      <c r="HY23" s="65">
        <v>20</v>
      </c>
      <c r="HZ23" s="65">
        <v>20</v>
      </c>
      <c r="IA23" s="65">
        <v>20</v>
      </c>
      <c r="IB23" s="65">
        <v>20</v>
      </c>
      <c r="IC23" s="43"/>
      <c r="ID23" s="50" t="s">
        <v>115</v>
      </c>
    </row>
    <row r="24" spans="1:238" ht="15.75" customHeight="1" x14ac:dyDescent="0.2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9" t="s">
        <v>116</v>
      </c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64"/>
      <c r="CM24" s="64"/>
      <c r="CN24" s="64"/>
      <c r="CO24" s="7">
        <f t="shared" ref="CO24:FZ24" si="30">CO23/CO20</f>
        <v>66.666666666666671</v>
      </c>
      <c r="CP24" s="7">
        <f t="shared" si="30"/>
        <v>66.666666666666671</v>
      </c>
      <c r="CQ24" s="7">
        <f t="shared" si="30"/>
        <v>66.666666666666671</v>
      </c>
      <c r="CR24" s="7">
        <f t="shared" si="30"/>
        <v>66.666666666666671</v>
      </c>
      <c r="CS24" s="7">
        <f t="shared" si="30"/>
        <v>66.666666666666671</v>
      </c>
      <c r="CT24" s="7">
        <f t="shared" si="30"/>
        <v>66.666666666666671</v>
      </c>
      <c r="CU24" s="7">
        <f t="shared" si="30"/>
        <v>66.666666666666671</v>
      </c>
      <c r="CV24" s="7">
        <f t="shared" si="30"/>
        <v>66.666666666666671</v>
      </c>
      <c r="CW24" s="7">
        <f t="shared" si="30"/>
        <v>66.666666666666671</v>
      </c>
      <c r="CX24" s="7">
        <f t="shared" si="30"/>
        <v>66.666666666666671</v>
      </c>
      <c r="CY24" s="7">
        <f t="shared" si="30"/>
        <v>66.666666666666671</v>
      </c>
      <c r="CZ24" s="7">
        <f t="shared" si="30"/>
        <v>66.666666666666671</v>
      </c>
      <c r="DA24" s="7">
        <f t="shared" si="30"/>
        <v>66.666666666666671</v>
      </c>
      <c r="DB24" s="7">
        <f t="shared" si="30"/>
        <v>66.666666666666671</v>
      </c>
      <c r="DC24" s="7">
        <f t="shared" si="30"/>
        <v>66.666666666666671</v>
      </c>
      <c r="DD24" s="7">
        <f t="shared" si="30"/>
        <v>66.666666666666671</v>
      </c>
      <c r="DE24" s="7">
        <f t="shared" si="30"/>
        <v>66.666666666666671</v>
      </c>
      <c r="DF24" s="7">
        <f t="shared" si="30"/>
        <v>66.666666666666671</v>
      </c>
      <c r="DG24" s="7">
        <f t="shared" si="30"/>
        <v>66.666666666666671</v>
      </c>
      <c r="DH24" s="7">
        <f t="shared" si="30"/>
        <v>66.666666666666671</v>
      </c>
      <c r="DI24" s="7">
        <f t="shared" si="30"/>
        <v>66.666666666666671</v>
      </c>
      <c r="DJ24" s="7">
        <f t="shared" si="30"/>
        <v>66.666666666666671</v>
      </c>
      <c r="DK24" s="7">
        <f t="shared" si="30"/>
        <v>66.666666666666671</v>
      </c>
      <c r="DL24" s="7">
        <f t="shared" si="30"/>
        <v>66.666666666666671</v>
      </c>
      <c r="DM24" s="7">
        <f t="shared" si="30"/>
        <v>66.666666666666671</v>
      </c>
      <c r="DN24" s="7">
        <f t="shared" si="30"/>
        <v>66.666666666666671</v>
      </c>
      <c r="DO24" s="7">
        <f t="shared" si="30"/>
        <v>66.666666666666671</v>
      </c>
      <c r="DP24" s="7">
        <f t="shared" si="30"/>
        <v>66.666666666666671</v>
      </c>
      <c r="DQ24" s="7">
        <f t="shared" si="30"/>
        <v>66.666666666666671</v>
      </c>
      <c r="DR24" s="7">
        <f t="shared" si="30"/>
        <v>66.666666666666671</v>
      </c>
      <c r="DS24" s="7">
        <f t="shared" si="30"/>
        <v>66.666666666666671</v>
      </c>
      <c r="DT24" s="7">
        <f t="shared" si="30"/>
        <v>66.666666666666671</v>
      </c>
      <c r="DU24" s="7">
        <f t="shared" si="30"/>
        <v>66.666666666666671</v>
      </c>
      <c r="DV24" s="7">
        <f t="shared" si="30"/>
        <v>66.666666666666671</v>
      </c>
      <c r="DW24" s="7">
        <f t="shared" si="30"/>
        <v>66.666666666666671</v>
      </c>
      <c r="DX24" s="7">
        <f t="shared" si="30"/>
        <v>66.666666666666671</v>
      </c>
      <c r="DY24" s="7">
        <f t="shared" si="30"/>
        <v>66.666666666666671</v>
      </c>
      <c r="DZ24" s="7">
        <f t="shared" si="30"/>
        <v>66.666666666666671</v>
      </c>
      <c r="EA24" s="7">
        <f t="shared" si="30"/>
        <v>66.666666666666671</v>
      </c>
      <c r="EB24" s="7">
        <f t="shared" si="30"/>
        <v>66.666666666666671</v>
      </c>
      <c r="EC24" s="7">
        <f t="shared" si="30"/>
        <v>66.666666666666671</v>
      </c>
      <c r="ED24" s="7">
        <f t="shared" si="30"/>
        <v>66.666666666666671</v>
      </c>
      <c r="EE24" s="7">
        <f t="shared" si="30"/>
        <v>66.666666666666671</v>
      </c>
      <c r="EF24" s="7">
        <f t="shared" si="30"/>
        <v>66.666666666666671</v>
      </c>
      <c r="EG24" s="7">
        <f t="shared" si="30"/>
        <v>66.666666666666671</v>
      </c>
      <c r="EH24" s="7">
        <f t="shared" si="30"/>
        <v>66.666666666666671</v>
      </c>
      <c r="EI24" s="7">
        <f t="shared" si="30"/>
        <v>66.666666666666671</v>
      </c>
      <c r="EJ24" s="7">
        <f t="shared" si="30"/>
        <v>66.666666666666671</v>
      </c>
      <c r="EK24" s="7">
        <f t="shared" si="30"/>
        <v>66.666666666666671</v>
      </c>
      <c r="EL24" s="7">
        <f t="shared" si="30"/>
        <v>66.666666666666671</v>
      </c>
      <c r="EM24" s="7">
        <f t="shared" si="30"/>
        <v>66.666666666666671</v>
      </c>
      <c r="EN24" s="7">
        <f t="shared" si="30"/>
        <v>66.666666666666671</v>
      </c>
      <c r="EO24" s="7">
        <f t="shared" si="30"/>
        <v>66.666666666666671</v>
      </c>
      <c r="EP24" s="7">
        <f t="shared" si="30"/>
        <v>66.666666666666671</v>
      </c>
      <c r="EQ24" s="7" t="e">
        <f t="shared" si="30"/>
        <v>#N/A</v>
      </c>
      <c r="ER24" s="7" t="e">
        <f t="shared" si="30"/>
        <v>#N/A</v>
      </c>
      <c r="ES24" s="7" t="e">
        <f t="shared" si="30"/>
        <v>#N/A</v>
      </c>
      <c r="ET24" s="7" t="e">
        <f t="shared" si="30"/>
        <v>#N/A</v>
      </c>
      <c r="EU24" s="7" t="e">
        <f t="shared" si="30"/>
        <v>#N/A</v>
      </c>
      <c r="EV24" s="7" t="e">
        <f t="shared" si="30"/>
        <v>#N/A</v>
      </c>
      <c r="EW24" s="7" t="e">
        <f t="shared" si="30"/>
        <v>#N/A</v>
      </c>
      <c r="EX24" s="7" t="e">
        <f t="shared" si="30"/>
        <v>#N/A</v>
      </c>
      <c r="EY24" s="7" t="e">
        <f t="shared" si="30"/>
        <v>#N/A</v>
      </c>
      <c r="EZ24" s="7" t="e">
        <f t="shared" si="30"/>
        <v>#N/A</v>
      </c>
      <c r="FA24" s="7" t="e">
        <f t="shared" si="30"/>
        <v>#N/A</v>
      </c>
      <c r="FB24" s="7" t="e">
        <f t="shared" si="30"/>
        <v>#N/A</v>
      </c>
      <c r="FC24" s="7" t="e">
        <f t="shared" si="30"/>
        <v>#N/A</v>
      </c>
      <c r="FD24" s="7" t="e">
        <f t="shared" si="30"/>
        <v>#N/A</v>
      </c>
      <c r="FE24" s="7" t="e">
        <f t="shared" si="30"/>
        <v>#N/A</v>
      </c>
      <c r="FF24" s="7" t="e">
        <f t="shared" si="30"/>
        <v>#N/A</v>
      </c>
      <c r="FG24" s="7" t="e">
        <f t="shared" si="30"/>
        <v>#N/A</v>
      </c>
      <c r="FH24" s="7" t="e">
        <f t="shared" si="30"/>
        <v>#N/A</v>
      </c>
      <c r="FI24" s="7" t="e">
        <f t="shared" si="30"/>
        <v>#N/A</v>
      </c>
      <c r="FJ24" s="7" t="e">
        <f t="shared" si="30"/>
        <v>#N/A</v>
      </c>
      <c r="FK24" s="7" t="e">
        <f t="shared" si="30"/>
        <v>#N/A</v>
      </c>
      <c r="FL24" s="7" t="e">
        <f t="shared" si="30"/>
        <v>#N/A</v>
      </c>
      <c r="FM24" s="7" t="e">
        <f t="shared" si="30"/>
        <v>#N/A</v>
      </c>
      <c r="FN24" s="7" t="e">
        <f t="shared" si="30"/>
        <v>#N/A</v>
      </c>
      <c r="FO24" s="7" t="e">
        <f t="shared" si="30"/>
        <v>#N/A</v>
      </c>
      <c r="FP24" s="7" t="e">
        <f t="shared" si="30"/>
        <v>#N/A</v>
      </c>
      <c r="FQ24" s="7" t="e">
        <f t="shared" si="30"/>
        <v>#N/A</v>
      </c>
      <c r="FR24" s="7" t="e">
        <f t="shared" si="30"/>
        <v>#N/A</v>
      </c>
      <c r="FS24" s="7" t="e">
        <f t="shared" si="30"/>
        <v>#N/A</v>
      </c>
      <c r="FT24" s="7" t="e">
        <f t="shared" si="30"/>
        <v>#N/A</v>
      </c>
      <c r="FU24" s="7" t="e">
        <f t="shared" si="30"/>
        <v>#N/A</v>
      </c>
      <c r="FV24" s="7" t="e">
        <f t="shared" si="30"/>
        <v>#N/A</v>
      </c>
      <c r="FW24" s="7" t="e">
        <f t="shared" si="30"/>
        <v>#N/A</v>
      </c>
      <c r="FX24" s="7" t="e">
        <f t="shared" si="30"/>
        <v>#N/A</v>
      </c>
      <c r="FY24" s="7" t="e">
        <f t="shared" si="30"/>
        <v>#N/A</v>
      </c>
      <c r="FZ24" s="7" t="e">
        <f t="shared" si="30"/>
        <v>#N/A</v>
      </c>
      <c r="GA24" s="43"/>
      <c r="GB24" s="46"/>
      <c r="GC24" s="46"/>
      <c r="GD24" s="46"/>
      <c r="GE24" s="46"/>
      <c r="GF24" s="46"/>
      <c r="GG24" s="46"/>
      <c r="GH24" s="46"/>
      <c r="GI24" s="46"/>
      <c r="GJ24" s="46"/>
      <c r="GK24" s="46"/>
      <c r="GL24" s="46"/>
      <c r="GM24" s="46"/>
      <c r="GN24" s="46"/>
      <c r="GO24" s="46"/>
      <c r="GP24" s="46"/>
      <c r="GQ24" s="46"/>
      <c r="GR24" s="46"/>
      <c r="GS24" s="46"/>
      <c r="GT24" s="46"/>
      <c r="GU24" s="46"/>
      <c r="GV24" s="46"/>
      <c r="GW24" s="46"/>
      <c r="GX24" s="46"/>
      <c r="GY24" s="46"/>
      <c r="GZ24" s="46"/>
      <c r="HA24" s="46"/>
      <c r="HB24" s="46"/>
      <c r="HC24" s="46"/>
      <c r="HD24" s="46"/>
      <c r="HE24" s="46"/>
      <c r="HF24" s="46"/>
      <c r="HG24" s="46"/>
      <c r="HH24" s="46"/>
      <c r="HI24" s="46"/>
      <c r="HJ24" s="46"/>
      <c r="HK24" s="46"/>
      <c r="HL24" s="46"/>
      <c r="HM24" s="46"/>
      <c r="HN24" s="46"/>
      <c r="HO24" s="46"/>
      <c r="HP24" s="46"/>
      <c r="HQ24" s="46"/>
      <c r="HR24" s="46"/>
      <c r="HS24" s="46"/>
      <c r="HT24" s="7"/>
      <c r="HU24" s="46"/>
      <c r="HV24" s="46"/>
      <c r="HW24" s="46"/>
      <c r="HX24" s="7">
        <f t="shared" ref="HX24:IB24" si="31">HX23/HX20</f>
        <v>66.666666666666671</v>
      </c>
      <c r="HY24" s="7">
        <f t="shared" si="31"/>
        <v>66.666666666666671</v>
      </c>
      <c r="HZ24" s="7">
        <f t="shared" si="31"/>
        <v>66.666666666666671</v>
      </c>
      <c r="IA24" s="7">
        <f t="shared" si="31"/>
        <v>66.666666666666671</v>
      </c>
      <c r="IB24" s="7">
        <f t="shared" si="31"/>
        <v>66.666666666666671</v>
      </c>
      <c r="IC24" s="43"/>
      <c r="ID24" s="43"/>
    </row>
    <row r="25" spans="1:238" ht="15.75" customHeight="1" x14ac:dyDescent="0.2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9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64"/>
      <c r="CM25" s="64"/>
      <c r="CN25" s="64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43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7"/>
      <c r="HU25" s="46"/>
      <c r="HV25" s="46"/>
      <c r="HW25" s="46"/>
      <c r="HX25" s="7"/>
      <c r="HY25" s="7"/>
      <c r="HZ25" s="7"/>
      <c r="IA25" s="7"/>
      <c r="IB25" s="7"/>
      <c r="IC25" s="43"/>
      <c r="ID25" s="43"/>
    </row>
    <row r="26" spans="1:238" ht="15.75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70" t="s">
        <v>117</v>
      </c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3">
        <f t="shared" ref="CO26:FZ26" si="32">CO24*CO29</f>
        <v>67768.21377480602</v>
      </c>
      <c r="CP26" s="73">
        <f t="shared" si="32"/>
        <v>67768.21377480602</v>
      </c>
      <c r="CQ26" s="73">
        <f t="shared" si="32"/>
        <v>60545.991552583793</v>
      </c>
      <c r="CR26" s="73">
        <f t="shared" si="32"/>
        <v>56934.880441472684</v>
      </c>
      <c r="CS26" s="73">
        <f t="shared" si="32"/>
        <v>53323.769330361567</v>
      </c>
      <c r="CT26" s="73">
        <f t="shared" si="32"/>
        <v>53323.769330361567</v>
      </c>
      <c r="CU26" s="73">
        <f t="shared" si="32"/>
        <v>50666.772388790298</v>
      </c>
      <c r="CV26" s="73">
        <f t="shared" si="32"/>
        <v>61039.978752038558</v>
      </c>
      <c r="CW26" s="73">
        <f t="shared" si="32"/>
        <v>72823.769330361582</v>
      </c>
      <c r="CX26" s="73">
        <f t="shared" si="32"/>
        <v>64157.102663694903</v>
      </c>
      <c r="CY26" s="73">
        <f t="shared" si="32"/>
        <v>56934.880441472684</v>
      </c>
      <c r="CZ26" s="73">
        <f t="shared" si="32"/>
        <v>56934.880441472684</v>
      </c>
      <c r="DA26" s="73">
        <f t="shared" si="32"/>
        <v>67768.21377480602</v>
      </c>
      <c r="DB26" s="73">
        <f t="shared" si="32"/>
        <v>67768.21377480602</v>
      </c>
      <c r="DC26" s="73">
        <f t="shared" si="32"/>
        <v>60545.991552583793</v>
      </c>
      <c r="DD26" s="73">
        <f t="shared" si="32"/>
        <v>56934.880441472684</v>
      </c>
      <c r="DE26" s="73">
        <f t="shared" si="32"/>
        <v>53323.769330361567</v>
      </c>
      <c r="DF26" s="73">
        <f t="shared" si="32"/>
        <v>53323.769330361567</v>
      </c>
      <c r="DG26" s="73">
        <f t="shared" si="32"/>
        <v>69247.508293033359</v>
      </c>
      <c r="DH26" s="73">
        <f t="shared" si="32"/>
        <v>66780.529549118204</v>
      </c>
      <c r="DI26" s="73">
        <f t="shared" si="32"/>
        <v>70391.640660229299</v>
      </c>
      <c r="DJ26" s="73">
        <f t="shared" si="32"/>
        <v>61724.973993562649</v>
      </c>
      <c r="DK26" s="73">
        <f t="shared" si="32"/>
        <v>54502.751771340416</v>
      </c>
      <c r="DL26" s="73">
        <f t="shared" si="32"/>
        <v>54502.751771340416</v>
      </c>
      <c r="DM26" s="73">
        <f t="shared" si="32"/>
        <v>65336.085104673752</v>
      </c>
      <c r="DN26" s="73">
        <f t="shared" si="32"/>
        <v>65336.085104673752</v>
      </c>
      <c r="DO26" s="73">
        <f t="shared" si="32"/>
        <v>58113.862882451533</v>
      </c>
      <c r="DP26" s="73">
        <f t="shared" si="32"/>
        <v>54502.751771340416</v>
      </c>
      <c r="DQ26" s="73">
        <f t="shared" si="32"/>
        <v>50891.640660229328</v>
      </c>
      <c r="DR26" s="73">
        <f t="shared" si="32"/>
        <v>50891.640660229328</v>
      </c>
      <c r="DS26" s="73">
        <f t="shared" si="32"/>
        <v>67292.064233694473</v>
      </c>
      <c r="DT26" s="73">
        <f t="shared" si="32"/>
        <v>66958.297190876285</v>
      </c>
      <c r="DU26" s="73">
        <f t="shared" si="32"/>
        <v>70569.40830198738</v>
      </c>
      <c r="DV26" s="73">
        <f t="shared" si="32"/>
        <v>61902.741635320737</v>
      </c>
      <c r="DW26" s="73">
        <f t="shared" si="32"/>
        <v>54680.519413098496</v>
      </c>
      <c r="DX26" s="73">
        <f t="shared" si="32"/>
        <v>54680.519413098496</v>
      </c>
      <c r="DY26" s="73">
        <f t="shared" si="32"/>
        <v>65513.852746431847</v>
      </c>
      <c r="DZ26" s="73">
        <f t="shared" si="32"/>
        <v>65513.852746431847</v>
      </c>
      <c r="EA26" s="73">
        <f t="shared" si="32"/>
        <v>58291.63052420962</v>
      </c>
      <c r="EB26" s="73">
        <f t="shared" si="32"/>
        <v>54680.519413098496</v>
      </c>
      <c r="EC26" s="73">
        <f t="shared" si="32"/>
        <v>51069.408301987394</v>
      </c>
      <c r="ED26" s="73">
        <f t="shared" si="32"/>
        <v>51069.408301987394</v>
      </c>
      <c r="EE26" s="73">
        <f t="shared" si="32"/>
        <v>67292.064233694473</v>
      </c>
      <c r="EF26" s="73">
        <f t="shared" si="32"/>
        <v>66958.297190876285</v>
      </c>
      <c r="EG26" s="73">
        <f t="shared" si="32"/>
        <v>70569.40830198738</v>
      </c>
      <c r="EH26" s="73">
        <f t="shared" si="32"/>
        <v>61902.741635320737</v>
      </c>
      <c r="EI26" s="73">
        <f t="shared" si="32"/>
        <v>54680.519413098496</v>
      </c>
      <c r="EJ26" s="73">
        <f t="shared" si="32"/>
        <v>54680.519413098496</v>
      </c>
      <c r="EK26" s="73">
        <f t="shared" si="32"/>
        <v>65513.852746431847</v>
      </c>
      <c r="EL26" s="73">
        <f t="shared" si="32"/>
        <v>65513.852746431847</v>
      </c>
      <c r="EM26" s="73">
        <f t="shared" si="32"/>
        <v>58291.63052420962</v>
      </c>
      <c r="EN26" s="73">
        <f t="shared" si="32"/>
        <v>54680.519413098496</v>
      </c>
      <c r="EO26" s="73">
        <f t="shared" si="32"/>
        <v>51069.408301987394</v>
      </c>
      <c r="EP26" s="73">
        <f t="shared" si="32"/>
        <v>51069.408301987394</v>
      </c>
      <c r="EQ26" s="73" t="e">
        <f t="shared" si="32"/>
        <v>#N/A</v>
      </c>
      <c r="ER26" s="73" t="e">
        <f t="shared" si="32"/>
        <v>#N/A</v>
      </c>
      <c r="ES26" s="73" t="e">
        <f t="shared" si="32"/>
        <v>#N/A</v>
      </c>
      <c r="ET26" s="73" t="e">
        <f t="shared" si="32"/>
        <v>#N/A</v>
      </c>
      <c r="EU26" s="73" t="e">
        <f t="shared" si="32"/>
        <v>#N/A</v>
      </c>
      <c r="EV26" s="73" t="e">
        <f t="shared" si="32"/>
        <v>#N/A</v>
      </c>
      <c r="EW26" s="73" t="e">
        <f t="shared" si="32"/>
        <v>#N/A</v>
      </c>
      <c r="EX26" s="73" t="e">
        <f t="shared" si="32"/>
        <v>#N/A</v>
      </c>
      <c r="EY26" s="73" t="e">
        <f t="shared" si="32"/>
        <v>#N/A</v>
      </c>
      <c r="EZ26" s="73" t="e">
        <f t="shared" si="32"/>
        <v>#N/A</v>
      </c>
      <c r="FA26" s="73" t="e">
        <f t="shared" si="32"/>
        <v>#N/A</v>
      </c>
      <c r="FB26" s="73" t="e">
        <f t="shared" si="32"/>
        <v>#N/A</v>
      </c>
      <c r="FC26" s="73" t="e">
        <f t="shared" si="32"/>
        <v>#N/A</v>
      </c>
      <c r="FD26" s="73" t="e">
        <f t="shared" si="32"/>
        <v>#N/A</v>
      </c>
      <c r="FE26" s="73" t="e">
        <f t="shared" si="32"/>
        <v>#N/A</v>
      </c>
      <c r="FF26" s="73" t="e">
        <f t="shared" si="32"/>
        <v>#N/A</v>
      </c>
      <c r="FG26" s="73" t="e">
        <f t="shared" si="32"/>
        <v>#N/A</v>
      </c>
      <c r="FH26" s="73" t="e">
        <f t="shared" si="32"/>
        <v>#N/A</v>
      </c>
      <c r="FI26" s="73" t="e">
        <f t="shared" si="32"/>
        <v>#N/A</v>
      </c>
      <c r="FJ26" s="73" t="e">
        <f t="shared" si="32"/>
        <v>#N/A</v>
      </c>
      <c r="FK26" s="73" t="e">
        <f t="shared" si="32"/>
        <v>#N/A</v>
      </c>
      <c r="FL26" s="73" t="e">
        <f t="shared" si="32"/>
        <v>#N/A</v>
      </c>
      <c r="FM26" s="73" t="e">
        <f t="shared" si="32"/>
        <v>#N/A</v>
      </c>
      <c r="FN26" s="73" t="e">
        <f t="shared" si="32"/>
        <v>#N/A</v>
      </c>
      <c r="FO26" s="73" t="e">
        <f t="shared" si="32"/>
        <v>#N/A</v>
      </c>
      <c r="FP26" s="73" t="e">
        <f t="shared" si="32"/>
        <v>#N/A</v>
      </c>
      <c r="FQ26" s="73" t="e">
        <f t="shared" si="32"/>
        <v>#N/A</v>
      </c>
      <c r="FR26" s="73" t="e">
        <f t="shared" si="32"/>
        <v>#N/A</v>
      </c>
      <c r="FS26" s="73" t="e">
        <f t="shared" si="32"/>
        <v>#N/A</v>
      </c>
      <c r="FT26" s="73" t="e">
        <f t="shared" si="32"/>
        <v>#N/A</v>
      </c>
      <c r="FU26" s="73" t="e">
        <f t="shared" si="32"/>
        <v>#N/A</v>
      </c>
      <c r="FV26" s="73" t="e">
        <f t="shared" si="32"/>
        <v>#N/A</v>
      </c>
      <c r="FW26" s="73" t="e">
        <f t="shared" si="32"/>
        <v>#N/A</v>
      </c>
      <c r="FX26" s="73" t="e">
        <f t="shared" si="32"/>
        <v>#N/A</v>
      </c>
      <c r="FY26" s="73" t="e">
        <f t="shared" si="32"/>
        <v>#N/A</v>
      </c>
      <c r="FZ26" s="73" t="e">
        <f t="shared" si="32"/>
        <v>#N/A</v>
      </c>
      <c r="GA26" s="74"/>
      <c r="GB26" s="75">
        <f t="shared" ref="GB26:HS26" si="33">SUMIFS($AY26:$FZ26,$AY$3:$FZ$3,GB$3,$AY$2:$FZ$2,GB$2)</f>
        <v>0</v>
      </c>
      <c r="GC26" s="75">
        <f t="shared" si="33"/>
        <v>0</v>
      </c>
      <c r="GD26" s="75">
        <f t="shared" si="33"/>
        <v>0</v>
      </c>
      <c r="GE26" s="75">
        <f t="shared" si="33"/>
        <v>0</v>
      </c>
      <c r="GF26" s="75">
        <f t="shared" si="33"/>
        <v>0</v>
      </c>
      <c r="GG26" s="75">
        <f t="shared" si="33"/>
        <v>0</v>
      </c>
      <c r="GH26" s="75">
        <f t="shared" si="33"/>
        <v>0</v>
      </c>
      <c r="GI26" s="75">
        <f t="shared" si="33"/>
        <v>0</v>
      </c>
      <c r="GJ26" s="75">
        <f t="shared" si="33"/>
        <v>0</v>
      </c>
      <c r="GK26" s="75">
        <f t="shared" si="33"/>
        <v>0</v>
      </c>
      <c r="GL26" s="75">
        <f t="shared" si="33"/>
        <v>0</v>
      </c>
      <c r="GM26" s="75">
        <f t="shared" si="33"/>
        <v>0</v>
      </c>
      <c r="GN26" s="75">
        <f t="shared" si="33"/>
        <v>0</v>
      </c>
      <c r="GO26" s="75">
        <f t="shared" si="33"/>
        <v>0</v>
      </c>
      <c r="GP26" s="75">
        <f t="shared" si="33"/>
        <v>196082.41910219582</v>
      </c>
      <c r="GQ26" s="75">
        <f t="shared" si="33"/>
        <v>163582.41910219582</v>
      </c>
      <c r="GR26" s="75">
        <f t="shared" si="33"/>
        <v>184530.52047119045</v>
      </c>
      <c r="GS26" s="75">
        <f t="shared" si="33"/>
        <v>178026.86354664026</v>
      </c>
      <c r="GT26" s="75">
        <f t="shared" si="33"/>
        <v>196082.41910219582</v>
      </c>
      <c r="GU26" s="75">
        <f t="shared" si="33"/>
        <v>163582.41910219582</v>
      </c>
      <c r="GV26" s="75">
        <f t="shared" si="33"/>
        <v>206419.67850238085</v>
      </c>
      <c r="GW26" s="75">
        <f t="shared" si="33"/>
        <v>170730.47753624347</v>
      </c>
      <c r="GX26" s="75">
        <f t="shared" si="33"/>
        <v>188786.03309179904</v>
      </c>
      <c r="GY26" s="75">
        <f t="shared" si="33"/>
        <v>156286.03309179907</v>
      </c>
      <c r="GZ26" s="75">
        <f t="shared" si="33"/>
        <v>204819.76972655812</v>
      </c>
      <c r="HA26" s="75">
        <f t="shared" si="33"/>
        <v>171263.78046151772</v>
      </c>
      <c r="HB26" s="75">
        <f t="shared" si="33"/>
        <v>189319.33601707331</v>
      </c>
      <c r="HC26" s="75">
        <f t="shared" si="33"/>
        <v>156819.33601707328</v>
      </c>
      <c r="HD26" s="75">
        <f t="shared" si="33"/>
        <v>204819.76972655812</v>
      </c>
      <c r="HE26" s="75">
        <f t="shared" si="33"/>
        <v>171263.78046151772</v>
      </c>
      <c r="HF26" s="75">
        <f t="shared" si="33"/>
        <v>189319.33601707331</v>
      </c>
      <c r="HG26" s="75">
        <f t="shared" si="33"/>
        <v>156819.33601707328</v>
      </c>
      <c r="HH26" s="75" t="e">
        <f t="shared" si="33"/>
        <v>#N/A</v>
      </c>
      <c r="HI26" s="75" t="e">
        <f t="shared" si="33"/>
        <v>#N/A</v>
      </c>
      <c r="HJ26" s="75" t="e">
        <f t="shared" si="33"/>
        <v>#N/A</v>
      </c>
      <c r="HK26" s="75" t="e">
        <f t="shared" si="33"/>
        <v>#N/A</v>
      </c>
      <c r="HL26" s="75" t="e">
        <f t="shared" si="33"/>
        <v>#N/A</v>
      </c>
      <c r="HM26" s="75" t="e">
        <f t="shared" si="33"/>
        <v>#N/A</v>
      </c>
      <c r="HN26" s="75" t="e">
        <f t="shared" si="33"/>
        <v>#N/A</v>
      </c>
      <c r="HO26" s="75" t="e">
        <f t="shared" si="33"/>
        <v>#N/A</v>
      </c>
      <c r="HP26" s="75" t="e">
        <f t="shared" si="33"/>
        <v>#N/A</v>
      </c>
      <c r="HQ26" s="75" t="e">
        <f t="shared" si="33"/>
        <v>#N/A</v>
      </c>
      <c r="HR26" s="75" t="e">
        <f t="shared" si="33"/>
        <v>#N/A</v>
      </c>
      <c r="HS26" s="75" t="e">
        <f t="shared" si="33"/>
        <v>#N/A</v>
      </c>
      <c r="HT26" s="73"/>
      <c r="HU26" s="75">
        <f t="shared" ref="HU26:IB26" si="34">SUMIFS($AY26:$FZ26,$AY$3:$FZ$3,HU$4)</f>
        <v>0</v>
      </c>
      <c r="HV26" s="75">
        <f t="shared" si="34"/>
        <v>0</v>
      </c>
      <c r="HW26" s="75">
        <f t="shared" si="34"/>
        <v>0</v>
      </c>
      <c r="HX26" s="76">
        <f t="shared" si="34"/>
        <v>359664.83820439165</v>
      </c>
      <c r="HY26" s="76">
        <f t="shared" si="34"/>
        <v>722222.22222222225</v>
      </c>
      <c r="HZ26" s="76">
        <f t="shared" si="34"/>
        <v>722222.22222222248</v>
      </c>
      <c r="IA26" s="76">
        <f t="shared" si="34"/>
        <v>722222.22222222248</v>
      </c>
      <c r="IB26" s="76">
        <f t="shared" si="34"/>
        <v>722222.22222222248</v>
      </c>
      <c r="IC26" s="43"/>
      <c r="ID26" s="43"/>
    </row>
    <row r="27" spans="1:238" ht="15.75" customHeight="1" x14ac:dyDescent="0.2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36" t="s">
        <v>118</v>
      </c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7">
        <f t="shared" ref="CO27:FZ27" si="35">SUM(CO13,CO26)</f>
        <v>189750.99856945686</v>
      </c>
      <c r="CP27" s="7">
        <f t="shared" si="35"/>
        <v>189750.99856945686</v>
      </c>
      <c r="CQ27" s="7">
        <f t="shared" si="35"/>
        <v>169528.77634723461</v>
      </c>
      <c r="CR27" s="7">
        <f t="shared" si="35"/>
        <v>159417.66523612352</v>
      </c>
      <c r="CS27" s="7">
        <f t="shared" si="35"/>
        <v>149306.55412501239</v>
      </c>
      <c r="CT27" s="7">
        <f t="shared" si="35"/>
        <v>149306.55412501239</v>
      </c>
      <c r="CU27" s="7">
        <f t="shared" si="35"/>
        <v>141866.96268861281</v>
      </c>
      <c r="CV27" s="7">
        <f t="shared" si="35"/>
        <v>170911.94050570796</v>
      </c>
      <c r="CW27" s="7">
        <f t="shared" si="35"/>
        <v>203906.55412501242</v>
      </c>
      <c r="CX27" s="7">
        <f t="shared" si="35"/>
        <v>179639.88745834574</v>
      </c>
      <c r="CY27" s="7">
        <f t="shared" si="35"/>
        <v>159417.66523612352</v>
      </c>
      <c r="CZ27" s="7">
        <f t="shared" si="35"/>
        <v>159417.66523612352</v>
      </c>
      <c r="DA27" s="7">
        <f t="shared" si="35"/>
        <v>189750.99856945686</v>
      </c>
      <c r="DB27" s="7">
        <f t="shared" si="35"/>
        <v>189750.99856945686</v>
      </c>
      <c r="DC27" s="7">
        <f t="shared" si="35"/>
        <v>169528.77634723461</v>
      </c>
      <c r="DD27" s="7">
        <f t="shared" si="35"/>
        <v>159417.66523612352</v>
      </c>
      <c r="DE27" s="7">
        <f t="shared" si="35"/>
        <v>149306.55412501239</v>
      </c>
      <c r="DF27" s="7">
        <f t="shared" si="35"/>
        <v>149306.55412501239</v>
      </c>
      <c r="DG27" s="7">
        <f t="shared" si="35"/>
        <v>193893.0232204934</v>
      </c>
      <c r="DH27" s="7">
        <f t="shared" si="35"/>
        <v>186985.48273753095</v>
      </c>
      <c r="DI27" s="7">
        <f t="shared" si="35"/>
        <v>197096.59384864202</v>
      </c>
      <c r="DJ27" s="7">
        <f t="shared" si="35"/>
        <v>172829.92718197542</v>
      </c>
      <c r="DK27" s="7">
        <f t="shared" si="35"/>
        <v>152607.70495975317</v>
      </c>
      <c r="DL27" s="7">
        <f t="shared" si="35"/>
        <v>152607.70495975317</v>
      </c>
      <c r="DM27" s="7">
        <f t="shared" si="35"/>
        <v>182941.03829308652</v>
      </c>
      <c r="DN27" s="7">
        <f t="shared" si="35"/>
        <v>182941.03829308652</v>
      </c>
      <c r="DO27" s="7">
        <f t="shared" si="35"/>
        <v>162718.81607086427</v>
      </c>
      <c r="DP27" s="7">
        <f t="shared" si="35"/>
        <v>152607.70495975317</v>
      </c>
      <c r="DQ27" s="7">
        <f t="shared" si="35"/>
        <v>142496.59384864211</v>
      </c>
      <c r="DR27" s="7">
        <f t="shared" si="35"/>
        <v>142496.59384864211</v>
      </c>
      <c r="DS27" s="7">
        <f t="shared" si="35"/>
        <v>188417.77985434452</v>
      </c>
      <c r="DT27" s="7">
        <f t="shared" si="35"/>
        <v>187483.23213445357</v>
      </c>
      <c r="DU27" s="7">
        <f t="shared" si="35"/>
        <v>197594.34324556464</v>
      </c>
      <c r="DV27" s="7">
        <f t="shared" si="35"/>
        <v>173327.67657889804</v>
      </c>
      <c r="DW27" s="7">
        <f t="shared" si="35"/>
        <v>153105.45435667579</v>
      </c>
      <c r="DX27" s="7">
        <f t="shared" si="35"/>
        <v>153105.45435667579</v>
      </c>
      <c r="DY27" s="7">
        <f t="shared" si="35"/>
        <v>183438.78769000917</v>
      </c>
      <c r="DZ27" s="7">
        <f t="shared" si="35"/>
        <v>183438.78769000917</v>
      </c>
      <c r="EA27" s="7">
        <f t="shared" si="35"/>
        <v>163216.56546778692</v>
      </c>
      <c r="EB27" s="7">
        <f t="shared" si="35"/>
        <v>153105.45435667579</v>
      </c>
      <c r="EC27" s="7">
        <f t="shared" si="35"/>
        <v>142994.3432455647</v>
      </c>
      <c r="ED27" s="7">
        <f t="shared" si="35"/>
        <v>142994.3432455647</v>
      </c>
      <c r="EE27" s="7">
        <f t="shared" si="35"/>
        <v>188417.77985434452</v>
      </c>
      <c r="EF27" s="7">
        <f t="shared" si="35"/>
        <v>187483.23213445357</v>
      </c>
      <c r="EG27" s="7">
        <f t="shared" si="35"/>
        <v>197594.34324556464</v>
      </c>
      <c r="EH27" s="7">
        <f t="shared" si="35"/>
        <v>173327.67657889804</v>
      </c>
      <c r="EI27" s="7">
        <f t="shared" si="35"/>
        <v>153105.45435667579</v>
      </c>
      <c r="EJ27" s="7">
        <f t="shared" si="35"/>
        <v>153105.45435667579</v>
      </c>
      <c r="EK27" s="7">
        <f t="shared" si="35"/>
        <v>183438.78769000917</v>
      </c>
      <c r="EL27" s="7">
        <f t="shared" si="35"/>
        <v>183438.78769000917</v>
      </c>
      <c r="EM27" s="7">
        <f t="shared" si="35"/>
        <v>163216.56546778692</v>
      </c>
      <c r="EN27" s="7">
        <f t="shared" si="35"/>
        <v>153105.45435667579</v>
      </c>
      <c r="EO27" s="7">
        <f t="shared" si="35"/>
        <v>142994.3432455647</v>
      </c>
      <c r="EP27" s="7">
        <f t="shared" si="35"/>
        <v>142994.3432455647</v>
      </c>
      <c r="EQ27" s="7" t="e">
        <f t="shared" si="35"/>
        <v>#N/A</v>
      </c>
      <c r="ER27" s="7" t="e">
        <f t="shared" si="35"/>
        <v>#N/A</v>
      </c>
      <c r="ES27" s="7" t="e">
        <f t="shared" si="35"/>
        <v>#N/A</v>
      </c>
      <c r="ET27" s="7" t="e">
        <f t="shared" si="35"/>
        <v>#N/A</v>
      </c>
      <c r="EU27" s="7" t="e">
        <f t="shared" si="35"/>
        <v>#N/A</v>
      </c>
      <c r="EV27" s="7" t="e">
        <f t="shared" si="35"/>
        <v>#N/A</v>
      </c>
      <c r="EW27" s="7" t="e">
        <f t="shared" si="35"/>
        <v>#N/A</v>
      </c>
      <c r="EX27" s="7" t="e">
        <f t="shared" si="35"/>
        <v>#N/A</v>
      </c>
      <c r="EY27" s="7" t="e">
        <f t="shared" si="35"/>
        <v>#N/A</v>
      </c>
      <c r="EZ27" s="7" t="e">
        <f t="shared" si="35"/>
        <v>#N/A</v>
      </c>
      <c r="FA27" s="7" t="e">
        <f t="shared" si="35"/>
        <v>#N/A</v>
      </c>
      <c r="FB27" s="7" t="e">
        <f t="shared" si="35"/>
        <v>#N/A</v>
      </c>
      <c r="FC27" s="7" t="e">
        <f t="shared" si="35"/>
        <v>#N/A</v>
      </c>
      <c r="FD27" s="7" t="e">
        <f t="shared" si="35"/>
        <v>#N/A</v>
      </c>
      <c r="FE27" s="7" t="e">
        <f t="shared" si="35"/>
        <v>#N/A</v>
      </c>
      <c r="FF27" s="7" t="e">
        <f t="shared" si="35"/>
        <v>#N/A</v>
      </c>
      <c r="FG27" s="7" t="e">
        <f t="shared" si="35"/>
        <v>#N/A</v>
      </c>
      <c r="FH27" s="7" t="e">
        <f t="shared" si="35"/>
        <v>#N/A</v>
      </c>
      <c r="FI27" s="7" t="e">
        <f t="shared" si="35"/>
        <v>#N/A</v>
      </c>
      <c r="FJ27" s="7" t="e">
        <f t="shared" si="35"/>
        <v>#N/A</v>
      </c>
      <c r="FK27" s="7" t="e">
        <f t="shared" si="35"/>
        <v>#N/A</v>
      </c>
      <c r="FL27" s="7" t="e">
        <f t="shared" si="35"/>
        <v>#N/A</v>
      </c>
      <c r="FM27" s="7" t="e">
        <f t="shared" si="35"/>
        <v>#N/A</v>
      </c>
      <c r="FN27" s="7" t="e">
        <f t="shared" si="35"/>
        <v>#N/A</v>
      </c>
      <c r="FO27" s="7" t="e">
        <f t="shared" si="35"/>
        <v>#N/A</v>
      </c>
      <c r="FP27" s="7" t="e">
        <f t="shared" si="35"/>
        <v>#N/A</v>
      </c>
      <c r="FQ27" s="7" t="e">
        <f t="shared" si="35"/>
        <v>#N/A</v>
      </c>
      <c r="FR27" s="7" t="e">
        <f t="shared" si="35"/>
        <v>#N/A</v>
      </c>
      <c r="FS27" s="7" t="e">
        <f t="shared" si="35"/>
        <v>#N/A</v>
      </c>
      <c r="FT27" s="7" t="e">
        <f t="shared" si="35"/>
        <v>#N/A</v>
      </c>
      <c r="FU27" s="7" t="e">
        <f t="shared" si="35"/>
        <v>#N/A</v>
      </c>
      <c r="FV27" s="7" t="e">
        <f t="shared" si="35"/>
        <v>#N/A</v>
      </c>
      <c r="FW27" s="7" t="e">
        <f t="shared" si="35"/>
        <v>#N/A</v>
      </c>
      <c r="FX27" s="7" t="e">
        <f t="shared" si="35"/>
        <v>#N/A</v>
      </c>
      <c r="FY27" s="7" t="e">
        <f t="shared" si="35"/>
        <v>#N/A</v>
      </c>
      <c r="FZ27" s="7" t="e">
        <f t="shared" si="35"/>
        <v>#N/A</v>
      </c>
      <c r="GA27" s="43"/>
      <c r="GB27" s="46">
        <f t="shared" ref="GB27:HS27" si="36">SUMIFS($AY27:$FZ27,$AY$3:$FZ$3,GB$3,$AY$2:$FZ$2,GB$2)</f>
        <v>0</v>
      </c>
      <c r="GC27" s="46">
        <f t="shared" si="36"/>
        <v>0</v>
      </c>
      <c r="GD27" s="46">
        <f t="shared" si="36"/>
        <v>0</v>
      </c>
      <c r="GE27" s="46">
        <f t="shared" si="36"/>
        <v>0</v>
      </c>
      <c r="GF27" s="46">
        <f t="shared" si="36"/>
        <v>0</v>
      </c>
      <c r="GG27" s="46">
        <f t="shared" si="36"/>
        <v>0</v>
      </c>
      <c r="GH27" s="46">
        <f t="shared" si="36"/>
        <v>0</v>
      </c>
      <c r="GI27" s="46">
        <f t="shared" si="36"/>
        <v>0</v>
      </c>
      <c r="GJ27" s="46">
        <f t="shared" si="36"/>
        <v>0</v>
      </c>
      <c r="GK27" s="46">
        <f t="shared" si="36"/>
        <v>0</v>
      </c>
      <c r="GL27" s="46">
        <f t="shared" si="36"/>
        <v>0</v>
      </c>
      <c r="GM27" s="46">
        <f t="shared" si="36"/>
        <v>0</v>
      </c>
      <c r="GN27" s="46">
        <f t="shared" si="36"/>
        <v>0</v>
      </c>
      <c r="GO27" s="46">
        <f t="shared" si="36"/>
        <v>0</v>
      </c>
      <c r="GP27" s="46">
        <f t="shared" si="36"/>
        <v>549030.77348614833</v>
      </c>
      <c r="GQ27" s="46">
        <f t="shared" si="36"/>
        <v>458030.77348614833</v>
      </c>
      <c r="GR27" s="46">
        <f t="shared" si="36"/>
        <v>516685.45731933316</v>
      </c>
      <c r="GS27" s="46">
        <f t="shared" si="36"/>
        <v>498475.21793059271</v>
      </c>
      <c r="GT27" s="46">
        <f t="shared" si="36"/>
        <v>549030.77348614833</v>
      </c>
      <c r="GU27" s="46">
        <f t="shared" si="36"/>
        <v>458030.77348614833</v>
      </c>
      <c r="GV27" s="46">
        <f t="shared" si="36"/>
        <v>577975.09980666637</v>
      </c>
      <c r="GW27" s="46">
        <f t="shared" si="36"/>
        <v>478045.33710148174</v>
      </c>
      <c r="GX27" s="46">
        <f t="shared" si="36"/>
        <v>528600.89265703736</v>
      </c>
      <c r="GY27" s="46">
        <f t="shared" si="36"/>
        <v>437600.89265703736</v>
      </c>
      <c r="GZ27" s="46">
        <f t="shared" si="36"/>
        <v>573495.35523436277</v>
      </c>
      <c r="HA27" s="46">
        <f t="shared" si="36"/>
        <v>479538.58529224963</v>
      </c>
      <c r="HB27" s="46">
        <f t="shared" si="36"/>
        <v>530094.14084780519</v>
      </c>
      <c r="HC27" s="46">
        <f t="shared" si="36"/>
        <v>439094.14084780519</v>
      </c>
      <c r="HD27" s="46">
        <f t="shared" si="36"/>
        <v>573495.35523436277</v>
      </c>
      <c r="HE27" s="46">
        <f t="shared" si="36"/>
        <v>479538.58529224963</v>
      </c>
      <c r="HF27" s="46">
        <f t="shared" si="36"/>
        <v>530094.14084780519</v>
      </c>
      <c r="HG27" s="46">
        <f t="shared" si="36"/>
        <v>439094.14084780519</v>
      </c>
      <c r="HH27" s="46" t="e">
        <f t="shared" si="36"/>
        <v>#N/A</v>
      </c>
      <c r="HI27" s="46" t="e">
        <f t="shared" si="36"/>
        <v>#N/A</v>
      </c>
      <c r="HJ27" s="46" t="e">
        <f t="shared" si="36"/>
        <v>#N/A</v>
      </c>
      <c r="HK27" s="46" t="e">
        <f t="shared" si="36"/>
        <v>#N/A</v>
      </c>
      <c r="HL27" s="46" t="e">
        <f t="shared" si="36"/>
        <v>#N/A</v>
      </c>
      <c r="HM27" s="46" t="e">
        <f t="shared" si="36"/>
        <v>#N/A</v>
      </c>
      <c r="HN27" s="46" t="e">
        <f t="shared" si="36"/>
        <v>#N/A</v>
      </c>
      <c r="HO27" s="46" t="e">
        <f t="shared" si="36"/>
        <v>#N/A</v>
      </c>
      <c r="HP27" s="46" t="e">
        <f t="shared" si="36"/>
        <v>#N/A</v>
      </c>
      <c r="HQ27" s="46" t="e">
        <f t="shared" si="36"/>
        <v>#N/A</v>
      </c>
      <c r="HR27" s="46" t="e">
        <f t="shared" si="36"/>
        <v>#N/A</v>
      </c>
      <c r="HS27" s="46" t="e">
        <f t="shared" si="36"/>
        <v>#N/A</v>
      </c>
      <c r="HT27" s="7"/>
      <c r="HU27" s="46">
        <f t="shared" ref="HU27:IB27" si="37">SUMIFS($AY27:$FZ27,$AY$3:$FZ$3,HU$4)</f>
        <v>0</v>
      </c>
      <c r="HV27" s="46">
        <f t="shared" si="37"/>
        <v>0</v>
      </c>
      <c r="HW27" s="46">
        <f t="shared" si="37"/>
        <v>0</v>
      </c>
      <c r="HX27" s="60">
        <f t="shared" si="37"/>
        <v>1007061.5469722965</v>
      </c>
      <c r="HY27" s="60">
        <f t="shared" si="37"/>
        <v>2022222.2222222225</v>
      </c>
      <c r="HZ27" s="60">
        <f t="shared" si="37"/>
        <v>2022222.2222222229</v>
      </c>
      <c r="IA27" s="60">
        <f t="shared" si="37"/>
        <v>2022222.2222222229</v>
      </c>
      <c r="IB27" s="60">
        <f t="shared" si="37"/>
        <v>2022222.2222222229</v>
      </c>
      <c r="IC27" s="43"/>
      <c r="ID27" s="43"/>
    </row>
    <row r="28" spans="1:238" ht="15.75" customHeight="1" x14ac:dyDescent="0.2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  <c r="DB28" s="64"/>
      <c r="DC28" s="64"/>
      <c r="DD28" s="64"/>
      <c r="DE28" s="64"/>
      <c r="DF28" s="64"/>
      <c r="DG28" s="64"/>
      <c r="DH28" s="64"/>
      <c r="DI28" s="64"/>
      <c r="DJ28" s="64"/>
      <c r="DK28" s="64"/>
      <c r="DL28" s="64"/>
      <c r="DM28" s="64"/>
      <c r="DN28" s="64"/>
      <c r="DO28" s="64"/>
      <c r="DP28" s="64"/>
      <c r="DQ28" s="64"/>
      <c r="DR28" s="64"/>
      <c r="DS28" s="64"/>
      <c r="DT28" s="64"/>
      <c r="DU28" s="64"/>
      <c r="DV28" s="64"/>
      <c r="DW28" s="64"/>
      <c r="DX28" s="64"/>
      <c r="DY28" s="64"/>
      <c r="DZ28" s="64"/>
      <c r="EA28" s="64"/>
      <c r="EB28" s="64"/>
      <c r="EC28" s="64"/>
      <c r="ED28" s="64"/>
      <c r="EE28" s="64"/>
      <c r="EF28" s="64"/>
      <c r="EG28" s="64"/>
      <c r="EH28" s="64"/>
      <c r="EI28" s="64"/>
      <c r="EJ28" s="64"/>
      <c r="EK28" s="64"/>
      <c r="EL28" s="64"/>
      <c r="EM28" s="64"/>
      <c r="EN28" s="64"/>
      <c r="EO28" s="64"/>
      <c r="EP28" s="64"/>
      <c r="EQ28" s="64"/>
      <c r="ER28" s="64"/>
      <c r="ES28" s="64"/>
      <c r="ET28" s="64"/>
      <c r="EU28" s="64"/>
      <c r="EV28" s="64"/>
      <c r="EW28" s="64"/>
      <c r="EX28" s="64"/>
      <c r="EY28" s="64"/>
      <c r="EZ28" s="64"/>
      <c r="FA28" s="64"/>
      <c r="FB28" s="64"/>
      <c r="FC28" s="64"/>
      <c r="FD28" s="64"/>
      <c r="FE28" s="64"/>
      <c r="FF28" s="64"/>
      <c r="FG28" s="64"/>
      <c r="FH28" s="64"/>
      <c r="FI28" s="64"/>
      <c r="FJ28" s="64"/>
      <c r="FK28" s="64"/>
      <c r="FL28" s="64"/>
      <c r="FM28" s="64"/>
      <c r="FN28" s="64"/>
      <c r="FO28" s="64"/>
      <c r="FP28" s="64"/>
      <c r="FQ28" s="64"/>
      <c r="FR28" s="64"/>
      <c r="FS28" s="64"/>
      <c r="FT28" s="64"/>
      <c r="FU28" s="64"/>
      <c r="FV28" s="64"/>
      <c r="FW28" s="64"/>
      <c r="FX28" s="64"/>
      <c r="FY28" s="64"/>
      <c r="FZ28" s="64"/>
      <c r="GA28" s="43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7"/>
      <c r="HU28" s="46"/>
      <c r="HV28" s="46"/>
      <c r="HW28" s="46"/>
      <c r="HX28" s="46"/>
      <c r="HY28" s="46"/>
      <c r="HZ28" s="46"/>
      <c r="IA28" s="46"/>
      <c r="IB28" s="46"/>
      <c r="IC28" s="43"/>
      <c r="ID28" s="43"/>
    </row>
    <row r="29" spans="1:238" ht="15.75" hidden="1" customHeight="1" outlineLevel="1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69" t="s">
        <v>119</v>
      </c>
      <c r="AA29" s="69"/>
      <c r="AB29" s="78"/>
      <c r="AC29" s="78"/>
      <c r="AD29" s="79"/>
      <c r="AE29" s="79"/>
      <c r="AF29" s="79"/>
      <c r="AG29" s="79"/>
      <c r="AH29" s="79"/>
      <c r="AI29" s="79"/>
      <c r="AJ29" s="79"/>
      <c r="AK29" s="7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  <c r="CA29" s="59"/>
      <c r="CB29" s="59"/>
      <c r="CC29" s="59"/>
      <c r="CD29" s="59"/>
      <c r="CE29" s="59"/>
      <c r="CF29" s="57"/>
      <c r="CG29" s="57"/>
      <c r="CH29" s="57"/>
      <c r="CI29" s="57"/>
      <c r="CJ29" s="57"/>
      <c r="CK29" s="57"/>
      <c r="CL29" s="57"/>
      <c r="CM29" s="57"/>
      <c r="CN29" s="57"/>
      <c r="CO29" s="59">
        <f t="shared" ref="CO29:FZ29" si="38">CO16*CO19</f>
        <v>1016.5232066220902</v>
      </c>
      <c r="CP29" s="59">
        <f t="shared" si="38"/>
        <v>1016.5232066220902</v>
      </c>
      <c r="CQ29" s="59">
        <f t="shared" si="38"/>
        <v>908.18987328875687</v>
      </c>
      <c r="CR29" s="59">
        <f t="shared" si="38"/>
        <v>854.02320662209024</v>
      </c>
      <c r="CS29" s="59">
        <f t="shared" si="38"/>
        <v>799.8565399554235</v>
      </c>
      <c r="CT29" s="59">
        <f t="shared" si="38"/>
        <v>799.8565399554235</v>
      </c>
      <c r="CU29" s="59">
        <f t="shared" si="38"/>
        <v>760.00158583185441</v>
      </c>
      <c r="CV29" s="59">
        <f t="shared" si="38"/>
        <v>915.59968128057835</v>
      </c>
      <c r="CW29" s="59">
        <f t="shared" si="38"/>
        <v>1092.3565399554236</v>
      </c>
      <c r="CX29" s="59">
        <f t="shared" si="38"/>
        <v>962.3565399554235</v>
      </c>
      <c r="CY29" s="59">
        <f t="shared" si="38"/>
        <v>854.02320662209024</v>
      </c>
      <c r="CZ29" s="59">
        <f t="shared" si="38"/>
        <v>854.02320662209024</v>
      </c>
      <c r="DA29" s="59">
        <f t="shared" si="38"/>
        <v>1016.5232066220902</v>
      </c>
      <c r="DB29" s="59">
        <f t="shared" si="38"/>
        <v>1016.5232066220902</v>
      </c>
      <c r="DC29" s="59">
        <f t="shared" si="38"/>
        <v>908.18987328875687</v>
      </c>
      <c r="DD29" s="59">
        <f t="shared" si="38"/>
        <v>854.02320662209024</v>
      </c>
      <c r="DE29" s="59">
        <f t="shared" si="38"/>
        <v>799.8565399554235</v>
      </c>
      <c r="DF29" s="59">
        <f t="shared" si="38"/>
        <v>799.8565399554235</v>
      </c>
      <c r="DG29" s="59">
        <f t="shared" si="38"/>
        <v>1038.7126243955004</v>
      </c>
      <c r="DH29" s="59">
        <f t="shared" si="38"/>
        <v>1001.707943236773</v>
      </c>
      <c r="DI29" s="59">
        <f t="shared" si="38"/>
        <v>1055.8746099034395</v>
      </c>
      <c r="DJ29" s="59">
        <f t="shared" si="38"/>
        <v>925.8746099034397</v>
      </c>
      <c r="DK29" s="59">
        <f t="shared" si="38"/>
        <v>817.54127657010622</v>
      </c>
      <c r="DL29" s="59">
        <f t="shared" si="38"/>
        <v>817.54127657010622</v>
      </c>
      <c r="DM29" s="59">
        <f t="shared" si="38"/>
        <v>980.04127657010622</v>
      </c>
      <c r="DN29" s="59">
        <f t="shared" si="38"/>
        <v>980.04127657010622</v>
      </c>
      <c r="DO29" s="59">
        <f t="shared" si="38"/>
        <v>871.70794323677296</v>
      </c>
      <c r="DP29" s="59">
        <f t="shared" si="38"/>
        <v>817.54127657010622</v>
      </c>
      <c r="DQ29" s="59">
        <f t="shared" si="38"/>
        <v>763.37460990343982</v>
      </c>
      <c r="DR29" s="59">
        <f t="shared" si="38"/>
        <v>763.37460990343982</v>
      </c>
      <c r="DS29" s="59">
        <f t="shared" si="38"/>
        <v>1009.3809635054171</v>
      </c>
      <c r="DT29" s="59">
        <f t="shared" si="38"/>
        <v>1004.3744578631441</v>
      </c>
      <c r="DU29" s="59">
        <f t="shared" si="38"/>
        <v>1058.5411245298105</v>
      </c>
      <c r="DV29" s="59">
        <f t="shared" si="38"/>
        <v>928.54112452981099</v>
      </c>
      <c r="DW29" s="59">
        <f t="shared" si="38"/>
        <v>820.20779119647739</v>
      </c>
      <c r="DX29" s="59">
        <f t="shared" si="38"/>
        <v>820.20779119647739</v>
      </c>
      <c r="DY29" s="59">
        <f t="shared" si="38"/>
        <v>982.70779119647761</v>
      </c>
      <c r="DZ29" s="59">
        <f t="shared" si="38"/>
        <v>982.70779119647761</v>
      </c>
      <c r="EA29" s="59">
        <f t="shared" si="38"/>
        <v>874.37445786314424</v>
      </c>
      <c r="EB29" s="59">
        <f t="shared" si="38"/>
        <v>820.20779119647739</v>
      </c>
      <c r="EC29" s="59">
        <f t="shared" si="38"/>
        <v>766.04112452981087</v>
      </c>
      <c r="ED29" s="59">
        <f t="shared" si="38"/>
        <v>766.04112452981087</v>
      </c>
      <c r="EE29" s="59">
        <f t="shared" si="38"/>
        <v>1009.3809635054171</v>
      </c>
      <c r="EF29" s="59">
        <f t="shared" si="38"/>
        <v>1004.3744578631441</v>
      </c>
      <c r="EG29" s="59">
        <f t="shared" si="38"/>
        <v>1058.5411245298105</v>
      </c>
      <c r="EH29" s="59">
        <f t="shared" si="38"/>
        <v>928.54112452981099</v>
      </c>
      <c r="EI29" s="59">
        <f t="shared" si="38"/>
        <v>820.20779119647739</v>
      </c>
      <c r="EJ29" s="59">
        <f t="shared" si="38"/>
        <v>820.20779119647739</v>
      </c>
      <c r="EK29" s="59">
        <f t="shared" si="38"/>
        <v>982.70779119647761</v>
      </c>
      <c r="EL29" s="59">
        <f t="shared" si="38"/>
        <v>982.70779119647761</v>
      </c>
      <c r="EM29" s="59">
        <f t="shared" si="38"/>
        <v>874.37445786314424</v>
      </c>
      <c r="EN29" s="59">
        <f t="shared" si="38"/>
        <v>820.20779119647739</v>
      </c>
      <c r="EO29" s="59">
        <f t="shared" si="38"/>
        <v>766.04112452981087</v>
      </c>
      <c r="EP29" s="59">
        <f t="shared" si="38"/>
        <v>766.04112452981087</v>
      </c>
      <c r="EQ29" s="59" t="e">
        <f t="shared" si="38"/>
        <v>#N/A</v>
      </c>
      <c r="ER29" s="59" t="e">
        <f t="shared" si="38"/>
        <v>#N/A</v>
      </c>
      <c r="ES29" s="59" t="e">
        <f t="shared" si="38"/>
        <v>#N/A</v>
      </c>
      <c r="ET29" s="59" t="e">
        <f t="shared" si="38"/>
        <v>#N/A</v>
      </c>
      <c r="EU29" s="59" t="e">
        <f t="shared" si="38"/>
        <v>#N/A</v>
      </c>
      <c r="EV29" s="59" t="e">
        <f t="shared" si="38"/>
        <v>#N/A</v>
      </c>
      <c r="EW29" s="59" t="e">
        <f t="shared" si="38"/>
        <v>#N/A</v>
      </c>
      <c r="EX29" s="59" t="e">
        <f t="shared" si="38"/>
        <v>#N/A</v>
      </c>
      <c r="EY29" s="59" t="e">
        <f t="shared" si="38"/>
        <v>#N/A</v>
      </c>
      <c r="EZ29" s="59" t="e">
        <f t="shared" si="38"/>
        <v>#N/A</v>
      </c>
      <c r="FA29" s="59" t="e">
        <f t="shared" si="38"/>
        <v>#N/A</v>
      </c>
      <c r="FB29" s="59" t="e">
        <f t="shared" si="38"/>
        <v>#N/A</v>
      </c>
      <c r="FC29" s="59" t="e">
        <f t="shared" si="38"/>
        <v>#N/A</v>
      </c>
      <c r="FD29" s="59" t="e">
        <f t="shared" si="38"/>
        <v>#N/A</v>
      </c>
      <c r="FE29" s="59" t="e">
        <f t="shared" si="38"/>
        <v>#N/A</v>
      </c>
      <c r="FF29" s="59" t="e">
        <f t="shared" si="38"/>
        <v>#N/A</v>
      </c>
      <c r="FG29" s="59" t="e">
        <f t="shared" si="38"/>
        <v>#N/A</v>
      </c>
      <c r="FH29" s="59" t="e">
        <f t="shared" si="38"/>
        <v>#N/A</v>
      </c>
      <c r="FI29" s="59" t="e">
        <f t="shared" si="38"/>
        <v>#N/A</v>
      </c>
      <c r="FJ29" s="59" t="e">
        <f t="shared" si="38"/>
        <v>#N/A</v>
      </c>
      <c r="FK29" s="59" t="e">
        <f t="shared" si="38"/>
        <v>#N/A</v>
      </c>
      <c r="FL29" s="59" t="e">
        <f t="shared" si="38"/>
        <v>#N/A</v>
      </c>
      <c r="FM29" s="59" t="e">
        <f t="shared" si="38"/>
        <v>#N/A</v>
      </c>
      <c r="FN29" s="59" t="e">
        <f t="shared" si="38"/>
        <v>#N/A</v>
      </c>
      <c r="FO29" s="59" t="e">
        <f t="shared" si="38"/>
        <v>#N/A</v>
      </c>
      <c r="FP29" s="59" t="e">
        <f t="shared" si="38"/>
        <v>#N/A</v>
      </c>
      <c r="FQ29" s="59" t="e">
        <f t="shared" si="38"/>
        <v>#N/A</v>
      </c>
      <c r="FR29" s="59" t="e">
        <f t="shared" si="38"/>
        <v>#N/A</v>
      </c>
      <c r="FS29" s="59" t="e">
        <f t="shared" si="38"/>
        <v>#N/A</v>
      </c>
      <c r="FT29" s="59" t="e">
        <f t="shared" si="38"/>
        <v>#N/A</v>
      </c>
      <c r="FU29" s="59" t="e">
        <f t="shared" si="38"/>
        <v>#N/A</v>
      </c>
      <c r="FV29" s="59" t="e">
        <f t="shared" si="38"/>
        <v>#N/A</v>
      </c>
      <c r="FW29" s="59" t="e">
        <f t="shared" si="38"/>
        <v>#N/A</v>
      </c>
      <c r="FX29" s="59" t="e">
        <f t="shared" si="38"/>
        <v>#N/A</v>
      </c>
      <c r="FY29" s="59" t="e">
        <f t="shared" si="38"/>
        <v>#N/A</v>
      </c>
      <c r="FZ29" s="59" t="e">
        <f t="shared" si="38"/>
        <v>#N/A</v>
      </c>
      <c r="GA29" s="77"/>
      <c r="GB29" s="80">
        <f t="shared" ref="GB29:HS29" si="39">SUMIFS($AY29:$FZ29,$AY$3:$FZ$3,GB$3,$AY$2:$FZ$2,GB$2)</f>
        <v>0</v>
      </c>
      <c r="GC29" s="80">
        <f t="shared" si="39"/>
        <v>0</v>
      </c>
      <c r="GD29" s="80">
        <f t="shared" si="39"/>
        <v>0</v>
      </c>
      <c r="GE29" s="80">
        <f t="shared" si="39"/>
        <v>0</v>
      </c>
      <c r="GF29" s="80">
        <f t="shared" si="39"/>
        <v>0</v>
      </c>
      <c r="GG29" s="80">
        <f t="shared" si="39"/>
        <v>0</v>
      </c>
      <c r="GH29" s="80">
        <f t="shared" si="39"/>
        <v>0</v>
      </c>
      <c r="GI29" s="80">
        <f t="shared" si="39"/>
        <v>0</v>
      </c>
      <c r="GJ29" s="80">
        <f t="shared" si="39"/>
        <v>0</v>
      </c>
      <c r="GK29" s="80">
        <f t="shared" si="39"/>
        <v>0</v>
      </c>
      <c r="GL29" s="80">
        <f t="shared" si="39"/>
        <v>0</v>
      </c>
      <c r="GM29" s="80">
        <f t="shared" si="39"/>
        <v>0</v>
      </c>
      <c r="GN29" s="80">
        <f t="shared" si="39"/>
        <v>0</v>
      </c>
      <c r="GO29" s="80">
        <f t="shared" si="39"/>
        <v>0</v>
      </c>
      <c r="GP29" s="80">
        <f t="shared" si="39"/>
        <v>2941.2362865329374</v>
      </c>
      <c r="GQ29" s="80">
        <f t="shared" si="39"/>
        <v>2453.7362865329374</v>
      </c>
      <c r="GR29" s="80">
        <f t="shared" si="39"/>
        <v>2767.9578070678563</v>
      </c>
      <c r="GS29" s="80">
        <f t="shared" si="39"/>
        <v>2670.4029531996039</v>
      </c>
      <c r="GT29" s="80">
        <f t="shared" si="39"/>
        <v>2941.2362865329374</v>
      </c>
      <c r="GU29" s="80">
        <f t="shared" si="39"/>
        <v>2453.7362865329374</v>
      </c>
      <c r="GV29" s="80">
        <f t="shared" si="39"/>
        <v>3096.2951775357128</v>
      </c>
      <c r="GW29" s="80">
        <f t="shared" si="39"/>
        <v>2560.9571630436521</v>
      </c>
      <c r="GX29" s="80">
        <f t="shared" si="39"/>
        <v>2831.7904963769852</v>
      </c>
      <c r="GY29" s="80">
        <f t="shared" si="39"/>
        <v>2344.2904963769856</v>
      </c>
      <c r="GZ29" s="80">
        <f t="shared" si="39"/>
        <v>3072.2965458983717</v>
      </c>
      <c r="HA29" s="80">
        <f t="shared" si="39"/>
        <v>2568.956706922766</v>
      </c>
      <c r="HB29" s="80">
        <f t="shared" si="39"/>
        <v>2839.7900402560995</v>
      </c>
      <c r="HC29" s="80">
        <f t="shared" si="39"/>
        <v>2352.290040256099</v>
      </c>
      <c r="HD29" s="80">
        <f t="shared" si="39"/>
        <v>3072.2965458983717</v>
      </c>
      <c r="HE29" s="80">
        <f t="shared" si="39"/>
        <v>2568.956706922766</v>
      </c>
      <c r="HF29" s="80">
        <f t="shared" si="39"/>
        <v>2839.7900402560995</v>
      </c>
      <c r="HG29" s="80">
        <f t="shared" si="39"/>
        <v>2352.290040256099</v>
      </c>
      <c r="HH29" s="80" t="e">
        <f t="shared" si="39"/>
        <v>#N/A</v>
      </c>
      <c r="HI29" s="80" t="e">
        <f t="shared" si="39"/>
        <v>#N/A</v>
      </c>
      <c r="HJ29" s="80" t="e">
        <f t="shared" si="39"/>
        <v>#N/A</v>
      </c>
      <c r="HK29" s="80" t="e">
        <f t="shared" si="39"/>
        <v>#N/A</v>
      </c>
      <c r="HL29" s="80" t="e">
        <f t="shared" si="39"/>
        <v>#N/A</v>
      </c>
      <c r="HM29" s="80" t="e">
        <f t="shared" si="39"/>
        <v>#N/A</v>
      </c>
      <c r="HN29" s="80" t="e">
        <f t="shared" si="39"/>
        <v>#N/A</v>
      </c>
      <c r="HO29" s="80" t="e">
        <f t="shared" si="39"/>
        <v>#N/A</v>
      </c>
      <c r="HP29" s="80" t="e">
        <f t="shared" si="39"/>
        <v>#N/A</v>
      </c>
      <c r="HQ29" s="80" t="e">
        <f t="shared" si="39"/>
        <v>#N/A</v>
      </c>
      <c r="HR29" s="80" t="e">
        <f t="shared" si="39"/>
        <v>#N/A</v>
      </c>
      <c r="HS29" s="80" t="e">
        <f t="shared" si="39"/>
        <v>#N/A</v>
      </c>
      <c r="HT29" s="59"/>
      <c r="HU29" s="80">
        <f t="shared" ref="HU29:IB29" si="40">SUMIFS($AY29:$FZ29,$AY$3:$FZ$3,HU$4)</f>
        <v>0</v>
      </c>
      <c r="HV29" s="80">
        <f t="shared" si="40"/>
        <v>0</v>
      </c>
      <c r="HW29" s="80">
        <f t="shared" si="40"/>
        <v>0</v>
      </c>
      <c r="HX29" s="81">
        <f t="shared" si="40"/>
        <v>5394.9725730658747</v>
      </c>
      <c r="HY29" s="81">
        <f t="shared" si="40"/>
        <v>10833.333333333336</v>
      </c>
      <c r="HZ29" s="81">
        <f t="shared" si="40"/>
        <v>10833.333333333336</v>
      </c>
      <c r="IA29" s="81">
        <f t="shared" si="40"/>
        <v>10833.333333333336</v>
      </c>
      <c r="IB29" s="81">
        <f t="shared" si="40"/>
        <v>10833.333333333336</v>
      </c>
      <c r="IC29" s="77"/>
      <c r="ID29" s="77"/>
    </row>
    <row r="30" spans="1:238" ht="15.75" hidden="1" customHeight="1" outlineLevel="1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AA30" s="36"/>
      <c r="AB30" s="19"/>
      <c r="AC30" s="19"/>
      <c r="AD30" s="79"/>
      <c r="AE30" s="79"/>
      <c r="AF30" s="79"/>
      <c r="AG30" s="79"/>
      <c r="AH30" s="79"/>
      <c r="AI30" s="79"/>
      <c r="AJ30" s="79"/>
      <c r="AK30" s="7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58"/>
      <c r="CG30" s="58"/>
      <c r="CH30" s="58"/>
      <c r="CI30" s="58"/>
      <c r="CJ30" s="58"/>
      <c r="CK30" s="58"/>
      <c r="CL30" s="58"/>
      <c r="CM30" s="58"/>
      <c r="CN30" s="58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43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7"/>
      <c r="HU30" s="46"/>
      <c r="HV30" s="46"/>
      <c r="HW30" s="46"/>
      <c r="HX30" s="46"/>
      <c r="HY30" s="46"/>
      <c r="HZ30" s="46"/>
      <c r="IA30" s="46"/>
      <c r="IB30" s="46"/>
      <c r="IC30" s="43"/>
      <c r="ID30" s="43"/>
    </row>
    <row r="31" spans="1:238" ht="15.75" hidden="1" customHeight="1" outlineLevel="1" x14ac:dyDescent="0.2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3" t="s">
        <v>120</v>
      </c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GA31" s="43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7"/>
      <c r="HU31" s="46"/>
      <c r="HV31" s="46"/>
      <c r="HW31" s="46"/>
      <c r="HX31" s="46"/>
      <c r="HY31" s="46"/>
      <c r="HZ31" s="46"/>
      <c r="IA31" s="46"/>
      <c r="IB31" s="46"/>
      <c r="IC31" s="43"/>
      <c r="ID31" s="43"/>
    </row>
    <row r="32" spans="1:238" ht="15.75" hidden="1" customHeight="1" outlineLevel="1" x14ac:dyDescent="0.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9" t="s">
        <v>121</v>
      </c>
      <c r="AA32" s="36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>
        <v>0.53</v>
      </c>
      <c r="CP32" s="82">
        <v>0.53</v>
      </c>
      <c r="CQ32" s="82">
        <v>0.53</v>
      </c>
      <c r="CR32" s="82">
        <v>0.53</v>
      </c>
      <c r="CS32" s="82">
        <v>0.53</v>
      </c>
      <c r="CT32" s="82">
        <v>0.53</v>
      </c>
      <c r="CU32" s="82">
        <v>0.53</v>
      </c>
      <c r="CV32" s="82">
        <v>0.53</v>
      </c>
      <c r="CW32" s="82">
        <v>0.53</v>
      </c>
      <c r="CX32" s="82">
        <v>0.53</v>
      </c>
      <c r="CY32" s="82">
        <v>0.53</v>
      </c>
      <c r="CZ32" s="82">
        <v>0.53</v>
      </c>
      <c r="DA32" s="82">
        <v>0.53</v>
      </c>
      <c r="DB32" s="82">
        <v>0.53</v>
      </c>
      <c r="DC32" s="82">
        <v>0.53</v>
      </c>
      <c r="DD32" s="82">
        <v>0.53</v>
      </c>
      <c r="DE32" s="82">
        <v>0.53</v>
      </c>
      <c r="DF32" s="82">
        <v>0.53</v>
      </c>
      <c r="DG32" s="82">
        <v>0.53</v>
      </c>
      <c r="DH32" s="82">
        <v>0.53</v>
      </c>
      <c r="DI32" s="82">
        <v>0.53</v>
      </c>
      <c r="DJ32" s="82">
        <v>0.53</v>
      </c>
      <c r="DK32" s="82">
        <v>0.53</v>
      </c>
      <c r="DL32" s="82">
        <v>0.53</v>
      </c>
      <c r="DM32" s="82">
        <v>0.53</v>
      </c>
      <c r="DN32" s="82">
        <v>0.53</v>
      </c>
      <c r="DO32" s="82">
        <v>0.53</v>
      </c>
      <c r="DP32" s="82">
        <v>0.53</v>
      </c>
      <c r="DQ32" s="82">
        <v>0.53</v>
      </c>
      <c r="DR32" s="82">
        <v>0.53</v>
      </c>
      <c r="DS32" s="82">
        <v>0.53</v>
      </c>
      <c r="DT32" s="82">
        <v>0.53</v>
      </c>
      <c r="DU32" s="82">
        <v>0.53</v>
      </c>
      <c r="DV32" s="82">
        <v>0.53</v>
      </c>
      <c r="DW32" s="82">
        <v>0.53</v>
      </c>
      <c r="DX32" s="82">
        <v>0.53</v>
      </c>
      <c r="DY32" s="82">
        <v>0.53</v>
      </c>
      <c r="DZ32" s="82">
        <v>0.53</v>
      </c>
      <c r="EA32" s="82">
        <v>0.53</v>
      </c>
      <c r="EB32" s="82">
        <v>0.53</v>
      </c>
      <c r="EC32" s="82">
        <v>0.53</v>
      </c>
      <c r="ED32" s="82">
        <v>0.53</v>
      </c>
      <c r="EE32" s="82">
        <v>0.53</v>
      </c>
      <c r="EF32" s="82">
        <v>0.53</v>
      </c>
      <c r="EG32" s="82">
        <v>0.53</v>
      </c>
      <c r="EH32" s="82">
        <v>0.53</v>
      </c>
      <c r="EI32" s="82">
        <v>0.53</v>
      </c>
      <c r="EJ32" s="82">
        <v>0.53</v>
      </c>
      <c r="EK32" s="82">
        <v>0.53</v>
      </c>
      <c r="EL32" s="82">
        <v>0.53</v>
      </c>
      <c r="EM32" s="82">
        <v>0.53</v>
      </c>
      <c r="EN32" s="82">
        <v>0.53</v>
      </c>
      <c r="EO32" s="82">
        <v>0.53</v>
      </c>
      <c r="EP32" s="82">
        <v>0.53</v>
      </c>
      <c r="EQ32" s="82">
        <v>0.53</v>
      </c>
      <c r="ER32" s="82">
        <v>0.53</v>
      </c>
      <c r="ES32" s="82">
        <v>0.53</v>
      </c>
      <c r="ET32" s="82">
        <v>0.53</v>
      </c>
      <c r="EU32" s="82">
        <v>0.53</v>
      </c>
      <c r="EV32" s="82">
        <v>0.53</v>
      </c>
      <c r="EW32" s="82">
        <v>0.53</v>
      </c>
      <c r="EX32" s="82">
        <v>0.53</v>
      </c>
      <c r="EY32" s="82">
        <v>0.53</v>
      </c>
      <c r="EZ32" s="82">
        <v>0.53</v>
      </c>
      <c r="FA32" s="82">
        <v>0.53</v>
      </c>
      <c r="FB32" s="82">
        <v>0.53</v>
      </c>
      <c r="FC32" s="82">
        <v>0.53</v>
      </c>
      <c r="FD32" s="82">
        <v>0.53</v>
      </c>
      <c r="FE32" s="82">
        <v>0.53</v>
      </c>
      <c r="FF32" s="82">
        <v>0.53</v>
      </c>
      <c r="FG32" s="82">
        <v>0.53</v>
      </c>
      <c r="FH32" s="82">
        <v>0.53</v>
      </c>
      <c r="FI32" s="82">
        <v>0.53</v>
      </c>
      <c r="FJ32" s="82">
        <v>0.53</v>
      </c>
      <c r="FK32" s="82">
        <v>0.53</v>
      </c>
      <c r="FL32" s="82">
        <v>0.53</v>
      </c>
      <c r="FM32" s="82">
        <v>0.53</v>
      </c>
      <c r="FN32" s="82">
        <v>0.53</v>
      </c>
      <c r="FO32" s="82">
        <v>0.53</v>
      </c>
      <c r="FP32" s="82">
        <v>0.53</v>
      </c>
      <c r="FQ32" s="82">
        <v>0.53</v>
      </c>
      <c r="FR32" s="82">
        <v>0.53</v>
      </c>
      <c r="FS32" s="82">
        <v>0.53</v>
      </c>
      <c r="FT32" s="82">
        <v>0.53</v>
      </c>
      <c r="FU32" s="82">
        <v>0.53</v>
      </c>
      <c r="FV32" s="82">
        <v>0.53</v>
      </c>
      <c r="FW32" s="82">
        <v>0.53</v>
      </c>
      <c r="FX32" s="82">
        <v>0.53</v>
      </c>
      <c r="FY32" s="82">
        <v>0.53</v>
      </c>
      <c r="FZ32" s="82">
        <v>0.53</v>
      </c>
      <c r="GA32" s="43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7"/>
      <c r="HU32" s="46"/>
      <c r="HV32" s="46"/>
      <c r="HW32" s="46"/>
      <c r="HX32" s="46"/>
      <c r="HY32" s="46"/>
      <c r="HZ32" s="46"/>
      <c r="IA32" s="46"/>
      <c r="IB32" s="46"/>
      <c r="IC32" s="43"/>
      <c r="ID32" s="43"/>
    </row>
    <row r="33" spans="1:238" ht="15.75" hidden="1" customHeight="1" outlineLevel="1" x14ac:dyDescent="0.2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9" t="s">
        <v>122</v>
      </c>
      <c r="AA33" s="36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/>
      <c r="AT33" s="82"/>
      <c r="AU33" s="82"/>
      <c r="AV33" s="82"/>
      <c r="AW33" s="82"/>
      <c r="AX33" s="82"/>
      <c r="AY33" s="82"/>
      <c r="AZ33" s="82"/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/>
      <c r="CM33" s="82"/>
      <c r="CN33" s="82"/>
      <c r="CO33" s="82">
        <v>0.23</v>
      </c>
      <c r="CP33" s="82">
        <v>0.23</v>
      </c>
      <c r="CQ33" s="82">
        <v>0.23</v>
      </c>
      <c r="CR33" s="82">
        <v>0.23</v>
      </c>
      <c r="CS33" s="82">
        <v>0.23</v>
      </c>
      <c r="CT33" s="82">
        <v>0.23</v>
      </c>
      <c r="CU33" s="82">
        <v>0.23</v>
      </c>
      <c r="CV33" s="82">
        <v>0.23</v>
      </c>
      <c r="CW33" s="82">
        <v>0.23</v>
      </c>
      <c r="CX33" s="82">
        <v>0.23</v>
      </c>
      <c r="CY33" s="82">
        <v>0.23</v>
      </c>
      <c r="CZ33" s="82">
        <v>0.23</v>
      </c>
      <c r="DA33" s="82">
        <v>0.23</v>
      </c>
      <c r="DB33" s="82">
        <v>0.23</v>
      </c>
      <c r="DC33" s="82">
        <v>0.23</v>
      </c>
      <c r="DD33" s="82">
        <v>0.23</v>
      </c>
      <c r="DE33" s="82">
        <v>0.23</v>
      </c>
      <c r="DF33" s="82">
        <v>0.23</v>
      </c>
      <c r="DG33" s="82">
        <v>0.23</v>
      </c>
      <c r="DH33" s="82">
        <v>0.23</v>
      </c>
      <c r="DI33" s="82">
        <v>0.23</v>
      </c>
      <c r="DJ33" s="82">
        <v>0.23</v>
      </c>
      <c r="DK33" s="82">
        <v>0.23</v>
      </c>
      <c r="DL33" s="82">
        <v>0.23</v>
      </c>
      <c r="DM33" s="82">
        <v>0.23</v>
      </c>
      <c r="DN33" s="82">
        <v>0.23</v>
      </c>
      <c r="DO33" s="82">
        <v>0.23</v>
      </c>
      <c r="DP33" s="82">
        <v>0.23</v>
      </c>
      <c r="DQ33" s="82">
        <v>0.23</v>
      </c>
      <c r="DR33" s="82">
        <v>0.23</v>
      </c>
      <c r="DS33" s="82">
        <v>0.23</v>
      </c>
      <c r="DT33" s="82">
        <v>0.23</v>
      </c>
      <c r="DU33" s="82">
        <v>0.23</v>
      </c>
      <c r="DV33" s="82">
        <v>0.23</v>
      </c>
      <c r="DW33" s="82">
        <v>0.23</v>
      </c>
      <c r="DX33" s="82">
        <v>0.23</v>
      </c>
      <c r="DY33" s="82">
        <v>0.23</v>
      </c>
      <c r="DZ33" s="82">
        <v>0.23</v>
      </c>
      <c r="EA33" s="82">
        <v>0.23</v>
      </c>
      <c r="EB33" s="82">
        <v>0.23</v>
      </c>
      <c r="EC33" s="82">
        <v>0.23</v>
      </c>
      <c r="ED33" s="82">
        <v>0.23</v>
      </c>
      <c r="EE33" s="82">
        <v>0.23</v>
      </c>
      <c r="EF33" s="82">
        <v>0.23</v>
      </c>
      <c r="EG33" s="82">
        <v>0.23</v>
      </c>
      <c r="EH33" s="82">
        <v>0.23</v>
      </c>
      <c r="EI33" s="82">
        <v>0.23</v>
      </c>
      <c r="EJ33" s="82">
        <v>0.23</v>
      </c>
      <c r="EK33" s="82">
        <v>0.23</v>
      </c>
      <c r="EL33" s="82">
        <v>0.23</v>
      </c>
      <c r="EM33" s="82">
        <v>0.23</v>
      </c>
      <c r="EN33" s="82">
        <v>0.23</v>
      </c>
      <c r="EO33" s="82">
        <v>0.23</v>
      </c>
      <c r="EP33" s="82">
        <v>0.23</v>
      </c>
      <c r="EQ33" s="82">
        <v>0.23</v>
      </c>
      <c r="ER33" s="82">
        <v>0.23</v>
      </c>
      <c r="ES33" s="82">
        <v>0.23</v>
      </c>
      <c r="ET33" s="82">
        <v>0.23</v>
      </c>
      <c r="EU33" s="82">
        <v>0.23</v>
      </c>
      <c r="EV33" s="82">
        <v>0.23</v>
      </c>
      <c r="EW33" s="82">
        <v>0.23</v>
      </c>
      <c r="EX33" s="82">
        <v>0.23</v>
      </c>
      <c r="EY33" s="82">
        <v>0.23</v>
      </c>
      <c r="EZ33" s="82">
        <v>0.23</v>
      </c>
      <c r="FA33" s="82">
        <v>0.23</v>
      </c>
      <c r="FB33" s="82">
        <v>0.23</v>
      </c>
      <c r="FC33" s="82">
        <v>0.23</v>
      </c>
      <c r="FD33" s="82">
        <v>0.23</v>
      </c>
      <c r="FE33" s="82">
        <v>0.23</v>
      </c>
      <c r="FF33" s="82">
        <v>0.23</v>
      </c>
      <c r="FG33" s="82">
        <v>0.23</v>
      </c>
      <c r="FH33" s="82">
        <v>0.23</v>
      </c>
      <c r="FI33" s="82">
        <v>0.23</v>
      </c>
      <c r="FJ33" s="82">
        <v>0.23</v>
      </c>
      <c r="FK33" s="82">
        <v>0.23</v>
      </c>
      <c r="FL33" s="82">
        <v>0.23</v>
      </c>
      <c r="FM33" s="82">
        <v>0.23</v>
      </c>
      <c r="FN33" s="82">
        <v>0.23</v>
      </c>
      <c r="FO33" s="82">
        <v>0.23</v>
      </c>
      <c r="FP33" s="82">
        <v>0.23</v>
      </c>
      <c r="FQ33" s="82">
        <v>0.23</v>
      </c>
      <c r="FR33" s="82">
        <v>0.23</v>
      </c>
      <c r="FS33" s="82">
        <v>0.23</v>
      </c>
      <c r="FT33" s="82">
        <v>0.23</v>
      </c>
      <c r="FU33" s="82">
        <v>0.23</v>
      </c>
      <c r="FV33" s="82">
        <v>0.23</v>
      </c>
      <c r="FW33" s="82">
        <v>0.23</v>
      </c>
      <c r="FX33" s="82">
        <v>0.23</v>
      </c>
      <c r="FY33" s="82">
        <v>0.23</v>
      </c>
      <c r="FZ33" s="82">
        <v>0.23</v>
      </c>
      <c r="GA33" s="43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7"/>
      <c r="HU33" s="46"/>
      <c r="HV33" s="46"/>
      <c r="HW33" s="46"/>
      <c r="HX33" s="46"/>
      <c r="HY33" s="46"/>
      <c r="HZ33" s="46"/>
      <c r="IA33" s="46"/>
      <c r="IB33" s="46"/>
      <c r="IC33" s="43"/>
      <c r="ID33" s="43"/>
    </row>
    <row r="34" spans="1:238" ht="15.75" hidden="1" customHeight="1" outlineLevel="1" x14ac:dyDescent="0.2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9" t="s">
        <v>123</v>
      </c>
      <c r="AA34" s="36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2"/>
      <c r="BH34" s="82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2"/>
      <c r="CC34" s="82"/>
      <c r="CD34" s="82"/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>
        <v>0.24</v>
      </c>
      <c r="CP34" s="82">
        <v>0.24</v>
      </c>
      <c r="CQ34" s="82">
        <v>0.24</v>
      </c>
      <c r="CR34" s="82">
        <v>0.24</v>
      </c>
      <c r="CS34" s="82">
        <v>0.24</v>
      </c>
      <c r="CT34" s="82">
        <v>0.24</v>
      </c>
      <c r="CU34" s="82">
        <v>0.24</v>
      </c>
      <c r="CV34" s="82">
        <v>0.24</v>
      </c>
      <c r="CW34" s="82">
        <v>0.24</v>
      </c>
      <c r="CX34" s="82">
        <v>0.24</v>
      </c>
      <c r="CY34" s="82">
        <v>0.24</v>
      </c>
      <c r="CZ34" s="82">
        <v>0.24</v>
      </c>
      <c r="DA34" s="82">
        <v>0.24</v>
      </c>
      <c r="DB34" s="82">
        <v>0.24</v>
      </c>
      <c r="DC34" s="82">
        <v>0.24</v>
      </c>
      <c r="DD34" s="82">
        <v>0.24</v>
      </c>
      <c r="DE34" s="82">
        <v>0.24</v>
      </c>
      <c r="DF34" s="82">
        <v>0.24</v>
      </c>
      <c r="DG34" s="82">
        <v>0.24</v>
      </c>
      <c r="DH34" s="82">
        <v>0.24</v>
      </c>
      <c r="DI34" s="82">
        <v>0.24</v>
      </c>
      <c r="DJ34" s="82">
        <v>0.24</v>
      </c>
      <c r="DK34" s="82">
        <v>0.24</v>
      </c>
      <c r="DL34" s="82">
        <v>0.24</v>
      </c>
      <c r="DM34" s="82">
        <v>0.24</v>
      </c>
      <c r="DN34" s="82">
        <v>0.24</v>
      </c>
      <c r="DO34" s="82">
        <v>0.24</v>
      </c>
      <c r="DP34" s="82">
        <v>0.24</v>
      </c>
      <c r="DQ34" s="82">
        <v>0.24</v>
      </c>
      <c r="DR34" s="82">
        <v>0.24</v>
      </c>
      <c r="DS34" s="82">
        <v>0.24</v>
      </c>
      <c r="DT34" s="82">
        <v>0.24</v>
      </c>
      <c r="DU34" s="82">
        <v>0.24</v>
      </c>
      <c r="DV34" s="82">
        <v>0.24</v>
      </c>
      <c r="DW34" s="82">
        <v>0.24</v>
      </c>
      <c r="DX34" s="82">
        <v>0.24</v>
      </c>
      <c r="DY34" s="82">
        <v>0.24</v>
      </c>
      <c r="DZ34" s="82">
        <v>0.24</v>
      </c>
      <c r="EA34" s="82">
        <v>0.24</v>
      </c>
      <c r="EB34" s="82">
        <v>0.24</v>
      </c>
      <c r="EC34" s="82">
        <v>0.24</v>
      </c>
      <c r="ED34" s="82">
        <v>0.24</v>
      </c>
      <c r="EE34" s="82">
        <v>0.24</v>
      </c>
      <c r="EF34" s="82">
        <v>0.24</v>
      </c>
      <c r="EG34" s="82">
        <v>0.24</v>
      </c>
      <c r="EH34" s="82">
        <v>0.24</v>
      </c>
      <c r="EI34" s="82">
        <v>0.24</v>
      </c>
      <c r="EJ34" s="82">
        <v>0.24</v>
      </c>
      <c r="EK34" s="82">
        <v>0.24</v>
      </c>
      <c r="EL34" s="82">
        <v>0.24</v>
      </c>
      <c r="EM34" s="82">
        <v>0.24</v>
      </c>
      <c r="EN34" s="82">
        <v>0.24</v>
      </c>
      <c r="EO34" s="82">
        <v>0.24</v>
      </c>
      <c r="EP34" s="82">
        <v>0.24</v>
      </c>
      <c r="EQ34" s="82">
        <v>0.24</v>
      </c>
      <c r="ER34" s="82">
        <v>0.24</v>
      </c>
      <c r="ES34" s="82">
        <v>0.24</v>
      </c>
      <c r="ET34" s="82">
        <v>0.24</v>
      </c>
      <c r="EU34" s="82">
        <v>0.24</v>
      </c>
      <c r="EV34" s="82">
        <v>0.24</v>
      </c>
      <c r="EW34" s="82">
        <v>0.24</v>
      </c>
      <c r="EX34" s="82">
        <v>0.24</v>
      </c>
      <c r="EY34" s="82">
        <v>0.24</v>
      </c>
      <c r="EZ34" s="82">
        <v>0.24</v>
      </c>
      <c r="FA34" s="82">
        <v>0.24</v>
      </c>
      <c r="FB34" s="82">
        <v>0.24</v>
      </c>
      <c r="FC34" s="82">
        <v>0.24</v>
      </c>
      <c r="FD34" s="82">
        <v>0.24</v>
      </c>
      <c r="FE34" s="82">
        <v>0.24</v>
      </c>
      <c r="FF34" s="82">
        <v>0.24</v>
      </c>
      <c r="FG34" s="82">
        <v>0.24</v>
      </c>
      <c r="FH34" s="82">
        <v>0.24</v>
      </c>
      <c r="FI34" s="82">
        <v>0.24</v>
      </c>
      <c r="FJ34" s="82">
        <v>0.24</v>
      </c>
      <c r="FK34" s="82">
        <v>0.24</v>
      </c>
      <c r="FL34" s="82">
        <v>0.24</v>
      </c>
      <c r="FM34" s="82">
        <v>0.24</v>
      </c>
      <c r="FN34" s="82">
        <v>0.24</v>
      </c>
      <c r="FO34" s="82">
        <v>0.24</v>
      </c>
      <c r="FP34" s="82">
        <v>0.24</v>
      </c>
      <c r="FQ34" s="82">
        <v>0.24</v>
      </c>
      <c r="FR34" s="82">
        <v>0.24</v>
      </c>
      <c r="FS34" s="82">
        <v>0.24</v>
      </c>
      <c r="FT34" s="82">
        <v>0.24</v>
      </c>
      <c r="FU34" s="82">
        <v>0.24</v>
      </c>
      <c r="FV34" s="82">
        <v>0.24</v>
      </c>
      <c r="FW34" s="82">
        <v>0.24</v>
      </c>
      <c r="FX34" s="82">
        <v>0.24</v>
      </c>
      <c r="FY34" s="82">
        <v>0.24</v>
      </c>
      <c r="FZ34" s="82">
        <v>0.24</v>
      </c>
      <c r="GA34" s="43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7"/>
      <c r="HU34" s="46"/>
      <c r="HV34" s="46"/>
      <c r="HW34" s="46"/>
      <c r="HX34" s="46"/>
      <c r="HY34" s="46"/>
      <c r="HZ34" s="46"/>
      <c r="IA34" s="46"/>
      <c r="IB34" s="46"/>
      <c r="IC34" s="43"/>
      <c r="ID34" s="43"/>
    </row>
    <row r="35" spans="1:238" ht="15.75" hidden="1" customHeight="1" outlineLevel="1" x14ac:dyDescent="0.2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30" t="s">
        <v>124</v>
      </c>
      <c r="AA35" s="36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  <c r="AU35" s="82"/>
      <c r="AV35" s="82"/>
      <c r="AW35" s="82"/>
      <c r="AX35" s="82"/>
      <c r="AY35" s="82"/>
      <c r="AZ35" s="82"/>
      <c r="BA35" s="82"/>
      <c r="BB35" s="82"/>
      <c r="BC35" s="82"/>
      <c r="BD35" s="82"/>
      <c r="BE35" s="82"/>
      <c r="BF35" s="82"/>
      <c r="BG35" s="82"/>
      <c r="BH35" s="82"/>
      <c r="BI35" s="82"/>
      <c r="BJ35" s="82"/>
      <c r="BK35" s="82"/>
      <c r="BL35" s="82"/>
      <c r="BM35" s="82"/>
      <c r="BN35" s="82"/>
      <c r="BO35" s="82"/>
      <c r="BP35" s="82"/>
      <c r="BQ35" s="82"/>
      <c r="BR35" s="82"/>
      <c r="BS35" s="82"/>
      <c r="BT35" s="82"/>
      <c r="BU35" s="82"/>
      <c r="BV35" s="82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29">
        <f t="shared" ref="CO35:FZ35" si="41">1-SUM(CO32:CO34)</f>
        <v>0</v>
      </c>
      <c r="CP35" s="29">
        <f t="shared" si="41"/>
        <v>0</v>
      </c>
      <c r="CQ35" s="29">
        <f t="shared" si="41"/>
        <v>0</v>
      </c>
      <c r="CR35" s="29">
        <f t="shared" si="41"/>
        <v>0</v>
      </c>
      <c r="CS35" s="29">
        <f t="shared" si="41"/>
        <v>0</v>
      </c>
      <c r="CT35" s="29">
        <f t="shared" si="41"/>
        <v>0</v>
      </c>
      <c r="CU35" s="29">
        <f t="shared" si="41"/>
        <v>0</v>
      </c>
      <c r="CV35" s="29">
        <f t="shared" si="41"/>
        <v>0</v>
      </c>
      <c r="CW35" s="29">
        <f t="shared" si="41"/>
        <v>0</v>
      </c>
      <c r="CX35" s="29">
        <f t="shared" si="41"/>
        <v>0</v>
      </c>
      <c r="CY35" s="29">
        <f t="shared" si="41"/>
        <v>0</v>
      </c>
      <c r="CZ35" s="29">
        <f t="shared" si="41"/>
        <v>0</v>
      </c>
      <c r="DA35" s="29">
        <f t="shared" si="41"/>
        <v>0</v>
      </c>
      <c r="DB35" s="29">
        <f t="shared" si="41"/>
        <v>0</v>
      </c>
      <c r="DC35" s="29">
        <f t="shared" si="41"/>
        <v>0</v>
      </c>
      <c r="DD35" s="29">
        <f t="shared" si="41"/>
        <v>0</v>
      </c>
      <c r="DE35" s="29">
        <f t="shared" si="41"/>
        <v>0</v>
      </c>
      <c r="DF35" s="29">
        <f t="shared" si="41"/>
        <v>0</v>
      </c>
      <c r="DG35" s="29">
        <f t="shared" si="41"/>
        <v>0</v>
      </c>
      <c r="DH35" s="29">
        <f t="shared" si="41"/>
        <v>0</v>
      </c>
      <c r="DI35" s="29">
        <f t="shared" si="41"/>
        <v>0</v>
      </c>
      <c r="DJ35" s="29">
        <f t="shared" si="41"/>
        <v>0</v>
      </c>
      <c r="DK35" s="29">
        <f t="shared" si="41"/>
        <v>0</v>
      </c>
      <c r="DL35" s="29">
        <f t="shared" si="41"/>
        <v>0</v>
      </c>
      <c r="DM35" s="29">
        <f t="shared" si="41"/>
        <v>0</v>
      </c>
      <c r="DN35" s="29">
        <f t="shared" si="41"/>
        <v>0</v>
      </c>
      <c r="DO35" s="29">
        <f t="shared" si="41"/>
        <v>0</v>
      </c>
      <c r="DP35" s="29">
        <f t="shared" si="41"/>
        <v>0</v>
      </c>
      <c r="DQ35" s="29">
        <f t="shared" si="41"/>
        <v>0</v>
      </c>
      <c r="DR35" s="29">
        <f t="shared" si="41"/>
        <v>0</v>
      </c>
      <c r="DS35" s="29">
        <f t="shared" si="41"/>
        <v>0</v>
      </c>
      <c r="DT35" s="29">
        <f t="shared" si="41"/>
        <v>0</v>
      </c>
      <c r="DU35" s="29">
        <f t="shared" si="41"/>
        <v>0</v>
      </c>
      <c r="DV35" s="29">
        <f t="shared" si="41"/>
        <v>0</v>
      </c>
      <c r="DW35" s="29">
        <f t="shared" si="41"/>
        <v>0</v>
      </c>
      <c r="DX35" s="29">
        <f t="shared" si="41"/>
        <v>0</v>
      </c>
      <c r="DY35" s="29">
        <f t="shared" si="41"/>
        <v>0</v>
      </c>
      <c r="DZ35" s="29">
        <f t="shared" si="41"/>
        <v>0</v>
      </c>
      <c r="EA35" s="29">
        <f t="shared" si="41"/>
        <v>0</v>
      </c>
      <c r="EB35" s="29">
        <f t="shared" si="41"/>
        <v>0</v>
      </c>
      <c r="EC35" s="29">
        <f t="shared" si="41"/>
        <v>0</v>
      </c>
      <c r="ED35" s="29">
        <f t="shared" si="41"/>
        <v>0</v>
      </c>
      <c r="EE35" s="29">
        <f t="shared" si="41"/>
        <v>0</v>
      </c>
      <c r="EF35" s="29">
        <f t="shared" si="41"/>
        <v>0</v>
      </c>
      <c r="EG35" s="29">
        <f t="shared" si="41"/>
        <v>0</v>
      </c>
      <c r="EH35" s="29">
        <f t="shared" si="41"/>
        <v>0</v>
      </c>
      <c r="EI35" s="29">
        <f t="shared" si="41"/>
        <v>0</v>
      </c>
      <c r="EJ35" s="29">
        <f t="shared" si="41"/>
        <v>0</v>
      </c>
      <c r="EK35" s="29">
        <f t="shared" si="41"/>
        <v>0</v>
      </c>
      <c r="EL35" s="29">
        <f t="shared" si="41"/>
        <v>0</v>
      </c>
      <c r="EM35" s="29">
        <f t="shared" si="41"/>
        <v>0</v>
      </c>
      <c r="EN35" s="29">
        <f t="shared" si="41"/>
        <v>0</v>
      </c>
      <c r="EO35" s="29">
        <f t="shared" si="41"/>
        <v>0</v>
      </c>
      <c r="EP35" s="29">
        <f t="shared" si="41"/>
        <v>0</v>
      </c>
      <c r="EQ35" s="29">
        <f t="shared" si="41"/>
        <v>0</v>
      </c>
      <c r="ER35" s="29">
        <f t="shared" si="41"/>
        <v>0</v>
      </c>
      <c r="ES35" s="29">
        <f t="shared" si="41"/>
        <v>0</v>
      </c>
      <c r="ET35" s="29">
        <f t="shared" si="41"/>
        <v>0</v>
      </c>
      <c r="EU35" s="29">
        <f t="shared" si="41"/>
        <v>0</v>
      </c>
      <c r="EV35" s="29">
        <f t="shared" si="41"/>
        <v>0</v>
      </c>
      <c r="EW35" s="29">
        <f t="shared" si="41"/>
        <v>0</v>
      </c>
      <c r="EX35" s="29">
        <f t="shared" si="41"/>
        <v>0</v>
      </c>
      <c r="EY35" s="29">
        <f t="shared" si="41"/>
        <v>0</v>
      </c>
      <c r="EZ35" s="29">
        <f t="shared" si="41"/>
        <v>0</v>
      </c>
      <c r="FA35" s="29">
        <f t="shared" si="41"/>
        <v>0</v>
      </c>
      <c r="FB35" s="29">
        <f t="shared" si="41"/>
        <v>0</v>
      </c>
      <c r="FC35" s="29">
        <f t="shared" si="41"/>
        <v>0</v>
      </c>
      <c r="FD35" s="29">
        <f t="shared" si="41"/>
        <v>0</v>
      </c>
      <c r="FE35" s="29">
        <f t="shared" si="41"/>
        <v>0</v>
      </c>
      <c r="FF35" s="29">
        <f t="shared" si="41"/>
        <v>0</v>
      </c>
      <c r="FG35" s="29">
        <f t="shared" si="41"/>
        <v>0</v>
      </c>
      <c r="FH35" s="29">
        <f t="shared" si="41"/>
        <v>0</v>
      </c>
      <c r="FI35" s="29">
        <f t="shared" si="41"/>
        <v>0</v>
      </c>
      <c r="FJ35" s="29">
        <f t="shared" si="41"/>
        <v>0</v>
      </c>
      <c r="FK35" s="29">
        <f t="shared" si="41"/>
        <v>0</v>
      </c>
      <c r="FL35" s="29">
        <f t="shared" si="41"/>
        <v>0</v>
      </c>
      <c r="FM35" s="29">
        <f t="shared" si="41"/>
        <v>0</v>
      </c>
      <c r="FN35" s="29">
        <f t="shared" si="41"/>
        <v>0</v>
      </c>
      <c r="FO35" s="29">
        <f t="shared" si="41"/>
        <v>0</v>
      </c>
      <c r="FP35" s="29">
        <f t="shared" si="41"/>
        <v>0</v>
      </c>
      <c r="FQ35" s="29">
        <f t="shared" si="41"/>
        <v>0</v>
      </c>
      <c r="FR35" s="29">
        <f t="shared" si="41"/>
        <v>0</v>
      </c>
      <c r="FS35" s="29">
        <f t="shared" si="41"/>
        <v>0</v>
      </c>
      <c r="FT35" s="29">
        <f t="shared" si="41"/>
        <v>0</v>
      </c>
      <c r="FU35" s="29">
        <f t="shared" si="41"/>
        <v>0</v>
      </c>
      <c r="FV35" s="29">
        <f t="shared" si="41"/>
        <v>0</v>
      </c>
      <c r="FW35" s="29">
        <f t="shared" si="41"/>
        <v>0</v>
      </c>
      <c r="FX35" s="29">
        <f t="shared" si="41"/>
        <v>0</v>
      </c>
      <c r="FY35" s="29">
        <f t="shared" si="41"/>
        <v>0</v>
      </c>
      <c r="FZ35" s="29">
        <f t="shared" si="41"/>
        <v>0</v>
      </c>
      <c r="GA35" s="43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7"/>
      <c r="HU35" s="46"/>
      <c r="HV35" s="46"/>
      <c r="HW35" s="46"/>
      <c r="HX35" s="46"/>
      <c r="HY35" s="46"/>
      <c r="HZ35" s="46"/>
      <c r="IA35" s="46"/>
      <c r="IB35" s="46"/>
      <c r="IC35" s="43"/>
      <c r="ID35" s="43"/>
    </row>
    <row r="36" spans="1:238" ht="15.75" hidden="1" customHeight="1" outlineLevel="1" x14ac:dyDescent="0.2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AA36" s="36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43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7"/>
      <c r="HU36" s="46"/>
      <c r="HV36" s="46"/>
      <c r="HW36" s="46"/>
      <c r="HX36" s="46"/>
      <c r="HY36" s="46"/>
      <c r="HZ36" s="46"/>
      <c r="IA36" s="46"/>
      <c r="IB36" s="46"/>
      <c r="IC36" s="43"/>
      <c r="ID36" s="43"/>
    </row>
    <row r="37" spans="1:238" ht="15.75" hidden="1" customHeight="1" outlineLevel="1" x14ac:dyDescent="0.2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9" t="s">
        <v>121</v>
      </c>
      <c r="AA37" s="36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>
        <f t="shared" ref="CO37:FZ37" si="42">CO29*CO$32</f>
        <v>538.75729950970788</v>
      </c>
      <c r="CP37" s="7">
        <f t="shared" si="42"/>
        <v>538.75729950970788</v>
      </c>
      <c r="CQ37" s="7">
        <f t="shared" si="42"/>
        <v>481.34063284304119</v>
      </c>
      <c r="CR37" s="7">
        <f t="shared" si="42"/>
        <v>452.63229950970788</v>
      </c>
      <c r="CS37" s="7">
        <f t="shared" si="42"/>
        <v>423.92396617637445</v>
      </c>
      <c r="CT37" s="7">
        <f t="shared" si="42"/>
        <v>423.92396617637445</v>
      </c>
      <c r="CU37" s="7">
        <f t="shared" si="42"/>
        <v>402.80084049088288</v>
      </c>
      <c r="CV37" s="7">
        <f t="shared" si="42"/>
        <v>485.26783107870654</v>
      </c>
      <c r="CW37" s="7">
        <f t="shared" si="42"/>
        <v>578.9489661763746</v>
      </c>
      <c r="CX37" s="7">
        <f t="shared" si="42"/>
        <v>510.04896617637451</v>
      </c>
      <c r="CY37" s="7">
        <f t="shared" si="42"/>
        <v>452.63229950970788</v>
      </c>
      <c r="CZ37" s="7">
        <f t="shared" si="42"/>
        <v>452.63229950970788</v>
      </c>
      <c r="DA37" s="7">
        <f t="shared" si="42"/>
        <v>538.75729950970788</v>
      </c>
      <c r="DB37" s="7">
        <f t="shared" si="42"/>
        <v>538.75729950970788</v>
      </c>
      <c r="DC37" s="7">
        <f t="shared" si="42"/>
        <v>481.34063284304119</v>
      </c>
      <c r="DD37" s="7">
        <f t="shared" si="42"/>
        <v>452.63229950970788</v>
      </c>
      <c r="DE37" s="7">
        <f t="shared" si="42"/>
        <v>423.92396617637445</v>
      </c>
      <c r="DF37" s="7">
        <f t="shared" si="42"/>
        <v>423.92396617637445</v>
      </c>
      <c r="DG37" s="7">
        <f t="shared" si="42"/>
        <v>550.51769092961524</v>
      </c>
      <c r="DH37" s="7">
        <f t="shared" si="42"/>
        <v>530.90520991548965</v>
      </c>
      <c r="DI37" s="7">
        <f t="shared" si="42"/>
        <v>559.61354324882291</v>
      </c>
      <c r="DJ37" s="7">
        <f t="shared" si="42"/>
        <v>490.71354324882304</v>
      </c>
      <c r="DK37" s="7">
        <f t="shared" si="42"/>
        <v>433.2968765821563</v>
      </c>
      <c r="DL37" s="7">
        <f t="shared" si="42"/>
        <v>433.2968765821563</v>
      </c>
      <c r="DM37" s="7">
        <f t="shared" si="42"/>
        <v>519.4218765821563</v>
      </c>
      <c r="DN37" s="7">
        <f t="shared" si="42"/>
        <v>519.4218765821563</v>
      </c>
      <c r="DO37" s="7">
        <f t="shared" si="42"/>
        <v>462.00520991548967</v>
      </c>
      <c r="DP37" s="7">
        <f t="shared" si="42"/>
        <v>433.2968765821563</v>
      </c>
      <c r="DQ37" s="7">
        <f t="shared" si="42"/>
        <v>404.5885432488231</v>
      </c>
      <c r="DR37" s="7">
        <f t="shared" si="42"/>
        <v>404.5885432488231</v>
      </c>
      <c r="DS37" s="7">
        <f t="shared" si="42"/>
        <v>534.97191065787104</v>
      </c>
      <c r="DT37" s="7">
        <f t="shared" si="42"/>
        <v>532.31846266746641</v>
      </c>
      <c r="DU37" s="7">
        <f t="shared" si="42"/>
        <v>561.02679600079966</v>
      </c>
      <c r="DV37" s="7">
        <f t="shared" si="42"/>
        <v>492.12679600079986</v>
      </c>
      <c r="DW37" s="7">
        <f t="shared" si="42"/>
        <v>434.71012933413306</v>
      </c>
      <c r="DX37" s="7">
        <f t="shared" si="42"/>
        <v>434.71012933413306</v>
      </c>
      <c r="DY37" s="7">
        <f t="shared" si="42"/>
        <v>520.83512933413317</v>
      </c>
      <c r="DZ37" s="7">
        <f t="shared" si="42"/>
        <v>520.83512933413317</v>
      </c>
      <c r="EA37" s="7">
        <f t="shared" si="42"/>
        <v>463.41846266746649</v>
      </c>
      <c r="EB37" s="7">
        <f t="shared" si="42"/>
        <v>434.71012933413306</v>
      </c>
      <c r="EC37" s="7">
        <f t="shared" si="42"/>
        <v>406.0017960007998</v>
      </c>
      <c r="ED37" s="7">
        <f t="shared" si="42"/>
        <v>406.0017960007998</v>
      </c>
      <c r="EE37" s="7">
        <f t="shared" si="42"/>
        <v>534.97191065787104</v>
      </c>
      <c r="EF37" s="7">
        <f t="shared" si="42"/>
        <v>532.31846266746641</v>
      </c>
      <c r="EG37" s="7">
        <f t="shared" si="42"/>
        <v>561.02679600079966</v>
      </c>
      <c r="EH37" s="7">
        <f t="shared" si="42"/>
        <v>492.12679600079986</v>
      </c>
      <c r="EI37" s="7">
        <f t="shared" si="42"/>
        <v>434.71012933413306</v>
      </c>
      <c r="EJ37" s="7">
        <f t="shared" si="42"/>
        <v>434.71012933413306</v>
      </c>
      <c r="EK37" s="7">
        <f t="shared" si="42"/>
        <v>520.83512933413317</v>
      </c>
      <c r="EL37" s="7">
        <f t="shared" si="42"/>
        <v>520.83512933413317</v>
      </c>
      <c r="EM37" s="7">
        <f t="shared" si="42"/>
        <v>463.41846266746649</v>
      </c>
      <c r="EN37" s="7">
        <f t="shared" si="42"/>
        <v>434.71012933413306</v>
      </c>
      <c r="EO37" s="7">
        <f t="shared" si="42"/>
        <v>406.0017960007998</v>
      </c>
      <c r="EP37" s="7">
        <f t="shared" si="42"/>
        <v>406.0017960007998</v>
      </c>
      <c r="EQ37" s="7" t="e">
        <f t="shared" si="42"/>
        <v>#N/A</v>
      </c>
      <c r="ER37" s="7" t="e">
        <f t="shared" si="42"/>
        <v>#N/A</v>
      </c>
      <c r="ES37" s="7" t="e">
        <f t="shared" si="42"/>
        <v>#N/A</v>
      </c>
      <c r="ET37" s="7" t="e">
        <f t="shared" si="42"/>
        <v>#N/A</v>
      </c>
      <c r="EU37" s="7" t="e">
        <f t="shared" si="42"/>
        <v>#N/A</v>
      </c>
      <c r="EV37" s="7" t="e">
        <f t="shared" si="42"/>
        <v>#N/A</v>
      </c>
      <c r="EW37" s="7" t="e">
        <f t="shared" si="42"/>
        <v>#N/A</v>
      </c>
      <c r="EX37" s="7" t="e">
        <f t="shared" si="42"/>
        <v>#N/A</v>
      </c>
      <c r="EY37" s="7" t="e">
        <f t="shared" si="42"/>
        <v>#N/A</v>
      </c>
      <c r="EZ37" s="7" t="e">
        <f t="shared" si="42"/>
        <v>#N/A</v>
      </c>
      <c r="FA37" s="7" t="e">
        <f t="shared" si="42"/>
        <v>#N/A</v>
      </c>
      <c r="FB37" s="7" t="e">
        <f t="shared" si="42"/>
        <v>#N/A</v>
      </c>
      <c r="FC37" s="7" t="e">
        <f t="shared" si="42"/>
        <v>#N/A</v>
      </c>
      <c r="FD37" s="7" t="e">
        <f t="shared" si="42"/>
        <v>#N/A</v>
      </c>
      <c r="FE37" s="7" t="e">
        <f t="shared" si="42"/>
        <v>#N/A</v>
      </c>
      <c r="FF37" s="7" t="e">
        <f t="shared" si="42"/>
        <v>#N/A</v>
      </c>
      <c r="FG37" s="7" t="e">
        <f t="shared" si="42"/>
        <v>#N/A</v>
      </c>
      <c r="FH37" s="7" t="e">
        <f t="shared" si="42"/>
        <v>#N/A</v>
      </c>
      <c r="FI37" s="7" t="e">
        <f t="shared" si="42"/>
        <v>#N/A</v>
      </c>
      <c r="FJ37" s="7" t="e">
        <f t="shared" si="42"/>
        <v>#N/A</v>
      </c>
      <c r="FK37" s="7" t="e">
        <f t="shared" si="42"/>
        <v>#N/A</v>
      </c>
      <c r="FL37" s="7" t="e">
        <f t="shared" si="42"/>
        <v>#N/A</v>
      </c>
      <c r="FM37" s="7" t="e">
        <f t="shared" si="42"/>
        <v>#N/A</v>
      </c>
      <c r="FN37" s="7" t="e">
        <f t="shared" si="42"/>
        <v>#N/A</v>
      </c>
      <c r="FO37" s="7" t="e">
        <f t="shared" si="42"/>
        <v>#N/A</v>
      </c>
      <c r="FP37" s="7" t="e">
        <f t="shared" si="42"/>
        <v>#N/A</v>
      </c>
      <c r="FQ37" s="7" t="e">
        <f t="shared" si="42"/>
        <v>#N/A</v>
      </c>
      <c r="FR37" s="7" t="e">
        <f t="shared" si="42"/>
        <v>#N/A</v>
      </c>
      <c r="FS37" s="7" t="e">
        <f t="shared" si="42"/>
        <v>#N/A</v>
      </c>
      <c r="FT37" s="7" t="e">
        <f t="shared" si="42"/>
        <v>#N/A</v>
      </c>
      <c r="FU37" s="7" t="e">
        <f t="shared" si="42"/>
        <v>#N/A</v>
      </c>
      <c r="FV37" s="7" t="e">
        <f t="shared" si="42"/>
        <v>#N/A</v>
      </c>
      <c r="FW37" s="7" t="e">
        <f t="shared" si="42"/>
        <v>#N/A</v>
      </c>
      <c r="FX37" s="7" t="e">
        <f t="shared" si="42"/>
        <v>#N/A</v>
      </c>
      <c r="FY37" s="7" t="e">
        <f t="shared" si="42"/>
        <v>#N/A</v>
      </c>
      <c r="FZ37" s="7" t="e">
        <f t="shared" si="42"/>
        <v>#N/A</v>
      </c>
      <c r="GA37" s="43"/>
      <c r="GB37" s="46">
        <f t="shared" ref="GB37:HS37" si="43">SUMIFS($AY37:$FZ37,$AY$3:$FZ$3,GB$3,$AY$2:$FZ$2,GB$2)</f>
        <v>0</v>
      </c>
      <c r="GC37" s="46">
        <f t="shared" si="43"/>
        <v>0</v>
      </c>
      <c r="GD37" s="46">
        <f t="shared" si="43"/>
        <v>0</v>
      </c>
      <c r="GE37" s="46">
        <f t="shared" si="43"/>
        <v>0</v>
      </c>
      <c r="GF37" s="46">
        <f t="shared" si="43"/>
        <v>0</v>
      </c>
      <c r="GG37" s="46">
        <f t="shared" si="43"/>
        <v>0</v>
      </c>
      <c r="GH37" s="46">
        <f t="shared" si="43"/>
        <v>0</v>
      </c>
      <c r="GI37" s="46">
        <f t="shared" si="43"/>
        <v>0</v>
      </c>
      <c r="GJ37" s="46">
        <f t="shared" si="43"/>
        <v>0</v>
      </c>
      <c r="GK37" s="46">
        <f t="shared" si="43"/>
        <v>0</v>
      </c>
      <c r="GL37" s="46">
        <f t="shared" si="43"/>
        <v>0</v>
      </c>
      <c r="GM37" s="46">
        <f t="shared" si="43"/>
        <v>0</v>
      </c>
      <c r="GN37" s="46">
        <f t="shared" si="43"/>
        <v>0</v>
      </c>
      <c r="GO37" s="46">
        <f t="shared" si="43"/>
        <v>0</v>
      </c>
      <c r="GP37" s="46">
        <f t="shared" si="43"/>
        <v>1558.855231862457</v>
      </c>
      <c r="GQ37" s="46">
        <f t="shared" si="43"/>
        <v>1300.4802318624568</v>
      </c>
      <c r="GR37" s="46">
        <f t="shared" si="43"/>
        <v>1467.0176377459641</v>
      </c>
      <c r="GS37" s="46">
        <f t="shared" si="43"/>
        <v>1415.3135651957903</v>
      </c>
      <c r="GT37" s="46">
        <f t="shared" si="43"/>
        <v>1558.855231862457</v>
      </c>
      <c r="GU37" s="46">
        <f t="shared" si="43"/>
        <v>1300.4802318624568</v>
      </c>
      <c r="GV37" s="46">
        <f t="shared" si="43"/>
        <v>1641.0364440939277</v>
      </c>
      <c r="GW37" s="46">
        <f t="shared" si="43"/>
        <v>1357.3072964131356</v>
      </c>
      <c r="GX37" s="46">
        <f t="shared" si="43"/>
        <v>1500.8489630798022</v>
      </c>
      <c r="GY37" s="46">
        <f t="shared" si="43"/>
        <v>1242.4739630798024</v>
      </c>
      <c r="GZ37" s="46">
        <f t="shared" si="43"/>
        <v>1628.317169326137</v>
      </c>
      <c r="HA37" s="46">
        <f t="shared" si="43"/>
        <v>1361.5470546690658</v>
      </c>
      <c r="HB37" s="46">
        <f t="shared" si="43"/>
        <v>1505.0887213357328</v>
      </c>
      <c r="HC37" s="46">
        <f t="shared" si="43"/>
        <v>1246.7137213357328</v>
      </c>
      <c r="HD37" s="46">
        <f t="shared" si="43"/>
        <v>1628.317169326137</v>
      </c>
      <c r="HE37" s="46">
        <f t="shared" si="43"/>
        <v>1361.5470546690658</v>
      </c>
      <c r="HF37" s="46">
        <f t="shared" si="43"/>
        <v>1505.0887213357328</v>
      </c>
      <c r="HG37" s="46">
        <f t="shared" si="43"/>
        <v>1246.7137213357328</v>
      </c>
      <c r="HH37" s="46" t="e">
        <f t="shared" si="43"/>
        <v>#N/A</v>
      </c>
      <c r="HI37" s="46" t="e">
        <f t="shared" si="43"/>
        <v>#N/A</v>
      </c>
      <c r="HJ37" s="46" t="e">
        <f t="shared" si="43"/>
        <v>#N/A</v>
      </c>
      <c r="HK37" s="46" t="e">
        <f t="shared" si="43"/>
        <v>#N/A</v>
      </c>
      <c r="HL37" s="46" t="e">
        <f t="shared" si="43"/>
        <v>#N/A</v>
      </c>
      <c r="HM37" s="46" t="e">
        <f t="shared" si="43"/>
        <v>#N/A</v>
      </c>
      <c r="HN37" s="46" t="e">
        <f t="shared" si="43"/>
        <v>#N/A</v>
      </c>
      <c r="HO37" s="46" t="e">
        <f t="shared" si="43"/>
        <v>#N/A</v>
      </c>
      <c r="HP37" s="46" t="e">
        <f t="shared" si="43"/>
        <v>#N/A</v>
      </c>
      <c r="HQ37" s="46" t="e">
        <f t="shared" si="43"/>
        <v>#N/A</v>
      </c>
      <c r="HR37" s="46" t="e">
        <f t="shared" si="43"/>
        <v>#N/A</v>
      </c>
      <c r="HS37" s="46" t="e">
        <f t="shared" si="43"/>
        <v>#N/A</v>
      </c>
      <c r="HT37" s="7"/>
      <c r="HU37" s="46">
        <f t="shared" ref="HU37:IB37" si="44">SUMIFS($AY37:$FZ37,$AY$3:$FZ$3,HU$4)</f>
        <v>0</v>
      </c>
      <c r="HV37" s="46">
        <f t="shared" si="44"/>
        <v>0</v>
      </c>
      <c r="HW37" s="46">
        <f t="shared" si="44"/>
        <v>0</v>
      </c>
      <c r="HX37" s="46">
        <f t="shared" si="44"/>
        <v>2859.335463724914</v>
      </c>
      <c r="HY37" s="46">
        <f t="shared" si="44"/>
        <v>5741.6666666666679</v>
      </c>
      <c r="HZ37" s="46">
        <f t="shared" si="44"/>
        <v>5741.666666666667</v>
      </c>
      <c r="IA37" s="46">
        <f t="shared" si="44"/>
        <v>5741.6666666666688</v>
      </c>
      <c r="IB37" s="46">
        <f t="shared" si="44"/>
        <v>5741.6666666666688</v>
      </c>
      <c r="IC37" s="43"/>
      <c r="ID37" s="43"/>
    </row>
    <row r="38" spans="1:238" ht="15.75" hidden="1" customHeight="1" outlineLevel="1" x14ac:dyDescent="0.2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9" t="s">
        <v>122</v>
      </c>
      <c r="AA38" s="36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>
        <f t="shared" ref="CO38:FZ38" si="45">CN29*CN$33</f>
        <v>0</v>
      </c>
      <c r="CP38" s="7">
        <f t="shared" si="45"/>
        <v>233.80033752308077</v>
      </c>
      <c r="CQ38" s="7">
        <f t="shared" si="45"/>
        <v>233.80033752308077</v>
      </c>
      <c r="CR38" s="7">
        <f t="shared" si="45"/>
        <v>208.88367085641408</v>
      </c>
      <c r="CS38" s="7">
        <f t="shared" si="45"/>
        <v>196.42533752308077</v>
      </c>
      <c r="CT38" s="7">
        <f t="shared" si="45"/>
        <v>183.9670041897474</v>
      </c>
      <c r="CU38" s="7">
        <f t="shared" si="45"/>
        <v>183.9670041897474</v>
      </c>
      <c r="CV38" s="7">
        <f t="shared" si="45"/>
        <v>174.80036474132652</v>
      </c>
      <c r="CW38" s="7">
        <f t="shared" si="45"/>
        <v>210.58792669453302</v>
      </c>
      <c r="CX38" s="7">
        <f t="shared" si="45"/>
        <v>251.24200418974743</v>
      </c>
      <c r="CY38" s="7">
        <f t="shared" si="45"/>
        <v>221.34200418974743</v>
      </c>
      <c r="CZ38" s="7">
        <f t="shared" si="45"/>
        <v>196.42533752308077</v>
      </c>
      <c r="DA38" s="7">
        <f t="shared" si="45"/>
        <v>196.42533752308077</v>
      </c>
      <c r="DB38" s="7">
        <f t="shared" si="45"/>
        <v>233.80033752308077</v>
      </c>
      <c r="DC38" s="7">
        <f t="shared" si="45"/>
        <v>233.80033752308077</v>
      </c>
      <c r="DD38" s="7">
        <f t="shared" si="45"/>
        <v>208.88367085641408</v>
      </c>
      <c r="DE38" s="7">
        <f t="shared" si="45"/>
        <v>196.42533752308077</v>
      </c>
      <c r="DF38" s="7">
        <f t="shared" si="45"/>
        <v>183.9670041897474</v>
      </c>
      <c r="DG38" s="7">
        <f t="shared" si="45"/>
        <v>183.9670041897474</v>
      </c>
      <c r="DH38" s="7">
        <f t="shared" si="45"/>
        <v>238.9039036109651</v>
      </c>
      <c r="DI38" s="7">
        <f t="shared" si="45"/>
        <v>230.39282694445779</v>
      </c>
      <c r="DJ38" s="7">
        <f t="shared" si="45"/>
        <v>242.85116027779108</v>
      </c>
      <c r="DK38" s="7">
        <f t="shared" si="45"/>
        <v>212.95116027779113</v>
      </c>
      <c r="DL38" s="7">
        <f t="shared" si="45"/>
        <v>188.03449361112445</v>
      </c>
      <c r="DM38" s="7">
        <f t="shared" si="45"/>
        <v>188.03449361112445</v>
      </c>
      <c r="DN38" s="7">
        <f t="shared" si="45"/>
        <v>225.40949361112445</v>
      </c>
      <c r="DO38" s="7">
        <f t="shared" si="45"/>
        <v>225.40949361112445</v>
      </c>
      <c r="DP38" s="7">
        <f t="shared" si="45"/>
        <v>200.49282694445779</v>
      </c>
      <c r="DQ38" s="7">
        <f t="shared" si="45"/>
        <v>188.03449361112445</v>
      </c>
      <c r="DR38" s="7">
        <f t="shared" si="45"/>
        <v>175.57616027779116</v>
      </c>
      <c r="DS38" s="7">
        <f t="shared" si="45"/>
        <v>175.57616027779116</v>
      </c>
      <c r="DT38" s="7">
        <f t="shared" si="45"/>
        <v>232.15762160624593</v>
      </c>
      <c r="DU38" s="7">
        <f t="shared" si="45"/>
        <v>231.00612530852317</v>
      </c>
      <c r="DV38" s="7">
        <f t="shared" si="45"/>
        <v>243.46445864185642</v>
      </c>
      <c r="DW38" s="7">
        <f t="shared" si="45"/>
        <v>213.56445864185653</v>
      </c>
      <c r="DX38" s="7">
        <f t="shared" si="45"/>
        <v>188.64779197518982</v>
      </c>
      <c r="DY38" s="7">
        <f t="shared" si="45"/>
        <v>188.64779197518982</v>
      </c>
      <c r="DZ38" s="7">
        <f t="shared" si="45"/>
        <v>226.02279197518988</v>
      </c>
      <c r="EA38" s="7">
        <f t="shared" si="45"/>
        <v>226.02279197518988</v>
      </c>
      <c r="EB38" s="7">
        <f t="shared" si="45"/>
        <v>201.10612530852319</v>
      </c>
      <c r="EC38" s="7">
        <f t="shared" si="45"/>
        <v>188.64779197518982</v>
      </c>
      <c r="ED38" s="7">
        <f t="shared" si="45"/>
        <v>176.1894586418565</v>
      </c>
      <c r="EE38" s="7">
        <f t="shared" si="45"/>
        <v>176.1894586418565</v>
      </c>
      <c r="EF38" s="7">
        <f t="shared" si="45"/>
        <v>232.15762160624593</v>
      </c>
      <c r="EG38" s="7">
        <f t="shared" si="45"/>
        <v>231.00612530852317</v>
      </c>
      <c r="EH38" s="7">
        <f t="shared" si="45"/>
        <v>243.46445864185642</v>
      </c>
      <c r="EI38" s="7">
        <f t="shared" si="45"/>
        <v>213.56445864185653</v>
      </c>
      <c r="EJ38" s="7">
        <f t="shared" si="45"/>
        <v>188.64779197518982</v>
      </c>
      <c r="EK38" s="7">
        <f t="shared" si="45"/>
        <v>188.64779197518982</v>
      </c>
      <c r="EL38" s="7">
        <f t="shared" si="45"/>
        <v>226.02279197518988</v>
      </c>
      <c r="EM38" s="7">
        <f t="shared" si="45"/>
        <v>226.02279197518988</v>
      </c>
      <c r="EN38" s="7">
        <f t="shared" si="45"/>
        <v>201.10612530852319</v>
      </c>
      <c r="EO38" s="7">
        <f t="shared" si="45"/>
        <v>188.64779197518982</v>
      </c>
      <c r="EP38" s="7">
        <f t="shared" si="45"/>
        <v>176.1894586418565</v>
      </c>
      <c r="EQ38" s="7">
        <f t="shared" si="45"/>
        <v>176.1894586418565</v>
      </c>
      <c r="ER38" s="7" t="e">
        <f t="shared" si="45"/>
        <v>#N/A</v>
      </c>
      <c r="ES38" s="7" t="e">
        <f t="shared" si="45"/>
        <v>#N/A</v>
      </c>
      <c r="ET38" s="7" t="e">
        <f t="shared" si="45"/>
        <v>#N/A</v>
      </c>
      <c r="EU38" s="7" t="e">
        <f t="shared" si="45"/>
        <v>#N/A</v>
      </c>
      <c r="EV38" s="7" t="e">
        <f t="shared" si="45"/>
        <v>#N/A</v>
      </c>
      <c r="EW38" s="7" t="e">
        <f t="shared" si="45"/>
        <v>#N/A</v>
      </c>
      <c r="EX38" s="7" t="e">
        <f t="shared" si="45"/>
        <v>#N/A</v>
      </c>
      <c r="EY38" s="7" t="e">
        <f t="shared" si="45"/>
        <v>#N/A</v>
      </c>
      <c r="EZ38" s="7" t="e">
        <f t="shared" si="45"/>
        <v>#N/A</v>
      </c>
      <c r="FA38" s="7" t="e">
        <f t="shared" si="45"/>
        <v>#N/A</v>
      </c>
      <c r="FB38" s="7" t="e">
        <f t="shared" si="45"/>
        <v>#N/A</v>
      </c>
      <c r="FC38" s="7" t="e">
        <f t="shared" si="45"/>
        <v>#N/A</v>
      </c>
      <c r="FD38" s="7" t="e">
        <f t="shared" si="45"/>
        <v>#N/A</v>
      </c>
      <c r="FE38" s="7" t="e">
        <f t="shared" si="45"/>
        <v>#N/A</v>
      </c>
      <c r="FF38" s="7" t="e">
        <f t="shared" si="45"/>
        <v>#N/A</v>
      </c>
      <c r="FG38" s="7" t="e">
        <f t="shared" si="45"/>
        <v>#N/A</v>
      </c>
      <c r="FH38" s="7" t="e">
        <f t="shared" si="45"/>
        <v>#N/A</v>
      </c>
      <c r="FI38" s="7" t="e">
        <f t="shared" si="45"/>
        <v>#N/A</v>
      </c>
      <c r="FJ38" s="7" t="e">
        <f t="shared" si="45"/>
        <v>#N/A</v>
      </c>
      <c r="FK38" s="7" t="e">
        <f t="shared" si="45"/>
        <v>#N/A</v>
      </c>
      <c r="FL38" s="7" t="e">
        <f t="shared" si="45"/>
        <v>#N/A</v>
      </c>
      <c r="FM38" s="7" t="e">
        <f t="shared" si="45"/>
        <v>#N/A</v>
      </c>
      <c r="FN38" s="7" t="e">
        <f t="shared" si="45"/>
        <v>#N/A</v>
      </c>
      <c r="FO38" s="7" t="e">
        <f t="shared" si="45"/>
        <v>#N/A</v>
      </c>
      <c r="FP38" s="7" t="e">
        <f t="shared" si="45"/>
        <v>#N/A</v>
      </c>
      <c r="FQ38" s="7" t="e">
        <f t="shared" si="45"/>
        <v>#N/A</v>
      </c>
      <c r="FR38" s="7" t="e">
        <f t="shared" si="45"/>
        <v>#N/A</v>
      </c>
      <c r="FS38" s="7" t="e">
        <f t="shared" si="45"/>
        <v>#N/A</v>
      </c>
      <c r="FT38" s="7" t="e">
        <f t="shared" si="45"/>
        <v>#N/A</v>
      </c>
      <c r="FU38" s="7" t="e">
        <f t="shared" si="45"/>
        <v>#N/A</v>
      </c>
      <c r="FV38" s="7" t="e">
        <f t="shared" si="45"/>
        <v>#N/A</v>
      </c>
      <c r="FW38" s="7" t="e">
        <f t="shared" si="45"/>
        <v>#N/A</v>
      </c>
      <c r="FX38" s="7" t="e">
        <f t="shared" si="45"/>
        <v>#N/A</v>
      </c>
      <c r="FY38" s="7" t="e">
        <f t="shared" si="45"/>
        <v>#N/A</v>
      </c>
      <c r="FZ38" s="7" t="e">
        <f t="shared" si="45"/>
        <v>#N/A</v>
      </c>
      <c r="GA38" s="43"/>
      <c r="GB38" s="46">
        <f t="shared" ref="GB38:HS38" si="46">SUMIFS($AY38:$FZ38,$AY$3:$FZ$3,GB$3,$AY$2:$FZ$2,GB$2)</f>
        <v>0</v>
      </c>
      <c r="GC38" s="46">
        <f t="shared" si="46"/>
        <v>0</v>
      </c>
      <c r="GD38" s="46">
        <f t="shared" si="46"/>
        <v>0</v>
      </c>
      <c r="GE38" s="46">
        <f t="shared" si="46"/>
        <v>0</v>
      </c>
      <c r="GF38" s="46">
        <f t="shared" si="46"/>
        <v>0</v>
      </c>
      <c r="GG38" s="46">
        <f t="shared" si="46"/>
        <v>0</v>
      </c>
      <c r="GH38" s="46">
        <f t="shared" si="46"/>
        <v>0</v>
      </c>
      <c r="GI38" s="46">
        <f t="shared" si="46"/>
        <v>0</v>
      </c>
      <c r="GJ38" s="46">
        <f t="shared" si="46"/>
        <v>0</v>
      </c>
      <c r="GK38" s="46">
        <f t="shared" si="46"/>
        <v>0</v>
      </c>
      <c r="GL38" s="46">
        <f t="shared" si="46"/>
        <v>0</v>
      </c>
      <c r="GM38" s="46">
        <f t="shared" si="46"/>
        <v>0</v>
      </c>
      <c r="GN38" s="46">
        <f t="shared" si="46"/>
        <v>0</v>
      </c>
      <c r="GO38" s="46">
        <f t="shared" si="46"/>
        <v>0</v>
      </c>
      <c r="GP38" s="46">
        <f t="shared" si="46"/>
        <v>467.60067504616154</v>
      </c>
      <c r="GQ38" s="46">
        <f t="shared" si="46"/>
        <v>589.27601256924231</v>
      </c>
      <c r="GR38" s="46">
        <f t="shared" si="46"/>
        <v>569.35529562560691</v>
      </c>
      <c r="GS38" s="46">
        <f t="shared" si="46"/>
        <v>669.00934590257566</v>
      </c>
      <c r="GT38" s="46">
        <f t="shared" si="46"/>
        <v>664.02601256924231</v>
      </c>
      <c r="GU38" s="46">
        <f t="shared" si="46"/>
        <v>589.27601256924231</v>
      </c>
      <c r="GV38" s="46">
        <f t="shared" si="46"/>
        <v>653.26373474517027</v>
      </c>
      <c r="GW38" s="46">
        <f t="shared" si="46"/>
        <v>643.83681416670674</v>
      </c>
      <c r="GX38" s="46">
        <f t="shared" si="46"/>
        <v>638.8534808333734</v>
      </c>
      <c r="GY38" s="46">
        <f t="shared" si="46"/>
        <v>564.1034808333734</v>
      </c>
      <c r="GZ38" s="46">
        <f t="shared" si="46"/>
        <v>638.73990719256017</v>
      </c>
      <c r="HA38" s="46">
        <f t="shared" si="46"/>
        <v>645.67670925890275</v>
      </c>
      <c r="HB38" s="46">
        <f t="shared" si="46"/>
        <v>640.69337592556963</v>
      </c>
      <c r="HC38" s="46">
        <f t="shared" si="46"/>
        <v>565.94337592556951</v>
      </c>
      <c r="HD38" s="46">
        <f t="shared" si="46"/>
        <v>639.35320555662565</v>
      </c>
      <c r="HE38" s="46">
        <f t="shared" si="46"/>
        <v>645.67670925890275</v>
      </c>
      <c r="HF38" s="46">
        <f t="shared" si="46"/>
        <v>640.69337592556963</v>
      </c>
      <c r="HG38" s="46">
        <f t="shared" si="46"/>
        <v>565.94337592556951</v>
      </c>
      <c r="HH38" s="46" t="e">
        <f t="shared" si="46"/>
        <v>#N/A</v>
      </c>
      <c r="HI38" s="46" t="e">
        <f t="shared" si="46"/>
        <v>#N/A</v>
      </c>
      <c r="HJ38" s="46" t="e">
        <f t="shared" si="46"/>
        <v>#N/A</v>
      </c>
      <c r="HK38" s="46" t="e">
        <f t="shared" si="46"/>
        <v>#N/A</v>
      </c>
      <c r="HL38" s="46" t="e">
        <f t="shared" si="46"/>
        <v>#N/A</v>
      </c>
      <c r="HM38" s="46" t="e">
        <f t="shared" si="46"/>
        <v>#N/A</v>
      </c>
      <c r="HN38" s="46" t="e">
        <f t="shared" si="46"/>
        <v>#N/A</v>
      </c>
      <c r="HO38" s="46" t="e">
        <f t="shared" si="46"/>
        <v>#N/A</v>
      </c>
      <c r="HP38" s="46" t="e">
        <f t="shared" si="46"/>
        <v>#N/A</v>
      </c>
      <c r="HQ38" s="46" t="e">
        <f t="shared" si="46"/>
        <v>#N/A</v>
      </c>
      <c r="HR38" s="46" t="e">
        <f t="shared" si="46"/>
        <v>#N/A</v>
      </c>
      <c r="HS38" s="46" t="e">
        <f t="shared" si="46"/>
        <v>#N/A</v>
      </c>
      <c r="HT38" s="7"/>
      <c r="HU38" s="46">
        <f t="shared" ref="HU38:IB38" si="47">SUMIFS($AY38:$FZ38,$AY$3:$FZ$3,HU$4)</f>
        <v>0</v>
      </c>
      <c r="HV38" s="46">
        <f t="shared" si="47"/>
        <v>0</v>
      </c>
      <c r="HW38" s="46">
        <f t="shared" si="47"/>
        <v>0</v>
      </c>
      <c r="HX38" s="46">
        <f t="shared" si="47"/>
        <v>1056.8766876154036</v>
      </c>
      <c r="HY38" s="46">
        <f t="shared" si="47"/>
        <v>2491.6666666666674</v>
      </c>
      <c r="HZ38" s="46">
        <f t="shared" si="47"/>
        <v>2500.0575105786234</v>
      </c>
      <c r="IA38" s="46">
        <f t="shared" si="47"/>
        <v>2491.0533683026024</v>
      </c>
      <c r="IB38" s="46">
        <f t="shared" si="47"/>
        <v>2491.6666666666679</v>
      </c>
      <c r="IC38" s="43"/>
      <c r="ID38" s="43"/>
    </row>
    <row r="39" spans="1:238" ht="15.75" hidden="1" customHeight="1" outlineLevel="1" x14ac:dyDescent="0.2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70" t="s">
        <v>123</v>
      </c>
      <c r="AA39" s="36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>
        <f t="shared" ref="CO39:FZ39" si="48">CM29*CM$34</f>
        <v>0</v>
      </c>
      <c r="CP39" s="73">
        <f t="shared" si="48"/>
        <v>0</v>
      </c>
      <c r="CQ39" s="73">
        <f t="shared" si="48"/>
        <v>243.96556958930165</v>
      </c>
      <c r="CR39" s="73">
        <f t="shared" si="48"/>
        <v>243.96556958930165</v>
      </c>
      <c r="CS39" s="73">
        <f t="shared" si="48"/>
        <v>217.96556958930165</v>
      </c>
      <c r="CT39" s="73">
        <f t="shared" si="48"/>
        <v>204.96556958930165</v>
      </c>
      <c r="CU39" s="73">
        <f t="shared" si="48"/>
        <v>191.96556958930162</v>
      </c>
      <c r="CV39" s="73">
        <f t="shared" si="48"/>
        <v>191.96556958930162</v>
      </c>
      <c r="CW39" s="73">
        <f t="shared" si="48"/>
        <v>182.40038059964505</v>
      </c>
      <c r="CX39" s="73">
        <f t="shared" si="48"/>
        <v>219.74392350733879</v>
      </c>
      <c r="CY39" s="73">
        <f t="shared" si="48"/>
        <v>262.16556958930164</v>
      </c>
      <c r="CZ39" s="73">
        <f t="shared" si="48"/>
        <v>230.96556958930162</v>
      </c>
      <c r="DA39" s="73">
        <f t="shared" si="48"/>
        <v>204.96556958930165</v>
      </c>
      <c r="DB39" s="73">
        <f t="shared" si="48"/>
        <v>204.96556958930165</v>
      </c>
      <c r="DC39" s="73">
        <f t="shared" si="48"/>
        <v>243.96556958930165</v>
      </c>
      <c r="DD39" s="73">
        <f t="shared" si="48"/>
        <v>243.96556958930165</v>
      </c>
      <c r="DE39" s="73">
        <f t="shared" si="48"/>
        <v>217.96556958930165</v>
      </c>
      <c r="DF39" s="73">
        <f t="shared" si="48"/>
        <v>204.96556958930165</v>
      </c>
      <c r="DG39" s="73">
        <f t="shared" si="48"/>
        <v>191.96556958930162</v>
      </c>
      <c r="DH39" s="73">
        <f t="shared" si="48"/>
        <v>191.96556958930162</v>
      </c>
      <c r="DI39" s="73">
        <f t="shared" si="48"/>
        <v>249.29102985492008</v>
      </c>
      <c r="DJ39" s="73">
        <f t="shared" si="48"/>
        <v>240.40990637682549</v>
      </c>
      <c r="DK39" s="73">
        <f t="shared" si="48"/>
        <v>253.40990637682546</v>
      </c>
      <c r="DL39" s="73">
        <f t="shared" si="48"/>
        <v>222.20990637682553</v>
      </c>
      <c r="DM39" s="73">
        <f t="shared" si="48"/>
        <v>196.20990637682547</v>
      </c>
      <c r="DN39" s="73">
        <f t="shared" si="48"/>
        <v>196.20990637682547</v>
      </c>
      <c r="DO39" s="73">
        <f t="shared" si="48"/>
        <v>235.20990637682547</v>
      </c>
      <c r="DP39" s="73">
        <f t="shared" si="48"/>
        <v>235.20990637682547</v>
      </c>
      <c r="DQ39" s="73">
        <f t="shared" si="48"/>
        <v>209.2099063768255</v>
      </c>
      <c r="DR39" s="73">
        <f t="shared" si="48"/>
        <v>196.20990637682547</v>
      </c>
      <c r="DS39" s="73">
        <f t="shared" si="48"/>
        <v>183.20990637682556</v>
      </c>
      <c r="DT39" s="73">
        <f t="shared" si="48"/>
        <v>183.20990637682556</v>
      </c>
      <c r="DU39" s="73">
        <f t="shared" si="48"/>
        <v>242.25143124130008</v>
      </c>
      <c r="DV39" s="73">
        <f t="shared" si="48"/>
        <v>241.04986988715459</v>
      </c>
      <c r="DW39" s="73">
        <f t="shared" si="48"/>
        <v>254.04986988715453</v>
      </c>
      <c r="DX39" s="73">
        <f t="shared" si="48"/>
        <v>222.84986988715463</v>
      </c>
      <c r="DY39" s="73">
        <f t="shared" si="48"/>
        <v>196.84986988715457</v>
      </c>
      <c r="DZ39" s="73">
        <f t="shared" si="48"/>
        <v>196.84986988715457</v>
      </c>
      <c r="EA39" s="73">
        <f t="shared" si="48"/>
        <v>235.84986988715463</v>
      </c>
      <c r="EB39" s="73">
        <f t="shared" si="48"/>
        <v>235.84986988715463</v>
      </c>
      <c r="EC39" s="73">
        <f t="shared" si="48"/>
        <v>209.8498698871546</v>
      </c>
      <c r="ED39" s="73">
        <f t="shared" si="48"/>
        <v>196.84986988715457</v>
      </c>
      <c r="EE39" s="73">
        <f t="shared" si="48"/>
        <v>183.8498698871546</v>
      </c>
      <c r="EF39" s="73">
        <f t="shared" si="48"/>
        <v>183.8498698871546</v>
      </c>
      <c r="EG39" s="73">
        <f t="shared" si="48"/>
        <v>242.25143124130008</v>
      </c>
      <c r="EH39" s="73">
        <f t="shared" si="48"/>
        <v>241.04986988715459</v>
      </c>
      <c r="EI39" s="73">
        <f t="shared" si="48"/>
        <v>254.04986988715453</v>
      </c>
      <c r="EJ39" s="73">
        <f t="shared" si="48"/>
        <v>222.84986988715463</v>
      </c>
      <c r="EK39" s="73">
        <f t="shared" si="48"/>
        <v>196.84986988715457</v>
      </c>
      <c r="EL39" s="73">
        <f t="shared" si="48"/>
        <v>196.84986988715457</v>
      </c>
      <c r="EM39" s="73">
        <f t="shared" si="48"/>
        <v>235.84986988715463</v>
      </c>
      <c r="EN39" s="73">
        <f t="shared" si="48"/>
        <v>235.84986988715463</v>
      </c>
      <c r="EO39" s="73">
        <f t="shared" si="48"/>
        <v>209.8498698871546</v>
      </c>
      <c r="EP39" s="73">
        <f t="shared" si="48"/>
        <v>196.84986988715457</v>
      </c>
      <c r="EQ39" s="73">
        <f t="shared" si="48"/>
        <v>183.8498698871546</v>
      </c>
      <c r="ER39" s="73">
        <f t="shared" si="48"/>
        <v>183.8498698871546</v>
      </c>
      <c r="ES39" s="73" t="e">
        <f t="shared" si="48"/>
        <v>#N/A</v>
      </c>
      <c r="ET39" s="73" t="e">
        <f t="shared" si="48"/>
        <v>#N/A</v>
      </c>
      <c r="EU39" s="73" t="e">
        <f t="shared" si="48"/>
        <v>#N/A</v>
      </c>
      <c r="EV39" s="73" t="e">
        <f t="shared" si="48"/>
        <v>#N/A</v>
      </c>
      <c r="EW39" s="73" t="e">
        <f t="shared" si="48"/>
        <v>#N/A</v>
      </c>
      <c r="EX39" s="73" t="e">
        <f t="shared" si="48"/>
        <v>#N/A</v>
      </c>
      <c r="EY39" s="73" t="e">
        <f t="shared" si="48"/>
        <v>#N/A</v>
      </c>
      <c r="EZ39" s="73" t="e">
        <f t="shared" si="48"/>
        <v>#N/A</v>
      </c>
      <c r="FA39" s="73" t="e">
        <f t="shared" si="48"/>
        <v>#N/A</v>
      </c>
      <c r="FB39" s="73" t="e">
        <f t="shared" si="48"/>
        <v>#N/A</v>
      </c>
      <c r="FC39" s="73" t="e">
        <f t="shared" si="48"/>
        <v>#N/A</v>
      </c>
      <c r="FD39" s="73" t="e">
        <f t="shared" si="48"/>
        <v>#N/A</v>
      </c>
      <c r="FE39" s="73" t="e">
        <f t="shared" si="48"/>
        <v>#N/A</v>
      </c>
      <c r="FF39" s="73" t="e">
        <f t="shared" si="48"/>
        <v>#N/A</v>
      </c>
      <c r="FG39" s="73" t="e">
        <f t="shared" si="48"/>
        <v>#N/A</v>
      </c>
      <c r="FH39" s="73" t="e">
        <f t="shared" si="48"/>
        <v>#N/A</v>
      </c>
      <c r="FI39" s="73" t="e">
        <f t="shared" si="48"/>
        <v>#N/A</v>
      </c>
      <c r="FJ39" s="73" t="e">
        <f t="shared" si="48"/>
        <v>#N/A</v>
      </c>
      <c r="FK39" s="73" t="e">
        <f t="shared" si="48"/>
        <v>#N/A</v>
      </c>
      <c r="FL39" s="73" t="e">
        <f t="shared" si="48"/>
        <v>#N/A</v>
      </c>
      <c r="FM39" s="73" t="e">
        <f t="shared" si="48"/>
        <v>#N/A</v>
      </c>
      <c r="FN39" s="73" t="e">
        <f t="shared" si="48"/>
        <v>#N/A</v>
      </c>
      <c r="FO39" s="73" t="e">
        <f t="shared" si="48"/>
        <v>#N/A</v>
      </c>
      <c r="FP39" s="73" t="e">
        <f t="shared" si="48"/>
        <v>#N/A</v>
      </c>
      <c r="FQ39" s="73" t="e">
        <f t="shared" si="48"/>
        <v>#N/A</v>
      </c>
      <c r="FR39" s="73" t="e">
        <f t="shared" si="48"/>
        <v>#N/A</v>
      </c>
      <c r="FS39" s="73" t="e">
        <f t="shared" si="48"/>
        <v>#N/A</v>
      </c>
      <c r="FT39" s="73" t="e">
        <f t="shared" si="48"/>
        <v>#N/A</v>
      </c>
      <c r="FU39" s="73" t="e">
        <f t="shared" si="48"/>
        <v>#N/A</v>
      </c>
      <c r="FV39" s="73" t="e">
        <f t="shared" si="48"/>
        <v>#N/A</v>
      </c>
      <c r="FW39" s="73" t="e">
        <f t="shared" si="48"/>
        <v>#N/A</v>
      </c>
      <c r="FX39" s="73" t="e">
        <f t="shared" si="48"/>
        <v>#N/A</v>
      </c>
      <c r="FY39" s="73" t="e">
        <f t="shared" si="48"/>
        <v>#N/A</v>
      </c>
      <c r="FZ39" s="73" t="e">
        <f t="shared" si="48"/>
        <v>#N/A</v>
      </c>
      <c r="GA39" s="43"/>
      <c r="GB39" s="75">
        <f t="shared" ref="GB39:HS39" si="49">SUMIFS($AY39:$FZ39,$AY$3:$FZ$3,GB$3,$AY$2:$FZ$2,GB$2)</f>
        <v>0</v>
      </c>
      <c r="GC39" s="75">
        <f t="shared" si="49"/>
        <v>0</v>
      </c>
      <c r="GD39" s="75">
        <f t="shared" si="49"/>
        <v>0</v>
      </c>
      <c r="GE39" s="75">
        <f t="shared" si="49"/>
        <v>0</v>
      </c>
      <c r="GF39" s="75">
        <f t="shared" si="49"/>
        <v>0</v>
      </c>
      <c r="GG39" s="75">
        <f t="shared" si="49"/>
        <v>0</v>
      </c>
      <c r="GH39" s="75">
        <f t="shared" si="49"/>
        <v>0</v>
      </c>
      <c r="GI39" s="75">
        <f t="shared" si="49"/>
        <v>0</v>
      </c>
      <c r="GJ39" s="75">
        <f t="shared" si="49"/>
        <v>0</v>
      </c>
      <c r="GK39" s="75">
        <f t="shared" si="49"/>
        <v>0</v>
      </c>
      <c r="GL39" s="75">
        <f t="shared" si="49"/>
        <v>0</v>
      </c>
      <c r="GM39" s="75">
        <f t="shared" si="49"/>
        <v>0</v>
      </c>
      <c r="GN39" s="75">
        <f t="shared" si="49"/>
        <v>0</v>
      </c>
      <c r="GO39" s="75">
        <f t="shared" si="49"/>
        <v>0</v>
      </c>
      <c r="GP39" s="75">
        <f t="shared" si="49"/>
        <v>243.96556958930165</v>
      </c>
      <c r="GQ39" s="75">
        <f t="shared" si="49"/>
        <v>666.89670876790501</v>
      </c>
      <c r="GR39" s="75">
        <f t="shared" si="49"/>
        <v>566.33151977824832</v>
      </c>
      <c r="GS39" s="75">
        <f t="shared" si="49"/>
        <v>712.875062685942</v>
      </c>
      <c r="GT39" s="75">
        <f t="shared" si="49"/>
        <v>653.89670876790501</v>
      </c>
      <c r="GU39" s="75">
        <f t="shared" si="49"/>
        <v>666.89670876790501</v>
      </c>
      <c r="GV39" s="75">
        <f t="shared" si="49"/>
        <v>633.2221690335233</v>
      </c>
      <c r="GW39" s="75">
        <f t="shared" si="49"/>
        <v>716.02971913047645</v>
      </c>
      <c r="GX39" s="75">
        <f t="shared" si="49"/>
        <v>627.62971913047636</v>
      </c>
      <c r="GY39" s="75">
        <f t="shared" si="49"/>
        <v>640.62971913047636</v>
      </c>
      <c r="GZ39" s="75">
        <f t="shared" si="49"/>
        <v>608.67124399495117</v>
      </c>
      <c r="HA39" s="75">
        <f t="shared" si="49"/>
        <v>717.94960966146368</v>
      </c>
      <c r="HB39" s="75">
        <f t="shared" si="49"/>
        <v>629.54960966146382</v>
      </c>
      <c r="HC39" s="75">
        <f t="shared" si="49"/>
        <v>642.54960966146382</v>
      </c>
      <c r="HD39" s="75">
        <f t="shared" si="49"/>
        <v>609.95117101560925</v>
      </c>
      <c r="HE39" s="75">
        <f t="shared" si="49"/>
        <v>717.94960966146368</v>
      </c>
      <c r="HF39" s="75">
        <f t="shared" si="49"/>
        <v>629.54960966146382</v>
      </c>
      <c r="HG39" s="75">
        <f t="shared" si="49"/>
        <v>642.54960966146382</v>
      </c>
      <c r="HH39" s="75" t="e">
        <f t="shared" si="49"/>
        <v>#N/A</v>
      </c>
      <c r="HI39" s="75" t="e">
        <f t="shared" si="49"/>
        <v>#N/A</v>
      </c>
      <c r="HJ39" s="75" t="e">
        <f t="shared" si="49"/>
        <v>#N/A</v>
      </c>
      <c r="HK39" s="75" t="e">
        <f t="shared" si="49"/>
        <v>#N/A</v>
      </c>
      <c r="HL39" s="75" t="e">
        <f t="shared" si="49"/>
        <v>#N/A</v>
      </c>
      <c r="HM39" s="75" t="e">
        <f t="shared" si="49"/>
        <v>#N/A</v>
      </c>
      <c r="HN39" s="75" t="e">
        <f t="shared" si="49"/>
        <v>#N/A</v>
      </c>
      <c r="HO39" s="75" t="e">
        <f t="shared" si="49"/>
        <v>#N/A</v>
      </c>
      <c r="HP39" s="75" t="e">
        <f t="shared" si="49"/>
        <v>#N/A</v>
      </c>
      <c r="HQ39" s="75" t="e">
        <f t="shared" si="49"/>
        <v>#N/A</v>
      </c>
      <c r="HR39" s="75" t="e">
        <f t="shared" si="49"/>
        <v>#N/A</v>
      </c>
      <c r="HS39" s="75" t="e">
        <f t="shared" si="49"/>
        <v>#N/A</v>
      </c>
      <c r="HT39" s="7"/>
      <c r="HU39" s="75">
        <f t="shared" ref="HU39:IB39" si="50">SUMIFS($AY39:$FZ39,$AY$3:$FZ$3,HU$4)</f>
        <v>0</v>
      </c>
      <c r="HV39" s="75">
        <f t="shared" si="50"/>
        <v>0</v>
      </c>
      <c r="HW39" s="75">
        <f t="shared" si="50"/>
        <v>0</v>
      </c>
      <c r="HX39" s="75">
        <f t="shared" si="50"/>
        <v>910.86227835720661</v>
      </c>
      <c r="HY39" s="75">
        <f t="shared" si="50"/>
        <v>2600</v>
      </c>
      <c r="HZ39" s="75">
        <f t="shared" si="50"/>
        <v>2617.511326424953</v>
      </c>
      <c r="IA39" s="75">
        <f t="shared" si="50"/>
        <v>2598.7200729793421</v>
      </c>
      <c r="IB39" s="75">
        <f t="shared" si="50"/>
        <v>2600.0000000000005</v>
      </c>
      <c r="IC39" s="43"/>
      <c r="ID39" s="43"/>
    </row>
    <row r="40" spans="1:238" ht="15.75" customHeight="1" collapsed="1" x14ac:dyDescent="0.2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69" t="s">
        <v>125</v>
      </c>
      <c r="AA40" s="6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83"/>
      <c r="BW40" s="83"/>
      <c r="BX40" s="83"/>
      <c r="BY40" s="83"/>
      <c r="BZ40" s="83"/>
      <c r="CA40" s="83"/>
      <c r="CB40" s="83"/>
      <c r="CC40" s="83"/>
      <c r="CD40" s="83"/>
      <c r="CE40" s="83"/>
      <c r="CF40" s="83"/>
      <c r="CG40" s="83"/>
      <c r="CH40" s="83"/>
      <c r="CI40" s="83"/>
      <c r="CJ40" s="83"/>
      <c r="CK40" s="83"/>
      <c r="CL40" s="59"/>
      <c r="CM40" s="59"/>
      <c r="CN40" s="59"/>
      <c r="CO40" s="59">
        <f t="shared" ref="CO40:FZ40" si="51">SUM(CO37:CO39)</f>
        <v>538.75729950970788</v>
      </c>
      <c r="CP40" s="59">
        <f t="shared" si="51"/>
        <v>772.55763703278865</v>
      </c>
      <c r="CQ40" s="59">
        <f t="shared" si="51"/>
        <v>959.10653995542361</v>
      </c>
      <c r="CR40" s="59">
        <f t="shared" si="51"/>
        <v>905.48153995542361</v>
      </c>
      <c r="CS40" s="59">
        <f t="shared" si="51"/>
        <v>838.31487328875687</v>
      </c>
      <c r="CT40" s="59">
        <f t="shared" si="51"/>
        <v>812.85653995542339</v>
      </c>
      <c r="CU40" s="59">
        <f t="shared" si="51"/>
        <v>778.73341426993193</v>
      </c>
      <c r="CV40" s="59">
        <f t="shared" si="51"/>
        <v>852.03376540933459</v>
      </c>
      <c r="CW40" s="59">
        <f t="shared" si="51"/>
        <v>971.93727347055267</v>
      </c>
      <c r="CX40" s="59">
        <f t="shared" si="51"/>
        <v>981.03489387346065</v>
      </c>
      <c r="CY40" s="59">
        <f t="shared" si="51"/>
        <v>936.13987328875692</v>
      </c>
      <c r="CZ40" s="59">
        <f t="shared" si="51"/>
        <v>880.02320662209024</v>
      </c>
      <c r="DA40" s="59">
        <f t="shared" si="51"/>
        <v>940.14820662209036</v>
      </c>
      <c r="DB40" s="59">
        <f t="shared" si="51"/>
        <v>977.52320662209036</v>
      </c>
      <c r="DC40" s="59">
        <f t="shared" si="51"/>
        <v>959.10653995542361</v>
      </c>
      <c r="DD40" s="59">
        <f t="shared" si="51"/>
        <v>905.48153995542361</v>
      </c>
      <c r="DE40" s="59">
        <f t="shared" si="51"/>
        <v>838.31487328875687</v>
      </c>
      <c r="DF40" s="59">
        <f t="shared" si="51"/>
        <v>812.85653995542339</v>
      </c>
      <c r="DG40" s="59">
        <f t="shared" si="51"/>
        <v>926.45026470866424</v>
      </c>
      <c r="DH40" s="59">
        <f t="shared" si="51"/>
        <v>961.77468311575637</v>
      </c>
      <c r="DI40" s="59">
        <f t="shared" si="51"/>
        <v>1039.2974000482006</v>
      </c>
      <c r="DJ40" s="59">
        <f t="shared" si="51"/>
        <v>973.97460990343961</v>
      </c>
      <c r="DK40" s="59">
        <f t="shared" si="51"/>
        <v>899.65794323677289</v>
      </c>
      <c r="DL40" s="59">
        <f t="shared" si="51"/>
        <v>843.54127657010622</v>
      </c>
      <c r="DM40" s="59">
        <f t="shared" si="51"/>
        <v>903.66627657010622</v>
      </c>
      <c r="DN40" s="59">
        <f t="shared" si="51"/>
        <v>941.04127657010622</v>
      </c>
      <c r="DO40" s="59">
        <f t="shared" si="51"/>
        <v>922.6246099034397</v>
      </c>
      <c r="DP40" s="59">
        <f t="shared" si="51"/>
        <v>868.99960990343948</v>
      </c>
      <c r="DQ40" s="59">
        <f t="shared" si="51"/>
        <v>801.83294323677308</v>
      </c>
      <c r="DR40" s="59">
        <f t="shared" si="51"/>
        <v>776.3746099034397</v>
      </c>
      <c r="DS40" s="59">
        <f t="shared" si="51"/>
        <v>893.7579773124877</v>
      </c>
      <c r="DT40" s="59">
        <f t="shared" si="51"/>
        <v>947.68599065053786</v>
      </c>
      <c r="DU40" s="59">
        <f t="shared" si="51"/>
        <v>1034.2843525506228</v>
      </c>
      <c r="DV40" s="59">
        <f t="shared" si="51"/>
        <v>976.6411245298109</v>
      </c>
      <c r="DW40" s="59">
        <f t="shared" si="51"/>
        <v>902.32445786314406</v>
      </c>
      <c r="DX40" s="59">
        <f t="shared" si="51"/>
        <v>846.2077911964775</v>
      </c>
      <c r="DY40" s="59">
        <f t="shared" si="51"/>
        <v>906.33279119647761</v>
      </c>
      <c r="DZ40" s="59">
        <f t="shared" si="51"/>
        <v>943.70779119647761</v>
      </c>
      <c r="EA40" s="59">
        <f t="shared" si="51"/>
        <v>925.29112452981099</v>
      </c>
      <c r="EB40" s="59">
        <f t="shared" si="51"/>
        <v>871.66612452981099</v>
      </c>
      <c r="EC40" s="59">
        <f t="shared" si="51"/>
        <v>804.49945786314413</v>
      </c>
      <c r="ED40" s="59">
        <f t="shared" si="51"/>
        <v>779.04112452981087</v>
      </c>
      <c r="EE40" s="59">
        <f t="shared" si="51"/>
        <v>895.01123918688211</v>
      </c>
      <c r="EF40" s="59">
        <f t="shared" si="51"/>
        <v>948.3259541608669</v>
      </c>
      <c r="EG40" s="59">
        <f t="shared" si="51"/>
        <v>1034.2843525506228</v>
      </c>
      <c r="EH40" s="59">
        <f t="shared" si="51"/>
        <v>976.6411245298109</v>
      </c>
      <c r="EI40" s="59">
        <f t="shared" si="51"/>
        <v>902.32445786314406</v>
      </c>
      <c r="EJ40" s="59">
        <f t="shared" si="51"/>
        <v>846.2077911964775</v>
      </c>
      <c r="EK40" s="59">
        <f t="shared" si="51"/>
        <v>906.33279119647761</v>
      </c>
      <c r="EL40" s="59">
        <f t="shared" si="51"/>
        <v>943.70779119647761</v>
      </c>
      <c r="EM40" s="59">
        <f t="shared" si="51"/>
        <v>925.29112452981099</v>
      </c>
      <c r="EN40" s="59">
        <f t="shared" si="51"/>
        <v>871.66612452981099</v>
      </c>
      <c r="EO40" s="59">
        <f t="shared" si="51"/>
        <v>804.49945786314413</v>
      </c>
      <c r="EP40" s="59">
        <f t="shared" si="51"/>
        <v>779.04112452981087</v>
      </c>
      <c r="EQ40" s="59" t="e">
        <f t="shared" si="51"/>
        <v>#N/A</v>
      </c>
      <c r="ER40" s="59" t="e">
        <f t="shared" si="51"/>
        <v>#N/A</v>
      </c>
      <c r="ES40" s="59" t="e">
        <f t="shared" si="51"/>
        <v>#N/A</v>
      </c>
      <c r="ET40" s="59" t="e">
        <f t="shared" si="51"/>
        <v>#N/A</v>
      </c>
      <c r="EU40" s="59" t="e">
        <f t="shared" si="51"/>
        <v>#N/A</v>
      </c>
      <c r="EV40" s="59" t="e">
        <f t="shared" si="51"/>
        <v>#N/A</v>
      </c>
      <c r="EW40" s="59" t="e">
        <f t="shared" si="51"/>
        <v>#N/A</v>
      </c>
      <c r="EX40" s="59" t="e">
        <f t="shared" si="51"/>
        <v>#N/A</v>
      </c>
      <c r="EY40" s="59" t="e">
        <f t="shared" si="51"/>
        <v>#N/A</v>
      </c>
      <c r="EZ40" s="59" t="e">
        <f t="shared" si="51"/>
        <v>#N/A</v>
      </c>
      <c r="FA40" s="59" t="e">
        <f t="shared" si="51"/>
        <v>#N/A</v>
      </c>
      <c r="FB40" s="59" t="e">
        <f t="shared" si="51"/>
        <v>#N/A</v>
      </c>
      <c r="FC40" s="59" t="e">
        <f t="shared" si="51"/>
        <v>#N/A</v>
      </c>
      <c r="FD40" s="59" t="e">
        <f t="shared" si="51"/>
        <v>#N/A</v>
      </c>
      <c r="FE40" s="59" t="e">
        <f t="shared" si="51"/>
        <v>#N/A</v>
      </c>
      <c r="FF40" s="59" t="e">
        <f t="shared" si="51"/>
        <v>#N/A</v>
      </c>
      <c r="FG40" s="59" t="e">
        <f t="shared" si="51"/>
        <v>#N/A</v>
      </c>
      <c r="FH40" s="59" t="e">
        <f t="shared" si="51"/>
        <v>#N/A</v>
      </c>
      <c r="FI40" s="59" t="e">
        <f t="shared" si="51"/>
        <v>#N/A</v>
      </c>
      <c r="FJ40" s="59" t="e">
        <f t="shared" si="51"/>
        <v>#N/A</v>
      </c>
      <c r="FK40" s="59" t="e">
        <f t="shared" si="51"/>
        <v>#N/A</v>
      </c>
      <c r="FL40" s="59" t="e">
        <f t="shared" si="51"/>
        <v>#N/A</v>
      </c>
      <c r="FM40" s="59" t="e">
        <f t="shared" si="51"/>
        <v>#N/A</v>
      </c>
      <c r="FN40" s="59" t="e">
        <f t="shared" si="51"/>
        <v>#N/A</v>
      </c>
      <c r="FO40" s="59" t="e">
        <f t="shared" si="51"/>
        <v>#N/A</v>
      </c>
      <c r="FP40" s="59" t="e">
        <f t="shared" si="51"/>
        <v>#N/A</v>
      </c>
      <c r="FQ40" s="59" t="e">
        <f t="shared" si="51"/>
        <v>#N/A</v>
      </c>
      <c r="FR40" s="59" t="e">
        <f t="shared" si="51"/>
        <v>#N/A</v>
      </c>
      <c r="FS40" s="59" t="e">
        <f t="shared" si="51"/>
        <v>#N/A</v>
      </c>
      <c r="FT40" s="59" t="e">
        <f t="shared" si="51"/>
        <v>#N/A</v>
      </c>
      <c r="FU40" s="59" t="e">
        <f t="shared" si="51"/>
        <v>#N/A</v>
      </c>
      <c r="FV40" s="59" t="e">
        <f t="shared" si="51"/>
        <v>#N/A</v>
      </c>
      <c r="FW40" s="59" t="e">
        <f t="shared" si="51"/>
        <v>#N/A</v>
      </c>
      <c r="FX40" s="59" t="e">
        <f t="shared" si="51"/>
        <v>#N/A</v>
      </c>
      <c r="FY40" s="59" t="e">
        <f t="shared" si="51"/>
        <v>#N/A</v>
      </c>
      <c r="FZ40" s="59" t="e">
        <f t="shared" si="51"/>
        <v>#N/A</v>
      </c>
      <c r="GA40" s="77"/>
      <c r="GB40" s="80">
        <f t="shared" ref="GB40:HS40" si="52">SUMIFS($AY40:$FZ40,$AY$3:$FZ$3,GB$3,$AY$2:$FZ$2,GB$2)</f>
        <v>0</v>
      </c>
      <c r="GC40" s="80">
        <f t="shared" si="52"/>
        <v>0</v>
      </c>
      <c r="GD40" s="80">
        <f t="shared" si="52"/>
        <v>0</v>
      </c>
      <c r="GE40" s="80">
        <f t="shared" si="52"/>
        <v>0</v>
      </c>
      <c r="GF40" s="80">
        <f t="shared" si="52"/>
        <v>0</v>
      </c>
      <c r="GG40" s="80">
        <f t="shared" si="52"/>
        <v>0</v>
      </c>
      <c r="GH40" s="80">
        <f t="shared" si="52"/>
        <v>0</v>
      </c>
      <c r="GI40" s="80">
        <f t="shared" si="52"/>
        <v>0</v>
      </c>
      <c r="GJ40" s="80">
        <f t="shared" si="52"/>
        <v>0</v>
      </c>
      <c r="GK40" s="80">
        <f t="shared" si="52"/>
        <v>0</v>
      </c>
      <c r="GL40" s="80">
        <f t="shared" si="52"/>
        <v>0</v>
      </c>
      <c r="GM40" s="80">
        <f t="shared" si="52"/>
        <v>0</v>
      </c>
      <c r="GN40" s="80">
        <f t="shared" si="52"/>
        <v>0</v>
      </c>
      <c r="GO40" s="80">
        <f t="shared" si="52"/>
        <v>0</v>
      </c>
      <c r="GP40" s="80">
        <f t="shared" si="52"/>
        <v>2270.4214764979201</v>
      </c>
      <c r="GQ40" s="80">
        <f t="shared" si="52"/>
        <v>2556.6529531996039</v>
      </c>
      <c r="GR40" s="80">
        <f t="shared" si="52"/>
        <v>2602.7044531498191</v>
      </c>
      <c r="GS40" s="80">
        <f t="shared" si="52"/>
        <v>2797.1979737843076</v>
      </c>
      <c r="GT40" s="80">
        <f t="shared" si="52"/>
        <v>2876.7779531996043</v>
      </c>
      <c r="GU40" s="80">
        <f t="shared" si="52"/>
        <v>2556.6529531996039</v>
      </c>
      <c r="GV40" s="80">
        <f t="shared" si="52"/>
        <v>2927.5223478726211</v>
      </c>
      <c r="GW40" s="80">
        <f t="shared" si="52"/>
        <v>2717.1738297103188</v>
      </c>
      <c r="GX40" s="80">
        <f t="shared" si="52"/>
        <v>2767.3321630436521</v>
      </c>
      <c r="GY40" s="80">
        <f t="shared" si="52"/>
        <v>2447.2071630436521</v>
      </c>
      <c r="GZ40" s="80">
        <f t="shared" si="52"/>
        <v>2875.7283205136482</v>
      </c>
      <c r="HA40" s="80">
        <f t="shared" si="52"/>
        <v>2725.1733735894322</v>
      </c>
      <c r="HB40" s="80">
        <f t="shared" si="52"/>
        <v>2775.331706922766</v>
      </c>
      <c r="HC40" s="80">
        <f t="shared" si="52"/>
        <v>2455.206706922766</v>
      </c>
      <c r="HD40" s="80">
        <f t="shared" si="52"/>
        <v>2877.6215458983716</v>
      </c>
      <c r="HE40" s="80">
        <f t="shared" si="52"/>
        <v>2725.1733735894322</v>
      </c>
      <c r="HF40" s="80">
        <f t="shared" si="52"/>
        <v>2775.331706922766</v>
      </c>
      <c r="HG40" s="80">
        <f t="shared" si="52"/>
        <v>2455.206706922766</v>
      </c>
      <c r="HH40" s="80" t="e">
        <f t="shared" si="52"/>
        <v>#N/A</v>
      </c>
      <c r="HI40" s="80" t="e">
        <f t="shared" si="52"/>
        <v>#N/A</v>
      </c>
      <c r="HJ40" s="80" t="e">
        <f t="shared" si="52"/>
        <v>#N/A</v>
      </c>
      <c r="HK40" s="80" t="e">
        <f t="shared" si="52"/>
        <v>#N/A</v>
      </c>
      <c r="HL40" s="80" t="e">
        <f t="shared" si="52"/>
        <v>#N/A</v>
      </c>
      <c r="HM40" s="80" t="e">
        <f t="shared" si="52"/>
        <v>#N/A</v>
      </c>
      <c r="HN40" s="80" t="e">
        <f t="shared" si="52"/>
        <v>#N/A</v>
      </c>
      <c r="HO40" s="80" t="e">
        <f t="shared" si="52"/>
        <v>#N/A</v>
      </c>
      <c r="HP40" s="80" t="e">
        <f t="shared" si="52"/>
        <v>#N/A</v>
      </c>
      <c r="HQ40" s="80" t="e">
        <f t="shared" si="52"/>
        <v>#N/A</v>
      </c>
      <c r="HR40" s="80" t="e">
        <f t="shared" si="52"/>
        <v>#N/A</v>
      </c>
      <c r="HS40" s="80" t="e">
        <f t="shared" si="52"/>
        <v>#N/A</v>
      </c>
      <c r="HT40" s="59"/>
      <c r="HU40" s="80">
        <f t="shared" ref="HU40:IB40" si="53">SUMIFS($AY40:$FZ40,$AY$3:$FZ$3,HU$4)</f>
        <v>0</v>
      </c>
      <c r="HV40" s="80">
        <f t="shared" si="53"/>
        <v>0</v>
      </c>
      <c r="HW40" s="80">
        <f t="shared" si="53"/>
        <v>0</v>
      </c>
      <c r="HX40" s="81">
        <f t="shared" si="53"/>
        <v>4827.0744296975245</v>
      </c>
      <c r="HY40" s="81">
        <f t="shared" si="53"/>
        <v>10833.333333333334</v>
      </c>
      <c r="HZ40" s="81">
        <f t="shared" si="53"/>
        <v>10859.235503670245</v>
      </c>
      <c r="IA40" s="81">
        <f t="shared" si="53"/>
        <v>10831.440107948614</v>
      </c>
      <c r="IB40" s="81">
        <f t="shared" si="53"/>
        <v>10833.333333333338</v>
      </c>
      <c r="IC40" s="77"/>
      <c r="ID40" s="77"/>
    </row>
    <row r="41" spans="1:238" ht="15.75" customHeight="1" x14ac:dyDescent="0.2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AA41" s="36"/>
      <c r="CC41" s="5"/>
      <c r="GA41" s="43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7"/>
      <c r="HU41" s="46"/>
      <c r="HV41" s="46"/>
      <c r="HW41" s="46"/>
      <c r="HX41" s="46"/>
      <c r="HY41" s="46"/>
      <c r="HZ41" s="46"/>
      <c r="IA41" s="46"/>
      <c r="IB41" s="46"/>
      <c r="IC41" s="43"/>
      <c r="ID41" s="43"/>
    </row>
    <row r="42" spans="1:238" ht="15.75" customHeight="1" x14ac:dyDescent="0.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69" t="s">
        <v>126</v>
      </c>
      <c r="AA42" s="36"/>
      <c r="AB42" s="36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43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7"/>
      <c r="HU42" s="46"/>
      <c r="HV42" s="46"/>
      <c r="HW42" s="46"/>
      <c r="HX42" s="46"/>
      <c r="HY42" s="46"/>
      <c r="HZ42" s="46"/>
      <c r="IA42" s="46"/>
      <c r="IB42" s="46"/>
      <c r="IC42" s="43"/>
      <c r="ID42" s="43"/>
    </row>
    <row r="43" spans="1:238" ht="15.75" hidden="1" customHeight="1" outlineLevel="1" x14ac:dyDescent="0.2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9" t="s">
        <v>127</v>
      </c>
      <c r="AA43" s="36"/>
      <c r="AB43" s="36"/>
      <c r="AC43" s="36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64"/>
      <c r="BT43" s="64"/>
      <c r="BU43" s="64"/>
      <c r="BV43" s="64"/>
      <c r="BW43" s="58"/>
      <c r="BX43" s="58"/>
      <c r="BY43" s="58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8"/>
      <c r="CM43" s="58"/>
      <c r="CN43" s="58"/>
      <c r="CO43" s="84">
        <f t="shared" ref="CO43:FZ43" si="54">IFERROR(CO13/CO29,0)</f>
        <v>120</v>
      </c>
      <c r="CP43" s="84">
        <f t="shared" si="54"/>
        <v>120</v>
      </c>
      <c r="CQ43" s="84">
        <f t="shared" si="54"/>
        <v>120</v>
      </c>
      <c r="CR43" s="84">
        <f t="shared" si="54"/>
        <v>120</v>
      </c>
      <c r="CS43" s="84">
        <f t="shared" si="54"/>
        <v>120.00000000000001</v>
      </c>
      <c r="CT43" s="84">
        <f t="shared" si="54"/>
        <v>120.00000000000001</v>
      </c>
      <c r="CU43" s="84">
        <f t="shared" si="54"/>
        <v>120</v>
      </c>
      <c r="CV43" s="84">
        <f t="shared" si="54"/>
        <v>120</v>
      </c>
      <c r="CW43" s="84">
        <f t="shared" si="54"/>
        <v>120</v>
      </c>
      <c r="CX43" s="84">
        <f t="shared" si="54"/>
        <v>120</v>
      </c>
      <c r="CY43" s="84">
        <f t="shared" si="54"/>
        <v>120</v>
      </c>
      <c r="CZ43" s="84">
        <f t="shared" si="54"/>
        <v>120</v>
      </c>
      <c r="DA43" s="84">
        <f t="shared" si="54"/>
        <v>120</v>
      </c>
      <c r="DB43" s="84">
        <f t="shared" si="54"/>
        <v>120</v>
      </c>
      <c r="DC43" s="84">
        <f t="shared" si="54"/>
        <v>120</v>
      </c>
      <c r="DD43" s="84">
        <f t="shared" si="54"/>
        <v>120</v>
      </c>
      <c r="DE43" s="84">
        <f t="shared" si="54"/>
        <v>120.00000000000001</v>
      </c>
      <c r="DF43" s="84">
        <f t="shared" si="54"/>
        <v>120.00000000000001</v>
      </c>
      <c r="DG43" s="84">
        <f t="shared" si="54"/>
        <v>120.00000000000001</v>
      </c>
      <c r="DH43" s="84">
        <f t="shared" si="54"/>
        <v>120</v>
      </c>
      <c r="DI43" s="84">
        <f t="shared" si="54"/>
        <v>120</v>
      </c>
      <c r="DJ43" s="84">
        <f t="shared" si="54"/>
        <v>120</v>
      </c>
      <c r="DK43" s="84">
        <f t="shared" si="54"/>
        <v>120</v>
      </c>
      <c r="DL43" s="84">
        <f t="shared" si="54"/>
        <v>120</v>
      </c>
      <c r="DM43" s="84">
        <f t="shared" si="54"/>
        <v>120</v>
      </c>
      <c r="DN43" s="84">
        <f t="shared" si="54"/>
        <v>120</v>
      </c>
      <c r="DO43" s="84">
        <f t="shared" si="54"/>
        <v>120</v>
      </c>
      <c r="DP43" s="84">
        <f t="shared" si="54"/>
        <v>120</v>
      </c>
      <c r="DQ43" s="84">
        <f t="shared" si="54"/>
        <v>120</v>
      </c>
      <c r="DR43" s="84">
        <f t="shared" si="54"/>
        <v>120</v>
      </c>
      <c r="DS43" s="84">
        <f t="shared" si="54"/>
        <v>120</v>
      </c>
      <c r="DT43" s="84">
        <f t="shared" si="54"/>
        <v>120</v>
      </c>
      <c r="DU43" s="84">
        <f t="shared" si="54"/>
        <v>120</v>
      </c>
      <c r="DV43" s="84">
        <f t="shared" si="54"/>
        <v>120</v>
      </c>
      <c r="DW43" s="84">
        <f t="shared" si="54"/>
        <v>120</v>
      </c>
      <c r="DX43" s="84">
        <f t="shared" si="54"/>
        <v>120</v>
      </c>
      <c r="DY43" s="84">
        <f t="shared" si="54"/>
        <v>120</v>
      </c>
      <c r="DZ43" s="84">
        <f t="shared" si="54"/>
        <v>120</v>
      </c>
      <c r="EA43" s="84">
        <f t="shared" si="54"/>
        <v>120</v>
      </c>
      <c r="EB43" s="84">
        <f t="shared" si="54"/>
        <v>120</v>
      </c>
      <c r="EC43" s="84">
        <f t="shared" si="54"/>
        <v>120</v>
      </c>
      <c r="ED43" s="84">
        <f t="shared" si="54"/>
        <v>120</v>
      </c>
      <c r="EE43" s="84">
        <f t="shared" si="54"/>
        <v>120</v>
      </c>
      <c r="EF43" s="84">
        <f t="shared" si="54"/>
        <v>120</v>
      </c>
      <c r="EG43" s="84">
        <f t="shared" si="54"/>
        <v>120</v>
      </c>
      <c r="EH43" s="84">
        <f t="shared" si="54"/>
        <v>120</v>
      </c>
      <c r="EI43" s="84">
        <f t="shared" si="54"/>
        <v>120</v>
      </c>
      <c r="EJ43" s="84">
        <f t="shared" si="54"/>
        <v>120</v>
      </c>
      <c r="EK43" s="84">
        <f t="shared" si="54"/>
        <v>120</v>
      </c>
      <c r="EL43" s="84">
        <f t="shared" si="54"/>
        <v>120</v>
      </c>
      <c r="EM43" s="84">
        <f t="shared" si="54"/>
        <v>120</v>
      </c>
      <c r="EN43" s="84">
        <f t="shared" si="54"/>
        <v>120</v>
      </c>
      <c r="EO43" s="84">
        <f t="shared" si="54"/>
        <v>120</v>
      </c>
      <c r="EP43" s="84">
        <f t="shared" si="54"/>
        <v>120</v>
      </c>
      <c r="EQ43" s="84">
        <f t="shared" si="54"/>
        <v>0</v>
      </c>
      <c r="ER43" s="84">
        <f t="shared" si="54"/>
        <v>0</v>
      </c>
      <c r="ES43" s="84">
        <f t="shared" si="54"/>
        <v>0</v>
      </c>
      <c r="ET43" s="84">
        <f t="shared" si="54"/>
        <v>0</v>
      </c>
      <c r="EU43" s="84">
        <f t="shared" si="54"/>
        <v>0</v>
      </c>
      <c r="EV43" s="84">
        <f t="shared" si="54"/>
        <v>0</v>
      </c>
      <c r="EW43" s="84">
        <f t="shared" si="54"/>
        <v>0</v>
      </c>
      <c r="EX43" s="84">
        <f t="shared" si="54"/>
        <v>0</v>
      </c>
      <c r="EY43" s="84">
        <f t="shared" si="54"/>
        <v>0</v>
      </c>
      <c r="EZ43" s="84">
        <f t="shared" si="54"/>
        <v>0</v>
      </c>
      <c r="FA43" s="84">
        <f t="shared" si="54"/>
        <v>0</v>
      </c>
      <c r="FB43" s="84">
        <f t="shared" si="54"/>
        <v>0</v>
      </c>
      <c r="FC43" s="84">
        <f t="shared" si="54"/>
        <v>0</v>
      </c>
      <c r="FD43" s="84">
        <f t="shared" si="54"/>
        <v>0</v>
      </c>
      <c r="FE43" s="84">
        <f t="shared" si="54"/>
        <v>0</v>
      </c>
      <c r="FF43" s="84">
        <f t="shared" si="54"/>
        <v>0</v>
      </c>
      <c r="FG43" s="84">
        <f t="shared" si="54"/>
        <v>0</v>
      </c>
      <c r="FH43" s="84">
        <f t="shared" si="54"/>
        <v>0</v>
      </c>
      <c r="FI43" s="84">
        <f t="shared" si="54"/>
        <v>0</v>
      </c>
      <c r="FJ43" s="84">
        <f t="shared" si="54"/>
        <v>0</v>
      </c>
      <c r="FK43" s="84">
        <f t="shared" si="54"/>
        <v>0</v>
      </c>
      <c r="FL43" s="84">
        <f t="shared" si="54"/>
        <v>0</v>
      </c>
      <c r="FM43" s="84">
        <f t="shared" si="54"/>
        <v>0</v>
      </c>
      <c r="FN43" s="84">
        <f t="shared" si="54"/>
        <v>0</v>
      </c>
      <c r="FO43" s="84">
        <f t="shared" si="54"/>
        <v>0</v>
      </c>
      <c r="FP43" s="84">
        <f t="shared" si="54"/>
        <v>0</v>
      </c>
      <c r="FQ43" s="84">
        <f t="shared" si="54"/>
        <v>0</v>
      </c>
      <c r="FR43" s="84">
        <f t="shared" si="54"/>
        <v>0</v>
      </c>
      <c r="FS43" s="84">
        <f t="shared" si="54"/>
        <v>0</v>
      </c>
      <c r="FT43" s="84">
        <f t="shared" si="54"/>
        <v>0</v>
      </c>
      <c r="FU43" s="84">
        <f t="shared" si="54"/>
        <v>0</v>
      </c>
      <c r="FV43" s="84">
        <f t="shared" si="54"/>
        <v>0</v>
      </c>
      <c r="FW43" s="84">
        <f t="shared" si="54"/>
        <v>0</v>
      </c>
      <c r="FX43" s="84">
        <f t="shared" si="54"/>
        <v>0</v>
      </c>
      <c r="FY43" s="84">
        <f t="shared" si="54"/>
        <v>0</v>
      </c>
      <c r="FZ43" s="84">
        <f t="shared" si="54"/>
        <v>0</v>
      </c>
      <c r="GA43" s="43"/>
      <c r="GB43" s="84">
        <f t="shared" ref="GB43:HS43" si="55">IFERROR(GB13/GB29,0)</f>
        <v>0</v>
      </c>
      <c r="GC43" s="84">
        <f t="shared" si="55"/>
        <v>0</v>
      </c>
      <c r="GD43" s="84">
        <f t="shared" si="55"/>
        <v>0</v>
      </c>
      <c r="GE43" s="84">
        <f t="shared" si="55"/>
        <v>0</v>
      </c>
      <c r="GF43" s="84">
        <f t="shared" si="55"/>
        <v>0</v>
      </c>
      <c r="GG43" s="84">
        <f t="shared" si="55"/>
        <v>0</v>
      </c>
      <c r="GH43" s="84">
        <f t="shared" si="55"/>
        <v>0</v>
      </c>
      <c r="GI43" s="84">
        <f t="shared" si="55"/>
        <v>0</v>
      </c>
      <c r="GJ43" s="84">
        <f t="shared" si="55"/>
        <v>0</v>
      </c>
      <c r="GK43" s="84">
        <f t="shared" si="55"/>
        <v>0</v>
      </c>
      <c r="GL43" s="84">
        <f t="shared" si="55"/>
        <v>0</v>
      </c>
      <c r="GM43" s="84">
        <f t="shared" si="55"/>
        <v>0</v>
      </c>
      <c r="GN43" s="84">
        <f t="shared" si="55"/>
        <v>0</v>
      </c>
      <c r="GO43" s="84">
        <f t="shared" si="55"/>
        <v>0</v>
      </c>
      <c r="GP43" s="84">
        <f t="shared" si="55"/>
        <v>119.99999999999999</v>
      </c>
      <c r="GQ43" s="84">
        <f t="shared" si="55"/>
        <v>119.99999999999999</v>
      </c>
      <c r="GR43" s="84">
        <f t="shared" si="55"/>
        <v>120</v>
      </c>
      <c r="GS43" s="84">
        <f t="shared" si="55"/>
        <v>120</v>
      </c>
      <c r="GT43" s="84">
        <f t="shared" si="55"/>
        <v>119.99999999999999</v>
      </c>
      <c r="GU43" s="84">
        <f t="shared" si="55"/>
        <v>119.99999999999999</v>
      </c>
      <c r="GV43" s="84">
        <f t="shared" si="55"/>
        <v>120</v>
      </c>
      <c r="GW43" s="84">
        <f t="shared" si="55"/>
        <v>120.00000000000001</v>
      </c>
      <c r="GX43" s="84">
        <f t="shared" si="55"/>
        <v>120</v>
      </c>
      <c r="GY43" s="84">
        <f t="shared" si="55"/>
        <v>120.00000000000001</v>
      </c>
      <c r="GZ43" s="84">
        <f t="shared" si="55"/>
        <v>120</v>
      </c>
      <c r="HA43" s="84">
        <f t="shared" si="55"/>
        <v>119.99999999999999</v>
      </c>
      <c r="HB43" s="84">
        <f t="shared" si="55"/>
        <v>120</v>
      </c>
      <c r="HC43" s="84">
        <f t="shared" si="55"/>
        <v>120.00000000000003</v>
      </c>
      <c r="HD43" s="84">
        <f t="shared" si="55"/>
        <v>120</v>
      </c>
      <c r="HE43" s="84">
        <f t="shared" si="55"/>
        <v>119.99999999999999</v>
      </c>
      <c r="HF43" s="84">
        <f t="shared" si="55"/>
        <v>120</v>
      </c>
      <c r="HG43" s="84">
        <f t="shared" si="55"/>
        <v>120.00000000000003</v>
      </c>
      <c r="HH43" s="84">
        <f t="shared" si="55"/>
        <v>0</v>
      </c>
      <c r="HI43" s="84">
        <f t="shared" si="55"/>
        <v>0</v>
      </c>
      <c r="HJ43" s="84">
        <f t="shared" si="55"/>
        <v>0</v>
      </c>
      <c r="HK43" s="84">
        <f t="shared" si="55"/>
        <v>0</v>
      </c>
      <c r="HL43" s="84">
        <f t="shared" si="55"/>
        <v>0</v>
      </c>
      <c r="HM43" s="84">
        <f t="shared" si="55"/>
        <v>0</v>
      </c>
      <c r="HN43" s="84">
        <f t="shared" si="55"/>
        <v>0</v>
      </c>
      <c r="HO43" s="84">
        <f t="shared" si="55"/>
        <v>0</v>
      </c>
      <c r="HP43" s="84">
        <f t="shared" si="55"/>
        <v>0</v>
      </c>
      <c r="HQ43" s="84">
        <f t="shared" si="55"/>
        <v>0</v>
      </c>
      <c r="HR43" s="84">
        <f t="shared" si="55"/>
        <v>0</v>
      </c>
      <c r="HS43" s="84">
        <f t="shared" si="55"/>
        <v>0</v>
      </c>
      <c r="HT43" s="7"/>
      <c r="HU43" s="84">
        <f t="shared" ref="HU43:IB43" si="56">IFERROR(HU13/HU29,0)</f>
        <v>0</v>
      </c>
      <c r="HV43" s="84">
        <f t="shared" si="56"/>
        <v>0</v>
      </c>
      <c r="HW43" s="84">
        <f t="shared" si="56"/>
        <v>0</v>
      </c>
      <c r="HX43" s="84">
        <f t="shared" si="56"/>
        <v>120.00000000000001</v>
      </c>
      <c r="HY43" s="84">
        <f t="shared" si="56"/>
        <v>120</v>
      </c>
      <c r="HZ43" s="84">
        <f t="shared" si="56"/>
        <v>120</v>
      </c>
      <c r="IA43" s="84">
        <f t="shared" si="56"/>
        <v>120</v>
      </c>
      <c r="IB43" s="84">
        <f t="shared" si="56"/>
        <v>120</v>
      </c>
      <c r="IC43" s="43"/>
      <c r="ID43" s="43"/>
    </row>
    <row r="44" spans="1:238" ht="15.75" hidden="1" customHeight="1" outlineLevel="1" x14ac:dyDescent="0.2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9" t="s">
        <v>128</v>
      </c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>
        <f t="shared" ref="CO44:FZ44" si="57">IFERROR(CO27/CO29,0)</f>
        <v>186.66666666666669</v>
      </c>
      <c r="CP44" s="84">
        <f t="shared" si="57"/>
        <v>186.66666666666669</v>
      </c>
      <c r="CQ44" s="84">
        <f t="shared" si="57"/>
        <v>186.66666666666666</v>
      </c>
      <c r="CR44" s="84">
        <f t="shared" si="57"/>
        <v>186.66666666666669</v>
      </c>
      <c r="CS44" s="84">
        <f t="shared" si="57"/>
        <v>186.66666666666669</v>
      </c>
      <c r="CT44" s="84">
        <f t="shared" si="57"/>
        <v>186.66666666666669</v>
      </c>
      <c r="CU44" s="84">
        <f t="shared" si="57"/>
        <v>186.66666666666666</v>
      </c>
      <c r="CV44" s="84">
        <f t="shared" si="57"/>
        <v>186.66666666666666</v>
      </c>
      <c r="CW44" s="84">
        <f t="shared" si="57"/>
        <v>186.66666666666669</v>
      </c>
      <c r="CX44" s="84">
        <f t="shared" si="57"/>
        <v>186.66666666666669</v>
      </c>
      <c r="CY44" s="84">
        <f t="shared" si="57"/>
        <v>186.66666666666669</v>
      </c>
      <c r="CZ44" s="84">
        <f t="shared" si="57"/>
        <v>186.66666666666669</v>
      </c>
      <c r="DA44" s="84">
        <f t="shared" si="57"/>
        <v>186.66666666666669</v>
      </c>
      <c r="DB44" s="84">
        <f t="shared" si="57"/>
        <v>186.66666666666669</v>
      </c>
      <c r="DC44" s="84">
        <f t="shared" si="57"/>
        <v>186.66666666666666</v>
      </c>
      <c r="DD44" s="84">
        <f t="shared" si="57"/>
        <v>186.66666666666669</v>
      </c>
      <c r="DE44" s="84">
        <f t="shared" si="57"/>
        <v>186.66666666666669</v>
      </c>
      <c r="DF44" s="84">
        <f t="shared" si="57"/>
        <v>186.66666666666669</v>
      </c>
      <c r="DG44" s="84">
        <f t="shared" si="57"/>
        <v>186.66666666666666</v>
      </c>
      <c r="DH44" s="84">
        <f t="shared" si="57"/>
        <v>186.66666666666666</v>
      </c>
      <c r="DI44" s="84">
        <f t="shared" si="57"/>
        <v>186.66666666666666</v>
      </c>
      <c r="DJ44" s="84">
        <f t="shared" si="57"/>
        <v>186.66666666666669</v>
      </c>
      <c r="DK44" s="84">
        <f t="shared" si="57"/>
        <v>186.66666666666669</v>
      </c>
      <c r="DL44" s="84">
        <f t="shared" si="57"/>
        <v>186.66666666666669</v>
      </c>
      <c r="DM44" s="84">
        <f t="shared" si="57"/>
        <v>186.66666666666669</v>
      </c>
      <c r="DN44" s="84">
        <f t="shared" si="57"/>
        <v>186.66666666666669</v>
      </c>
      <c r="DO44" s="84">
        <f t="shared" si="57"/>
        <v>186.66666666666666</v>
      </c>
      <c r="DP44" s="84">
        <f t="shared" si="57"/>
        <v>186.66666666666669</v>
      </c>
      <c r="DQ44" s="84">
        <f t="shared" si="57"/>
        <v>186.66666666666669</v>
      </c>
      <c r="DR44" s="84">
        <f t="shared" si="57"/>
        <v>186.66666666666669</v>
      </c>
      <c r="DS44" s="84">
        <f t="shared" si="57"/>
        <v>186.66666666666666</v>
      </c>
      <c r="DT44" s="84">
        <f t="shared" si="57"/>
        <v>186.66666666666666</v>
      </c>
      <c r="DU44" s="84">
        <f t="shared" si="57"/>
        <v>186.66666666666669</v>
      </c>
      <c r="DV44" s="84">
        <f t="shared" si="57"/>
        <v>186.66666666666666</v>
      </c>
      <c r="DW44" s="84">
        <f t="shared" si="57"/>
        <v>186.66666666666669</v>
      </c>
      <c r="DX44" s="84">
        <f t="shared" si="57"/>
        <v>186.66666666666669</v>
      </c>
      <c r="DY44" s="84">
        <f t="shared" si="57"/>
        <v>186.66666666666669</v>
      </c>
      <c r="DZ44" s="84">
        <f t="shared" si="57"/>
        <v>186.66666666666669</v>
      </c>
      <c r="EA44" s="84">
        <f t="shared" si="57"/>
        <v>186.66666666666666</v>
      </c>
      <c r="EB44" s="84">
        <f t="shared" si="57"/>
        <v>186.66666666666669</v>
      </c>
      <c r="EC44" s="84">
        <f t="shared" si="57"/>
        <v>186.66666666666666</v>
      </c>
      <c r="ED44" s="84">
        <f t="shared" si="57"/>
        <v>186.66666666666666</v>
      </c>
      <c r="EE44" s="84">
        <f t="shared" si="57"/>
        <v>186.66666666666666</v>
      </c>
      <c r="EF44" s="84">
        <f t="shared" si="57"/>
        <v>186.66666666666666</v>
      </c>
      <c r="EG44" s="84">
        <f t="shared" si="57"/>
        <v>186.66666666666669</v>
      </c>
      <c r="EH44" s="84">
        <f t="shared" si="57"/>
        <v>186.66666666666666</v>
      </c>
      <c r="EI44" s="84">
        <f t="shared" si="57"/>
        <v>186.66666666666669</v>
      </c>
      <c r="EJ44" s="84">
        <f t="shared" si="57"/>
        <v>186.66666666666669</v>
      </c>
      <c r="EK44" s="84">
        <f t="shared" si="57"/>
        <v>186.66666666666669</v>
      </c>
      <c r="EL44" s="84">
        <f t="shared" si="57"/>
        <v>186.66666666666669</v>
      </c>
      <c r="EM44" s="84">
        <f t="shared" si="57"/>
        <v>186.66666666666666</v>
      </c>
      <c r="EN44" s="84">
        <f t="shared" si="57"/>
        <v>186.66666666666669</v>
      </c>
      <c r="EO44" s="84">
        <f t="shared" si="57"/>
        <v>186.66666666666666</v>
      </c>
      <c r="EP44" s="84">
        <f t="shared" si="57"/>
        <v>186.66666666666666</v>
      </c>
      <c r="EQ44" s="84">
        <f t="shared" si="57"/>
        <v>0</v>
      </c>
      <c r="ER44" s="84">
        <f t="shared" si="57"/>
        <v>0</v>
      </c>
      <c r="ES44" s="84">
        <f t="shared" si="57"/>
        <v>0</v>
      </c>
      <c r="ET44" s="84">
        <f t="shared" si="57"/>
        <v>0</v>
      </c>
      <c r="EU44" s="84">
        <f t="shared" si="57"/>
        <v>0</v>
      </c>
      <c r="EV44" s="84">
        <f t="shared" si="57"/>
        <v>0</v>
      </c>
      <c r="EW44" s="84">
        <f t="shared" si="57"/>
        <v>0</v>
      </c>
      <c r="EX44" s="84">
        <f t="shared" si="57"/>
        <v>0</v>
      </c>
      <c r="EY44" s="84">
        <f t="shared" si="57"/>
        <v>0</v>
      </c>
      <c r="EZ44" s="84">
        <f t="shared" si="57"/>
        <v>0</v>
      </c>
      <c r="FA44" s="84">
        <f t="shared" si="57"/>
        <v>0</v>
      </c>
      <c r="FB44" s="84">
        <f t="shared" si="57"/>
        <v>0</v>
      </c>
      <c r="FC44" s="84">
        <f t="shared" si="57"/>
        <v>0</v>
      </c>
      <c r="FD44" s="84">
        <f t="shared" si="57"/>
        <v>0</v>
      </c>
      <c r="FE44" s="84">
        <f t="shared" si="57"/>
        <v>0</v>
      </c>
      <c r="FF44" s="84">
        <f t="shared" si="57"/>
        <v>0</v>
      </c>
      <c r="FG44" s="84">
        <f t="shared" si="57"/>
        <v>0</v>
      </c>
      <c r="FH44" s="84">
        <f t="shared" si="57"/>
        <v>0</v>
      </c>
      <c r="FI44" s="84">
        <f t="shared" si="57"/>
        <v>0</v>
      </c>
      <c r="FJ44" s="84">
        <f t="shared" si="57"/>
        <v>0</v>
      </c>
      <c r="FK44" s="84">
        <f t="shared" si="57"/>
        <v>0</v>
      </c>
      <c r="FL44" s="84">
        <f t="shared" si="57"/>
        <v>0</v>
      </c>
      <c r="FM44" s="84">
        <f t="shared" si="57"/>
        <v>0</v>
      </c>
      <c r="FN44" s="84">
        <f t="shared" si="57"/>
        <v>0</v>
      </c>
      <c r="FO44" s="84">
        <f t="shared" si="57"/>
        <v>0</v>
      </c>
      <c r="FP44" s="84">
        <f t="shared" si="57"/>
        <v>0</v>
      </c>
      <c r="FQ44" s="84">
        <f t="shared" si="57"/>
        <v>0</v>
      </c>
      <c r="FR44" s="84">
        <f t="shared" si="57"/>
        <v>0</v>
      </c>
      <c r="FS44" s="84">
        <f t="shared" si="57"/>
        <v>0</v>
      </c>
      <c r="FT44" s="84">
        <f t="shared" si="57"/>
        <v>0</v>
      </c>
      <c r="FU44" s="84">
        <f t="shared" si="57"/>
        <v>0</v>
      </c>
      <c r="FV44" s="84">
        <f t="shared" si="57"/>
        <v>0</v>
      </c>
      <c r="FW44" s="84">
        <f t="shared" si="57"/>
        <v>0</v>
      </c>
      <c r="FX44" s="84">
        <f t="shared" si="57"/>
        <v>0</v>
      </c>
      <c r="FY44" s="84">
        <f t="shared" si="57"/>
        <v>0</v>
      </c>
      <c r="FZ44" s="84">
        <f t="shared" si="57"/>
        <v>0</v>
      </c>
      <c r="GA44" s="43"/>
      <c r="GB44" s="84">
        <f t="shared" ref="GB44:HS44" si="58">IFERROR(GB27/GB29,0)</f>
        <v>0</v>
      </c>
      <c r="GC44" s="84">
        <f t="shared" si="58"/>
        <v>0</v>
      </c>
      <c r="GD44" s="84">
        <f t="shared" si="58"/>
        <v>0</v>
      </c>
      <c r="GE44" s="84">
        <f t="shared" si="58"/>
        <v>0</v>
      </c>
      <c r="GF44" s="84">
        <f t="shared" si="58"/>
        <v>0</v>
      </c>
      <c r="GG44" s="84">
        <f t="shared" si="58"/>
        <v>0</v>
      </c>
      <c r="GH44" s="84">
        <f t="shared" si="58"/>
        <v>0</v>
      </c>
      <c r="GI44" s="84">
        <f t="shared" si="58"/>
        <v>0</v>
      </c>
      <c r="GJ44" s="84">
        <f t="shared" si="58"/>
        <v>0</v>
      </c>
      <c r="GK44" s="84">
        <f t="shared" si="58"/>
        <v>0</v>
      </c>
      <c r="GL44" s="84">
        <f t="shared" si="58"/>
        <v>0</v>
      </c>
      <c r="GM44" s="84">
        <f t="shared" si="58"/>
        <v>0</v>
      </c>
      <c r="GN44" s="84">
        <f t="shared" si="58"/>
        <v>0</v>
      </c>
      <c r="GO44" s="84">
        <f t="shared" si="58"/>
        <v>0</v>
      </c>
      <c r="GP44" s="84">
        <f t="shared" si="58"/>
        <v>186.66666666666669</v>
      </c>
      <c r="GQ44" s="84">
        <f t="shared" si="58"/>
        <v>186.66666666666669</v>
      </c>
      <c r="GR44" s="84">
        <f t="shared" si="58"/>
        <v>186.66666666666666</v>
      </c>
      <c r="GS44" s="84">
        <f t="shared" si="58"/>
        <v>186.66666666666666</v>
      </c>
      <c r="GT44" s="84">
        <f t="shared" si="58"/>
        <v>186.66666666666669</v>
      </c>
      <c r="GU44" s="84">
        <f t="shared" si="58"/>
        <v>186.66666666666669</v>
      </c>
      <c r="GV44" s="84">
        <f t="shared" si="58"/>
        <v>186.66666666666666</v>
      </c>
      <c r="GW44" s="84">
        <f t="shared" si="58"/>
        <v>186.66666666666666</v>
      </c>
      <c r="GX44" s="84">
        <f t="shared" si="58"/>
        <v>186.66666666666671</v>
      </c>
      <c r="GY44" s="84">
        <f t="shared" si="58"/>
        <v>186.66666666666669</v>
      </c>
      <c r="GZ44" s="84">
        <f t="shared" si="58"/>
        <v>186.66666666666669</v>
      </c>
      <c r="HA44" s="84">
        <f t="shared" si="58"/>
        <v>186.66666666666666</v>
      </c>
      <c r="HB44" s="84">
        <f t="shared" si="58"/>
        <v>186.66666666666666</v>
      </c>
      <c r="HC44" s="84">
        <f t="shared" si="58"/>
        <v>186.66666666666669</v>
      </c>
      <c r="HD44" s="84">
        <f t="shared" si="58"/>
        <v>186.66666666666669</v>
      </c>
      <c r="HE44" s="84">
        <f t="shared" si="58"/>
        <v>186.66666666666666</v>
      </c>
      <c r="HF44" s="84">
        <f t="shared" si="58"/>
        <v>186.66666666666666</v>
      </c>
      <c r="HG44" s="84">
        <f t="shared" si="58"/>
        <v>186.66666666666669</v>
      </c>
      <c r="HH44" s="84">
        <f t="shared" si="58"/>
        <v>0</v>
      </c>
      <c r="HI44" s="84">
        <f t="shared" si="58"/>
        <v>0</v>
      </c>
      <c r="HJ44" s="84">
        <f t="shared" si="58"/>
        <v>0</v>
      </c>
      <c r="HK44" s="84">
        <f t="shared" si="58"/>
        <v>0</v>
      </c>
      <c r="HL44" s="84">
        <f t="shared" si="58"/>
        <v>0</v>
      </c>
      <c r="HM44" s="84">
        <f t="shared" si="58"/>
        <v>0</v>
      </c>
      <c r="HN44" s="84">
        <f t="shared" si="58"/>
        <v>0</v>
      </c>
      <c r="HO44" s="84">
        <f t="shared" si="58"/>
        <v>0</v>
      </c>
      <c r="HP44" s="84">
        <f t="shared" si="58"/>
        <v>0</v>
      </c>
      <c r="HQ44" s="84">
        <f t="shared" si="58"/>
        <v>0</v>
      </c>
      <c r="HR44" s="84">
        <f t="shared" si="58"/>
        <v>0</v>
      </c>
      <c r="HS44" s="84">
        <f t="shared" si="58"/>
        <v>0</v>
      </c>
      <c r="HT44" s="7"/>
      <c r="HU44" s="84">
        <f t="shared" ref="HU44:IB44" si="59">IFERROR(HU27/HU29,0)</f>
        <v>0</v>
      </c>
      <c r="HV44" s="84">
        <f t="shared" si="59"/>
        <v>0</v>
      </c>
      <c r="HW44" s="84">
        <f t="shared" si="59"/>
        <v>0</v>
      </c>
      <c r="HX44" s="84">
        <f t="shared" si="59"/>
        <v>186.66666666666666</v>
      </c>
      <c r="HY44" s="84">
        <f t="shared" si="59"/>
        <v>186.66666666666666</v>
      </c>
      <c r="HZ44" s="84">
        <f t="shared" si="59"/>
        <v>186.66666666666669</v>
      </c>
      <c r="IA44" s="84">
        <f t="shared" si="59"/>
        <v>186.66666666666669</v>
      </c>
      <c r="IB44" s="84">
        <f t="shared" si="59"/>
        <v>186.66666666666669</v>
      </c>
      <c r="IC44" s="43"/>
      <c r="ID44" s="43"/>
    </row>
    <row r="45" spans="1:238" ht="15.75" customHeight="1" collapsed="1" x14ac:dyDescent="0.2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85" t="s">
        <v>129</v>
      </c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86"/>
      <c r="CE45" s="86"/>
      <c r="CF45" s="86"/>
      <c r="CG45" s="86"/>
      <c r="CH45" s="86"/>
      <c r="CI45" s="86"/>
      <c r="CJ45" s="86"/>
      <c r="CK45" s="86"/>
      <c r="CL45" s="86"/>
      <c r="CM45" s="86"/>
      <c r="CN45" s="86"/>
      <c r="CO45" s="87">
        <f t="shared" ref="CO45:FZ45" si="60">IFERROR(CO27/CO40,0)</f>
        <v>352.20125786163521</v>
      </c>
      <c r="CP45" s="87">
        <f t="shared" si="60"/>
        <v>245.61403508771929</v>
      </c>
      <c r="CQ45" s="87">
        <f t="shared" si="60"/>
        <v>176.75698088255535</v>
      </c>
      <c r="CR45" s="87">
        <f t="shared" si="60"/>
        <v>176.05843763968016</v>
      </c>
      <c r="CS45" s="87">
        <f t="shared" si="60"/>
        <v>178.10319115450534</v>
      </c>
      <c r="CT45" s="87">
        <f t="shared" si="60"/>
        <v>183.68131002944293</v>
      </c>
      <c r="CU45" s="87">
        <f t="shared" si="60"/>
        <v>182.17654474428079</v>
      </c>
      <c r="CV45" s="87">
        <f t="shared" si="60"/>
        <v>200.59291948787774</v>
      </c>
      <c r="CW45" s="87">
        <f t="shared" si="60"/>
        <v>209.79394420888036</v>
      </c>
      <c r="CX45" s="87">
        <f t="shared" si="60"/>
        <v>183.11263807250131</v>
      </c>
      <c r="CY45" s="87">
        <f t="shared" si="60"/>
        <v>170.29257035711197</v>
      </c>
      <c r="CZ45" s="87">
        <f t="shared" si="60"/>
        <v>181.15166058863093</v>
      </c>
      <c r="DA45" s="87">
        <f t="shared" si="60"/>
        <v>201.8309424332399</v>
      </c>
      <c r="DB45" s="87">
        <f t="shared" si="60"/>
        <v>194.11406019214277</v>
      </c>
      <c r="DC45" s="87">
        <f t="shared" si="60"/>
        <v>176.75698088255535</v>
      </c>
      <c r="DD45" s="87">
        <f t="shared" si="60"/>
        <v>176.05843763968016</v>
      </c>
      <c r="DE45" s="87">
        <f t="shared" si="60"/>
        <v>178.10319115450534</v>
      </c>
      <c r="DF45" s="87">
        <f t="shared" si="60"/>
        <v>183.68131002944293</v>
      </c>
      <c r="DG45" s="87">
        <f t="shared" si="60"/>
        <v>209.2859493989846</v>
      </c>
      <c r="DH45" s="87">
        <f t="shared" si="60"/>
        <v>194.41713950275184</v>
      </c>
      <c r="DI45" s="87">
        <f t="shared" si="60"/>
        <v>189.64407477542142</v>
      </c>
      <c r="DJ45" s="87">
        <f t="shared" si="60"/>
        <v>177.44808275762946</v>
      </c>
      <c r="DK45" s="87">
        <f t="shared" si="60"/>
        <v>169.62858618321533</v>
      </c>
      <c r="DL45" s="87">
        <f t="shared" si="60"/>
        <v>180.91314461844243</v>
      </c>
      <c r="DM45" s="87">
        <f t="shared" si="60"/>
        <v>202.4431397257016</v>
      </c>
      <c r="DN45" s="87">
        <f t="shared" si="60"/>
        <v>194.40277790987807</v>
      </c>
      <c r="DO45" s="87">
        <f t="shared" si="60"/>
        <v>176.3651373746622</v>
      </c>
      <c r="DP45" s="87">
        <f t="shared" si="60"/>
        <v>175.61308799288238</v>
      </c>
      <c r="DQ45" s="87">
        <f t="shared" si="60"/>
        <v>177.71356870599953</v>
      </c>
      <c r="DR45" s="87">
        <f t="shared" si="60"/>
        <v>183.54102778601285</v>
      </c>
      <c r="DS45" s="87">
        <f t="shared" si="60"/>
        <v>210.81521467468519</v>
      </c>
      <c r="DT45" s="87">
        <f t="shared" si="60"/>
        <v>197.832651304422</v>
      </c>
      <c r="DU45" s="87">
        <f t="shared" si="60"/>
        <v>191.04450604737679</v>
      </c>
      <c r="DV45" s="87">
        <f t="shared" si="60"/>
        <v>177.4732521757611</v>
      </c>
      <c r="DW45" s="87">
        <f t="shared" si="60"/>
        <v>169.67893646511061</v>
      </c>
      <c r="DX45" s="87">
        <f t="shared" si="60"/>
        <v>180.93127474068231</v>
      </c>
      <c r="DY45" s="87">
        <f t="shared" si="60"/>
        <v>202.39672388753144</v>
      </c>
      <c r="DZ45" s="87">
        <f t="shared" si="60"/>
        <v>194.38091896797496</v>
      </c>
      <c r="EA45" s="87">
        <f t="shared" si="60"/>
        <v>176.39482444049793</v>
      </c>
      <c r="EB45" s="87">
        <f t="shared" si="60"/>
        <v>175.6469020053556</v>
      </c>
      <c r="EC45" s="87">
        <f t="shared" si="60"/>
        <v>177.74324376224737</v>
      </c>
      <c r="ED45" s="87">
        <f t="shared" si="60"/>
        <v>183.55172627358886</v>
      </c>
      <c r="EE45" s="87">
        <f t="shared" si="60"/>
        <v>210.52001539726152</v>
      </c>
      <c r="EF45" s="87">
        <f t="shared" si="60"/>
        <v>197.69914691446937</v>
      </c>
      <c r="EG45" s="87">
        <f t="shared" si="60"/>
        <v>191.04450604737679</v>
      </c>
      <c r="EH45" s="87">
        <f t="shared" si="60"/>
        <v>177.4732521757611</v>
      </c>
      <c r="EI45" s="87">
        <f t="shared" si="60"/>
        <v>169.67893646511061</v>
      </c>
      <c r="EJ45" s="87">
        <f t="shared" si="60"/>
        <v>180.93127474068231</v>
      </c>
      <c r="EK45" s="87">
        <f t="shared" si="60"/>
        <v>202.39672388753144</v>
      </c>
      <c r="EL45" s="87">
        <f t="shared" si="60"/>
        <v>194.38091896797496</v>
      </c>
      <c r="EM45" s="87">
        <f t="shared" si="60"/>
        <v>176.39482444049793</v>
      </c>
      <c r="EN45" s="87">
        <f t="shared" si="60"/>
        <v>175.6469020053556</v>
      </c>
      <c r="EO45" s="87">
        <f t="shared" si="60"/>
        <v>177.74324376224737</v>
      </c>
      <c r="EP45" s="87">
        <f t="shared" si="60"/>
        <v>183.55172627358886</v>
      </c>
      <c r="EQ45" s="87">
        <f t="shared" si="60"/>
        <v>0</v>
      </c>
      <c r="ER45" s="87">
        <f t="shared" si="60"/>
        <v>0</v>
      </c>
      <c r="ES45" s="87">
        <f t="shared" si="60"/>
        <v>0</v>
      </c>
      <c r="ET45" s="87">
        <f t="shared" si="60"/>
        <v>0</v>
      </c>
      <c r="EU45" s="87">
        <f t="shared" si="60"/>
        <v>0</v>
      </c>
      <c r="EV45" s="87">
        <f t="shared" si="60"/>
        <v>0</v>
      </c>
      <c r="EW45" s="87">
        <f t="shared" si="60"/>
        <v>0</v>
      </c>
      <c r="EX45" s="87">
        <f t="shared" si="60"/>
        <v>0</v>
      </c>
      <c r="EY45" s="87">
        <f t="shared" si="60"/>
        <v>0</v>
      </c>
      <c r="EZ45" s="87">
        <f t="shared" si="60"/>
        <v>0</v>
      </c>
      <c r="FA45" s="87">
        <f t="shared" si="60"/>
        <v>0</v>
      </c>
      <c r="FB45" s="87">
        <f t="shared" si="60"/>
        <v>0</v>
      </c>
      <c r="FC45" s="87">
        <f t="shared" si="60"/>
        <v>0</v>
      </c>
      <c r="FD45" s="87">
        <f t="shared" si="60"/>
        <v>0</v>
      </c>
      <c r="FE45" s="87">
        <f t="shared" si="60"/>
        <v>0</v>
      </c>
      <c r="FF45" s="87">
        <f t="shared" si="60"/>
        <v>0</v>
      </c>
      <c r="FG45" s="87">
        <f t="shared" si="60"/>
        <v>0</v>
      </c>
      <c r="FH45" s="87">
        <f t="shared" si="60"/>
        <v>0</v>
      </c>
      <c r="FI45" s="87">
        <f t="shared" si="60"/>
        <v>0</v>
      </c>
      <c r="FJ45" s="87">
        <f t="shared" si="60"/>
        <v>0</v>
      </c>
      <c r="FK45" s="87">
        <f t="shared" si="60"/>
        <v>0</v>
      </c>
      <c r="FL45" s="87">
        <f t="shared" si="60"/>
        <v>0</v>
      </c>
      <c r="FM45" s="87">
        <f t="shared" si="60"/>
        <v>0</v>
      </c>
      <c r="FN45" s="87">
        <f t="shared" si="60"/>
        <v>0</v>
      </c>
      <c r="FO45" s="87">
        <f t="shared" si="60"/>
        <v>0</v>
      </c>
      <c r="FP45" s="87">
        <f t="shared" si="60"/>
        <v>0</v>
      </c>
      <c r="FQ45" s="87">
        <f t="shared" si="60"/>
        <v>0</v>
      </c>
      <c r="FR45" s="87">
        <f t="shared" si="60"/>
        <v>0</v>
      </c>
      <c r="FS45" s="87">
        <f t="shared" si="60"/>
        <v>0</v>
      </c>
      <c r="FT45" s="87">
        <f t="shared" si="60"/>
        <v>0</v>
      </c>
      <c r="FU45" s="87">
        <f t="shared" si="60"/>
        <v>0</v>
      </c>
      <c r="FV45" s="87">
        <f t="shared" si="60"/>
        <v>0</v>
      </c>
      <c r="FW45" s="87">
        <f t="shared" si="60"/>
        <v>0</v>
      </c>
      <c r="FX45" s="87">
        <f t="shared" si="60"/>
        <v>0</v>
      </c>
      <c r="FY45" s="87">
        <f t="shared" si="60"/>
        <v>0</v>
      </c>
      <c r="FZ45" s="87">
        <f t="shared" si="60"/>
        <v>0</v>
      </c>
      <c r="GA45" s="77"/>
      <c r="GB45" s="87">
        <f t="shared" ref="GB45:HS45" si="61">IFERROR(GB27/GB40,0)</f>
        <v>0</v>
      </c>
      <c r="GC45" s="87">
        <f t="shared" si="61"/>
        <v>0</v>
      </c>
      <c r="GD45" s="87">
        <f t="shared" si="61"/>
        <v>0</v>
      </c>
      <c r="GE45" s="87">
        <f t="shared" si="61"/>
        <v>0</v>
      </c>
      <c r="GF45" s="87">
        <f t="shared" si="61"/>
        <v>0</v>
      </c>
      <c r="GG45" s="87">
        <f t="shared" si="61"/>
        <v>0</v>
      </c>
      <c r="GH45" s="87">
        <f t="shared" si="61"/>
        <v>0</v>
      </c>
      <c r="GI45" s="87">
        <f t="shared" si="61"/>
        <v>0</v>
      </c>
      <c r="GJ45" s="87">
        <f t="shared" si="61"/>
        <v>0</v>
      </c>
      <c r="GK45" s="87">
        <f t="shared" si="61"/>
        <v>0</v>
      </c>
      <c r="GL45" s="87">
        <f t="shared" si="61"/>
        <v>0</v>
      </c>
      <c r="GM45" s="87">
        <f t="shared" si="61"/>
        <v>0</v>
      </c>
      <c r="GN45" s="87">
        <f t="shared" si="61"/>
        <v>0</v>
      </c>
      <c r="GO45" s="87">
        <f t="shared" si="61"/>
        <v>0</v>
      </c>
      <c r="GP45" s="87">
        <f t="shared" si="61"/>
        <v>241.81887775877516</v>
      </c>
      <c r="GQ45" s="87">
        <f t="shared" si="61"/>
        <v>179.15250206835123</v>
      </c>
      <c r="GR45" s="87">
        <f t="shared" si="61"/>
        <v>198.51868186341144</v>
      </c>
      <c r="GS45" s="87">
        <f t="shared" si="61"/>
        <v>178.20519770225968</v>
      </c>
      <c r="GT45" s="87">
        <f t="shared" si="61"/>
        <v>190.84920088305961</v>
      </c>
      <c r="GU45" s="87">
        <f t="shared" si="61"/>
        <v>179.15250206835123</v>
      </c>
      <c r="GV45" s="87">
        <f t="shared" si="61"/>
        <v>197.42807436693718</v>
      </c>
      <c r="GW45" s="87">
        <f t="shared" si="61"/>
        <v>175.93476422980518</v>
      </c>
      <c r="GX45" s="87">
        <f t="shared" si="61"/>
        <v>191.01461679094399</v>
      </c>
      <c r="GY45" s="87">
        <f t="shared" si="61"/>
        <v>178.81644809864903</v>
      </c>
      <c r="GZ45" s="87">
        <f t="shared" si="61"/>
        <v>199.42612490317859</v>
      </c>
      <c r="HA45" s="87">
        <f t="shared" si="61"/>
        <v>175.96626693171842</v>
      </c>
      <c r="HB45" s="87">
        <f t="shared" si="61"/>
        <v>191.00208437266883</v>
      </c>
      <c r="HC45" s="87">
        <f t="shared" si="61"/>
        <v>178.84202564685233</v>
      </c>
      <c r="HD45" s="87">
        <f t="shared" si="61"/>
        <v>199.29491981035397</v>
      </c>
      <c r="HE45" s="87">
        <f t="shared" si="61"/>
        <v>175.96626693171842</v>
      </c>
      <c r="HF45" s="87">
        <f t="shared" si="61"/>
        <v>191.00208437266883</v>
      </c>
      <c r="HG45" s="87">
        <f t="shared" si="61"/>
        <v>178.84202564685233</v>
      </c>
      <c r="HH45" s="87">
        <f t="shared" si="61"/>
        <v>0</v>
      </c>
      <c r="HI45" s="87">
        <f t="shared" si="61"/>
        <v>0</v>
      </c>
      <c r="HJ45" s="87">
        <f t="shared" si="61"/>
        <v>0</v>
      </c>
      <c r="HK45" s="87">
        <f t="shared" si="61"/>
        <v>0</v>
      </c>
      <c r="HL45" s="87">
        <f t="shared" si="61"/>
        <v>0</v>
      </c>
      <c r="HM45" s="87">
        <f t="shared" si="61"/>
        <v>0</v>
      </c>
      <c r="HN45" s="87">
        <f t="shared" si="61"/>
        <v>0</v>
      </c>
      <c r="HO45" s="87">
        <f t="shared" si="61"/>
        <v>0</v>
      </c>
      <c r="HP45" s="87">
        <f t="shared" si="61"/>
        <v>0</v>
      </c>
      <c r="HQ45" s="87">
        <f t="shared" si="61"/>
        <v>0</v>
      </c>
      <c r="HR45" s="87">
        <f t="shared" si="61"/>
        <v>0</v>
      </c>
      <c r="HS45" s="87">
        <f t="shared" si="61"/>
        <v>0</v>
      </c>
      <c r="HT45" s="59"/>
      <c r="HU45" s="87">
        <f t="shared" ref="HU45:IB45" si="62">IFERROR(HU27/HU40,0)</f>
        <v>0</v>
      </c>
      <c r="HV45" s="87">
        <f t="shared" si="62"/>
        <v>0</v>
      </c>
      <c r="HW45" s="87">
        <f t="shared" si="62"/>
        <v>0</v>
      </c>
      <c r="HX45" s="88">
        <f t="shared" si="62"/>
        <v>208.62772299025877</v>
      </c>
      <c r="HY45" s="88">
        <f t="shared" si="62"/>
        <v>186.66666666666669</v>
      </c>
      <c r="HZ45" s="88">
        <f t="shared" si="62"/>
        <v>186.22141692559708</v>
      </c>
      <c r="IA45" s="88">
        <f t="shared" si="62"/>
        <v>186.69929409831869</v>
      </c>
      <c r="IB45" s="88">
        <f t="shared" si="62"/>
        <v>186.66666666666666</v>
      </c>
      <c r="IC45" s="43"/>
      <c r="ID45" s="43"/>
    </row>
    <row r="46" spans="1:238" ht="15.75" customHeight="1" x14ac:dyDescent="0.2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43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7"/>
      <c r="HU46" s="46"/>
      <c r="HV46" s="46"/>
      <c r="HW46" s="46"/>
      <c r="HX46" s="46"/>
      <c r="HY46" s="46"/>
      <c r="HZ46" s="46"/>
      <c r="IA46" s="46"/>
      <c r="IB46" s="46"/>
      <c r="IC46" s="43"/>
      <c r="ID46" s="43"/>
    </row>
    <row r="47" spans="1:238" ht="15.75" customHeight="1" x14ac:dyDescent="0.2">
      <c r="GB47" s="43"/>
    </row>
    <row r="48" spans="1:238" ht="15.75" customHeight="1" x14ac:dyDescent="0.2">
      <c r="GB48" s="43"/>
    </row>
    <row r="49" spans="184:184" ht="15.75" customHeight="1" x14ac:dyDescent="0.2">
      <c r="GB49" s="43"/>
    </row>
    <row r="50" spans="184:184" ht="15.75" customHeight="1" x14ac:dyDescent="0.2">
      <c r="GB50" s="43"/>
    </row>
    <row r="51" spans="184:184" ht="15.75" customHeight="1" x14ac:dyDescent="0.2">
      <c r="GB51" s="43"/>
    </row>
    <row r="52" spans="184:184" ht="15.75" customHeight="1" x14ac:dyDescent="0.2">
      <c r="GB52" s="43"/>
    </row>
    <row r="53" spans="184:184" ht="15.75" customHeight="1" x14ac:dyDescent="0.2"/>
    <row r="54" spans="184:184" ht="15.75" customHeight="1" x14ac:dyDescent="0.2"/>
    <row r="55" spans="184:184" ht="15.75" customHeight="1" x14ac:dyDescent="0.2"/>
    <row r="56" spans="184:184" ht="15.75" customHeight="1" x14ac:dyDescent="0.2"/>
    <row r="57" spans="184:184" ht="15.75" customHeight="1" x14ac:dyDescent="0.2"/>
    <row r="58" spans="184:184" ht="15.75" customHeight="1" x14ac:dyDescent="0.2"/>
    <row r="59" spans="184:184" ht="15.75" customHeight="1" x14ac:dyDescent="0.2">
      <c r="GB59" s="43"/>
    </row>
    <row r="60" spans="184:184" ht="15.75" customHeight="1" x14ac:dyDescent="0.2">
      <c r="GB60" s="43"/>
    </row>
    <row r="61" spans="184:184" ht="15.75" customHeight="1" x14ac:dyDescent="0.2">
      <c r="GB61" s="43"/>
    </row>
    <row r="62" spans="184:184" ht="15.75" customHeight="1" x14ac:dyDescent="0.2">
      <c r="GB62" s="43"/>
    </row>
    <row r="63" spans="184:184" ht="15.75" customHeight="1" x14ac:dyDescent="0.2">
      <c r="GB63" s="43"/>
    </row>
    <row r="64" spans="184:184" ht="15.75" customHeight="1" x14ac:dyDescent="0.2">
      <c r="GB64" s="43"/>
    </row>
    <row r="65" spans="184:184" ht="15.75" customHeight="1" x14ac:dyDescent="0.2">
      <c r="GB65" s="43"/>
    </row>
    <row r="66" spans="184:184" ht="15.75" customHeight="1" x14ac:dyDescent="0.2">
      <c r="GB66" s="43"/>
    </row>
    <row r="67" spans="184:184" ht="15.75" customHeight="1" x14ac:dyDescent="0.2">
      <c r="GB67" s="43"/>
    </row>
    <row r="68" spans="184:184" ht="15.75" customHeight="1" x14ac:dyDescent="0.2">
      <c r="GB68" s="43"/>
    </row>
    <row r="69" spans="184:184" ht="15.75" customHeight="1" x14ac:dyDescent="0.2">
      <c r="GB69" s="43"/>
    </row>
    <row r="70" spans="184:184" ht="15.75" customHeight="1" x14ac:dyDescent="0.2">
      <c r="GB70" s="43"/>
    </row>
    <row r="71" spans="184:184" ht="15.75" customHeight="1" x14ac:dyDescent="0.2">
      <c r="GB71" s="43"/>
    </row>
    <row r="72" spans="184:184" ht="15.75" customHeight="1" x14ac:dyDescent="0.2">
      <c r="GB72" s="43"/>
    </row>
    <row r="73" spans="184:184" ht="15.75" customHeight="1" x14ac:dyDescent="0.2">
      <c r="GB73" s="43"/>
    </row>
    <row r="74" spans="184:184" ht="15.75" customHeight="1" x14ac:dyDescent="0.2">
      <c r="GB74" s="43"/>
    </row>
    <row r="75" spans="184:184" ht="15.75" customHeight="1" x14ac:dyDescent="0.2">
      <c r="GB75" s="43"/>
    </row>
    <row r="76" spans="184:184" ht="15.75" customHeight="1" x14ac:dyDescent="0.2">
      <c r="GB76" s="43"/>
    </row>
    <row r="77" spans="184:184" ht="15.75" customHeight="1" x14ac:dyDescent="0.2">
      <c r="GB77" s="43"/>
    </row>
    <row r="78" spans="184:184" ht="15.75" customHeight="1" x14ac:dyDescent="0.2">
      <c r="GB78" s="43"/>
    </row>
    <row r="79" spans="184:184" ht="15.75" customHeight="1" x14ac:dyDescent="0.2">
      <c r="GB79" s="43"/>
    </row>
    <row r="80" spans="184:184" ht="15.75" customHeight="1" x14ac:dyDescent="0.2">
      <c r="GB80" s="43"/>
    </row>
    <row r="81" spans="184:184" ht="15.75" customHeight="1" x14ac:dyDescent="0.2">
      <c r="GB81" s="43"/>
    </row>
    <row r="82" spans="184:184" ht="15.75" customHeight="1" x14ac:dyDescent="0.2">
      <c r="GB82" s="43"/>
    </row>
    <row r="83" spans="184:184" ht="15.75" customHeight="1" x14ac:dyDescent="0.2">
      <c r="GB83" s="43"/>
    </row>
    <row r="84" spans="184:184" ht="15.75" customHeight="1" x14ac:dyDescent="0.2">
      <c r="GB84" s="43"/>
    </row>
    <row r="85" spans="184:184" ht="15.75" customHeight="1" x14ac:dyDescent="0.2">
      <c r="GB85" s="43"/>
    </row>
    <row r="86" spans="184:184" ht="15.75" customHeight="1" x14ac:dyDescent="0.2">
      <c r="GB86" s="43"/>
    </row>
    <row r="87" spans="184:184" ht="15.75" customHeight="1" x14ac:dyDescent="0.2">
      <c r="GB87" s="43"/>
    </row>
    <row r="88" spans="184:184" ht="15.75" customHeight="1" x14ac:dyDescent="0.2">
      <c r="GB88" s="43"/>
    </row>
    <row r="89" spans="184:184" ht="15.75" customHeight="1" x14ac:dyDescent="0.2">
      <c r="GB89" s="43"/>
    </row>
    <row r="90" spans="184:184" ht="15.75" customHeight="1" x14ac:dyDescent="0.2">
      <c r="GB90" s="43"/>
    </row>
    <row r="91" spans="184:184" ht="15.75" customHeight="1" x14ac:dyDescent="0.2">
      <c r="GB91" s="43"/>
    </row>
    <row r="92" spans="184:184" ht="15.75" customHeight="1" x14ac:dyDescent="0.2">
      <c r="GB92" s="43"/>
    </row>
    <row r="93" spans="184:184" ht="15.75" customHeight="1" x14ac:dyDescent="0.2">
      <c r="GB93" s="43"/>
    </row>
    <row r="94" spans="184:184" ht="15.75" customHeight="1" x14ac:dyDescent="0.2">
      <c r="GB94" s="43"/>
    </row>
    <row r="95" spans="184:184" ht="15.75" customHeight="1" x14ac:dyDescent="0.2">
      <c r="GB95" s="43"/>
    </row>
    <row r="96" spans="184:184" ht="15.75" customHeight="1" x14ac:dyDescent="0.2">
      <c r="GB96" s="43"/>
    </row>
    <row r="97" spans="184:184" ht="15.75" customHeight="1" x14ac:dyDescent="0.2">
      <c r="GB97" s="43"/>
    </row>
    <row r="98" spans="184:184" ht="15.75" customHeight="1" x14ac:dyDescent="0.2">
      <c r="GB98" s="43"/>
    </row>
    <row r="99" spans="184:184" ht="15.75" customHeight="1" x14ac:dyDescent="0.2">
      <c r="GB99" s="43"/>
    </row>
    <row r="100" spans="184:184" ht="15.75" customHeight="1" x14ac:dyDescent="0.2">
      <c r="GB100" s="43"/>
    </row>
    <row r="101" spans="184:184" ht="15.75" customHeight="1" x14ac:dyDescent="0.2">
      <c r="GB101" s="43"/>
    </row>
    <row r="102" spans="184:184" ht="15.75" customHeight="1" x14ac:dyDescent="0.2">
      <c r="GB102" s="43"/>
    </row>
    <row r="103" spans="184:184" ht="15.75" customHeight="1" x14ac:dyDescent="0.2">
      <c r="GB103" s="43"/>
    </row>
    <row r="104" spans="184:184" ht="15.75" customHeight="1" x14ac:dyDescent="0.2">
      <c r="GB104" s="43"/>
    </row>
    <row r="105" spans="184:184" ht="15.75" customHeight="1" x14ac:dyDescent="0.2">
      <c r="GB105" s="43"/>
    </row>
    <row r="106" spans="184:184" ht="15.75" customHeight="1" x14ac:dyDescent="0.2">
      <c r="GB106" s="43"/>
    </row>
    <row r="107" spans="184:184" ht="15.75" customHeight="1" x14ac:dyDescent="0.2">
      <c r="GB107" s="43"/>
    </row>
    <row r="108" spans="184:184" ht="15.75" customHeight="1" x14ac:dyDescent="0.2">
      <c r="GB108" s="43"/>
    </row>
    <row r="109" spans="184:184" ht="15.75" customHeight="1" x14ac:dyDescent="0.2">
      <c r="GB109" s="43"/>
    </row>
    <row r="110" spans="184:184" ht="15.75" customHeight="1" x14ac:dyDescent="0.2">
      <c r="GB110" s="43"/>
    </row>
    <row r="111" spans="184:184" ht="15.75" customHeight="1" x14ac:dyDescent="0.2">
      <c r="GB111" s="43"/>
    </row>
    <row r="112" spans="184:184" ht="15.75" customHeight="1" x14ac:dyDescent="0.2">
      <c r="GB112" s="43"/>
    </row>
    <row r="113" spans="184:184" ht="15.75" customHeight="1" x14ac:dyDescent="0.2">
      <c r="GB113" s="43"/>
    </row>
    <row r="114" spans="184:184" ht="15.75" customHeight="1" x14ac:dyDescent="0.2">
      <c r="GB114" s="43"/>
    </row>
    <row r="115" spans="184:184" ht="15.75" customHeight="1" x14ac:dyDescent="0.2">
      <c r="GB115" s="43"/>
    </row>
    <row r="116" spans="184:184" ht="15.75" customHeight="1" x14ac:dyDescent="0.2">
      <c r="GB116" s="43"/>
    </row>
    <row r="117" spans="184:184" ht="15.75" customHeight="1" x14ac:dyDescent="0.2">
      <c r="GB117" s="43"/>
    </row>
    <row r="118" spans="184:184" ht="15.75" customHeight="1" x14ac:dyDescent="0.2">
      <c r="GB118" s="43"/>
    </row>
    <row r="119" spans="184:184" ht="15.75" customHeight="1" x14ac:dyDescent="0.2">
      <c r="GB119" s="43"/>
    </row>
    <row r="120" spans="184:184" ht="15.75" customHeight="1" x14ac:dyDescent="0.2">
      <c r="GB120" s="43"/>
    </row>
    <row r="121" spans="184:184" ht="15.75" customHeight="1" x14ac:dyDescent="0.2">
      <c r="GB121" s="43"/>
    </row>
    <row r="122" spans="184:184" ht="15.75" customHeight="1" x14ac:dyDescent="0.2">
      <c r="GB122" s="43"/>
    </row>
    <row r="123" spans="184:184" ht="15.75" customHeight="1" x14ac:dyDescent="0.2">
      <c r="GB123" s="43"/>
    </row>
    <row r="124" spans="184:184" ht="15.75" customHeight="1" x14ac:dyDescent="0.2">
      <c r="GB124" s="43"/>
    </row>
    <row r="125" spans="184:184" ht="15.75" customHeight="1" x14ac:dyDescent="0.2">
      <c r="GB125" s="43"/>
    </row>
    <row r="126" spans="184:184" ht="15.75" customHeight="1" x14ac:dyDescent="0.2">
      <c r="GB126" s="43"/>
    </row>
    <row r="127" spans="184:184" ht="15.75" customHeight="1" x14ac:dyDescent="0.2">
      <c r="GB127" s="43"/>
    </row>
    <row r="128" spans="184:184" ht="15.75" customHeight="1" x14ac:dyDescent="0.2">
      <c r="GB128" s="43"/>
    </row>
    <row r="129" spans="184:184" ht="15.75" customHeight="1" x14ac:dyDescent="0.2">
      <c r="GB129" s="43"/>
    </row>
    <row r="130" spans="184:184" ht="15.75" customHeight="1" x14ac:dyDescent="0.2">
      <c r="GB130" s="43"/>
    </row>
    <row r="131" spans="184:184" ht="15.75" customHeight="1" x14ac:dyDescent="0.2">
      <c r="GB131" s="43"/>
    </row>
    <row r="132" spans="184:184" ht="15.75" customHeight="1" x14ac:dyDescent="0.2">
      <c r="GB132" s="43"/>
    </row>
    <row r="133" spans="184:184" ht="15.75" customHeight="1" x14ac:dyDescent="0.2">
      <c r="GB133" s="43"/>
    </row>
    <row r="134" spans="184:184" ht="15.75" customHeight="1" x14ac:dyDescent="0.2">
      <c r="GB134" s="43"/>
    </row>
    <row r="135" spans="184:184" ht="15.75" customHeight="1" x14ac:dyDescent="0.2">
      <c r="GB135" s="43"/>
    </row>
    <row r="136" spans="184:184" ht="15.75" customHeight="1" x14ac:dyDescent="0.2">
      <c r="GB136" s="43"/>
    </row>
    <row r="137" spans="184:184" ht="15.75" customHeight="1" x14ac:dyDescent="0.2">
      <c r="GB137" s="43"/>
    </row>
    <row r="138" spans="184:184" ht="15.75" customHeight="1" x14ac:dyDescent="0.2">
      <c r="GB138" s="43"/>
    </row>
    <row r="139" spans="184:184" ht="15.75" customHeight="1" x14ac:dyDescent="0.2">
      <c r="GB139" s="43"/>
    </row>
    <row r="140" spans="184:184" ht="15.75" customHeight="1" x14ac:dyDescent="0.2">
      <c r="GB140" s="43"/>
    </row>
    <row r="141" spans="184:184" ht="15.75" customHeight="1" x14ac:dyDescent="0.2">
      <c r="GB141" s="43"/>
    </row>
    <row r="142" spans="184:184" ht="15.75" customHeight="1" x14ac:dyDescent="0.2">
      <c r="GB142" s="43"/>
    </row>
    <row r="143" spans="184:184" ht="15.75" customHeight="1" x14ac:dyDescent="0.2">
      <c r="GB143" s="43"/>
    </row>
    <row r="144" spans="184:184" ht="15.75" customHeight="1" x14ac:dyDescent="0.2">
      <c r="GB144" s="43"/>
    </row>
    <row r="145" spans="184:184" ht="15.75" customHeight="1" x14ac:dyDescent="0.2">
      <c r="GB145" s="43"/>
    </row>
    <row r="146" spans="184:184" ht="15.75" customHeight="1" x14ac:dyDescent="0.2">
      <c r="GB146" s="43"/>
    </row>
    <row r="147" spans="184:184" ht="15.75" customHeight="1" x14ac:dyDescent="0.2">
      <c r="GB147" s="43"/>
    </row>
    <row r="148" spans="184:184" ht="15.75" customHeight="1" x14ac:dyDescent="0.2">
      <c r="GB148" s="43"/>
    </row>
    <row r="149" spans="184:184" ht="15.75" customHeight="1" x14ac:dyDescent="0.2">
      <c r="GB149" s="43"/>
    </row>
    <row r="150" spans="184:184" ht="15.75" customHeight="1" x14ac:dyDescent="0.2">
      <c r="GB150" s="43"/>
    </row>
    <row r="151" spans="184:184" ht="15.75" customHeight="1" x14ac:dyDescent="0.2">
      <c r="GB151" s="43"/>
    </row>
    <row r="152" spans="184:184" ht="15.75" customHeight="1" x14ac:dyDescent="0.2">
      <c r="GB152" s="43"/>
    </row>
    <row r="153" spans="184:184" ht="15.75" customHeight="1" x14ac:dyDescent="0.2">
      <c r="GB153" s="43"/>
    </row>
    <row r="154" spans="184:184" ht="15.75" customHeight="1" x14ac:dyDescent="0.2">
      <c r="GB154" s="43"/>
    </row>
    <row r="155" spans="184:184" ht="15.75" customHeight="1" x14ac:dyDescent="0.2">
      <c r="GB155" s="43"/>
    </row>
    <row r="156" spans="184:184" ht="15.75" customHeight="1" x14ac:dyDescent="0.2">
      <c r="GB156" s="43"/>
    </row>
    <row r="157" spans="184:184" ht="15.75" customHeight="1" x14ac:dyDescent="0.2">
      <c r="GB157" s="43"/>
    </row>
    <row r="158" spans="184:184" ht="15.75" customHeight="1" x14ac:dyDescent="0.2">
      <c r="GB158" s="43"/>
    </row>
    <row r="159" spans="184:184" ht="15.75" customHeight="1" x14ac:dyDescent="0.2">
      <c r="GB159" s="43"/>
    </row>
    <row r="160" spans="184:184" ht="15.75" customHeight="1" x14ac:dyDescent="0.2">
      <c r="GB160" s="43"/>
    </row>
    <row r="161" spans="184:184" ht="15.75" customHeight="1" x14ac:dyDescent="0.2">
      <c r="GB161" s="43"/>
    </row>
    <row r="162" spans="184:184" ht="15.75" customHeight="1" x14ac:dyDescent="0.2">
      <c r="GB162" s="43"/>
    </row>
    <row r="163" spans="184:184" ht="15.75" customHeight="1" x14ac:dyDescent="0.2">
      <c r="GB163" s="43"/>
    </row>
    <row r="164" spans="184:184" ht="15.75" customHeight="1" x14ac:dyDescent="0.2">
      <c r="GB164" s="43"/>
    </row>
    <row r="165" spans="184:184" ht="15.75" customHeight="1" x14ac:dyDescent="0.2">
      <c r="GB165" s="43"/>
    </row>
    <row r="166" spans="184:184" ht="15.75" customHeight="1" x14ac:dyDescent="0.2">
      <c r="GB166" s="43"/>
    </row>
    <row r="167" spans="184:184" ht="15.75" customHeight="1" x14ac:dyDescent="0.2">
      <c r="GB167" s="43"/>
    </row>
    <row r="168" spans="184:184" ht="15.75" customHeight="1" x14ac:dyDescent="0.2">
      <c r="GB168" s="43"/>
    </row>
    <row r="169" spans="184:184" ht="15.75" customHeight="1" x14ac:dyDescent="0.2">
      <c r="GB169" s="43"/>
    </row>
    <row r="170" spans="184:184" ht="15.75" customHeight="1" x14ac:dyDescent="0.2">
      <c r="GB170" s="43"/>
    </row>
    <row r="171" spans="184:184" ht="15.75" customHeight="1" x14ac:dyDescent="0.2">
      <c r="GB171" s="43"/>
    </row>
    <row r="172" spans="184:184" ht="15.75" customHeight="1" x14ac:dyDescent="0.2">
      <c r="GB172" s="43"/>
    </row>
    <row r="173" spans="184:184" ht="15.75" customHeight="1" x14ac:dyDescent="0.2">
      <c r="GB173" s="43"/>
    </row>
    <row r="174" spans="184:184" ht="15.75" customHeight="1" x14ac:dyDescent="0.2">
      <c r="GB174" s="43"/>
    </row>
    <row r="175" spans="184:184" ht="15.75" customHeight="1" x14ac:dyDescent="0.2">
      <c r="GB175" s="43"/>
    </row>
    <row r="176" spans="184:184" ht="15.75" customHeight="1" x14ac:dyDescent="0.2">
      <c r="GB176" s="43"/>
    </row>
    <row r="177" spans="184:184" ht="15.75" customHeight="1" x14ac:dyDescent="0.2">
      <c r="GB177" s="43"/>
    </row>
    <row r="178" spans="184:184" ht="15.75" customHeight="1" x14ac:dyDescent="0.2">
      <c r="GB178" s="43"/>
    </row>
    <row r="179" spans="184:184" ht="15.75" customHeight="1" x14ac:dyDescent="0.2">
      <c r="GB179" s="43"/>
    </row>
    <row r="180" spans="184:184" ht="15.75" customHeight="1" x14ac:dyDescent="0.2">
      <c r="GB180" s="43"/>
    </row>
    <row r="181" spans="184:184" ht="15.75" customHeight="1" x14ac:dyDescent="0.2">
      <c r="GB181" s="43"/>
    </row>
    <row r="182" spans="184:184" ht="15.75" customHeight="1" x14ac:dyDescent="0.2">
      <c r="GB182" s="43"/>
    </row>
    <row r="183" spans="184:184" ht="15.75" customHeight="1" x14ac:dyDescent="0.2">
      <c r="GB183" s="43"/>
    </row>
    <row r="184" spans="184:184" ht="15.75" customHeight="1" x14ac:dyDescent="0.2">
      <c r="GB184" s="43"/>
    </row>
    <row r="185" spans="184:184" ht="15.75" customHeight="1" x14ac:dyDescent="0.2">
      <c r="GB185" s="43"/>
    </row>
    <row r="186" spans="184:184" ht="15.75" customHeight="1" x14ac:dyDescent="0.2">
      <c r="GB186" s="43"/>
    </row>
    <row r="187" spans="184:184" ht="15.75" customHeight="1" x14ac:dyDescent="0.2">
      <c r="GB187" s="43"/>
    </row>
    <row r="188" spans="184:184" ht="15.75" customHeight="1" x14ac:dyDescent="0.2">
      <c r="GB188" s="43"/>
    </row>
    <row r="189" spans="184:184" ht="15.75" customHeight="1" x14ac:dyDescent="0.2">
      <c r="GB189" s="43"/>
    </row>
    <row r="190" spans="184:184" ht="15.75" customHeight="1" x14ac:dyDescent="0.2">
      <c r="GB190" s="43"/>
    </row>
    <row r="191" spans="184:184" ht="15.75" customHeight="1" x14ac:dyDescent="0.2">
      <c r="GB191" s="43"/>
    </row>
    <row r="192" spans="184:184" ht="15.75" customHeight="1" x14ac:dyDescent="0.2">
      <c r="GB192" s="43"/>
    </row>
    <row r="193" spans="184:184" ht="15.75" customHeight="1" x14ac:dyDescent="0.2">
      <c r="GB193" s="43"/>
    </row>
    <row r="194" spans="184:184" ht="15.75" customHeight="1" x14ac:dyDescent="0.2">
      <c r="GB194" s="43"/>
    </row>
    <row r="195" spans="184:184" ht="15.75" customHeight="1" x14ac:dyDescent="0.2">
      <c r="GB195" s="43"/>
    </row>
    <row r="196" spans="184:184" ht="15.75" customHeight="1" x14ac:dyDescent="0.2">
      <c r="GB196" s="43"/>
    </row>
    <row r="197" spans="184:184" ht="15.75" customHeight="1" x14ac:dyDescent="0.2">
      <c r="GB197" s="43"/>
    </row>
    <row r="198" spans="184:184" ht="15.75" customHeight="1" x14ac:dyDescent="0.2">
      <c r="GB198" s="43"/>
    </row>
    <row r="199" spans="184:184" ht="15.75" customHeight="1" x14ac:dyDescent="0.2">
      <c r="GB199" s="43"/>
    </row>
    <row r="200" spans="184:184" ht="15.75" customHeight="1" x14ac:dyDescent="0.2">
      <c r="GB200" s="43"/>
    </row>
    <row r="201" spans="184:184" ht="15.75" customHeight="1" x14ac:dyDescent="0.2">
      <c r="GB201" s="43"/>
    </row>
    <row r="202" spans="184:184" ht="15.75" customHeight="1" x14ac:dyDescent="0.2">
      <c r="GB202" s="43"/>
    </row>
    <row r="203" spans="184:184" ht="15.75" customHeight="1" x14ac:dyDescent="0.2">
      <c r="GB203" s="43"/>
    </row>
    <row r="204" spans="184:184" ht="15.75" customHeight="1" x14ac:dyDescent="0.2">
      <c r="GB204" s="43"/>
    </row>
    <row r="205" spans="184:184" ht="15.75" customHeight="1" x14ac:dyDescent="0.2">
      <c r="GB205" s="43"/>
    </row>
    <row r="206" spans="184:184" ht="15.75" customHeight="1" x14ac:dyDescent="0.2">
      <c r="GB206" s="43"/>
    </row>
    <row r="207" spans="184:184" ht="15.75" customHeight="1" x14ac:dyDescent="0.2">
      <c r="GB207" s="43"/>
    </row>
    <row r="208" spans="184:184" ht="15.75" customHeight="1" x14ac:dyDescent="0.2">
      <c r="GB208" s="43"/>
    </row>
    <row r="209" spans="184:184" ht="15.75" customHeight="1" x14ac:dyDescent="0.2">
      <c r="GB209" s="43"/>
    </row>
    <row r="210" spans="184:184" ht="15.75" customHeight="1" x14ac:dyDescent="0.2">
      <c r="GB210" s="43"/>
    </row>
    <row r="211" spans="184:184" ht="15.75" customHeight="1" x14ac:dyDescent="0.2">
      <c r="GB211" s="43"/>
    </row>
    <row r="212" spans="184:184" ht="15.75" customHeight="1" x14ac:dyDescent="0.2">
      <c r="GB212" s="43"/>
    </row>
    <row r="213" spans="184:184" ht="15.75" customHeight="1" x14ac:dyDescent="0.2">
      <c r="GB213" s="43"/>
    </row>
    <row r="214" spans="184:184" ht="15.75" customHeight="1" x14ac:dyDescent="0.2">
      <c r="GB214" s="43"/>
    </row>
    <row r="215" spans="184:184" ht="15.75" customHeight="1" x14ac:dyDescent="0.2">
      <c r="GB215" s="43"/>
    </row>
    <row r="216" spans="184:184" ht="15.75" customHeight="1" x14ac:dyDescent="0.2">
      <c r="GB216" s="43"/>
    </row>
    <row r="217" spans="184:184" ht="15.75" customHeight="1" x14ac:dyDescent="0.2">
      <c r="GB217" s="43"/>
    </row>
    <row r="218" spans="184:184" ht="15.75" customHeight="1" x14ac:dyDescent="0.2">
      <c r="GB218" s="43"/>
    </row>
    <row r="219" spans="184:184" ht="15.75" customHeight="1" x14ac:dyDescent="0.2">
      <c r="GB219" s="43"/>
    </row>
    <row r="220" spans="184:184" ht="15.75" customHeight="1" x14ac:dyDescent="0.2">
      <c r="GB220" s="43"/>
    </row>
    <row r="221" spans="184:184" ht="15.75" customHeight="1" x14ac:dyDescent="0.2">
      <c r="GB221" s="43"/>
    </row>
    <row r="222" spans="184:184" ht="15.75" customHeight="1" x14ac:dyDescent="0.2">
      <c r="GB222" s="43"/>
    </row>
    <row r="223" spans="184:184" ht="15.75" customHeight="1" x14ac:dyDescent="0.2">
      <c r="GB223" s="43"/>
    </row>
    <row r="224" spans="184:184" ht="15.75" customHeight="1" x14ac:dyDescent="0.2">
      <c r="GB224" s="43"/>
    </row>
    <row r="225" spans="184:184" ht="15.75" customHeight="1" x14ac:dyDescent="0.2">
      <c r="GB225" s="43"/>
    </row>
    <row r="226" spans="184:184" ht="15.75" customHeight="1" x14ac:dyDescent="0.2">
      <c r="GB226" s="43"/>
    </row>
    <row r="227" spans="184:184" ht="15.75" customHeight="1" x14ac:dyDescent="0.2">
      <c r="GB227" s="43"/>
    </row>
    <row r="228" spans="184:184" ht="15.75" customHeight="1" x14ac:dyDescent="0.2">
      <c r="GB228" s="43"/>
    </row>
    <row r="229" spans="184:184" ht="15.75" customHeight="1" x14ac:dyDescent="0.2">
      <c r="GB229" s="43"/>
    </row>
    <row r="230" spans="184:184" ht="15.75" customHeight="1" x14ac:dyDescent="0.2">
      <c r="GB230" s="43"/>
    </row>
    <row r="231" spans="184:184" ht="15.75" customHeight="1" x14ac:dyDescent="0.2">
      <c r="GB231" s="43"/>
    </row>
    <row r="232" spans="184:184" ht="15.75" customHeight="1" x14ac:dyDescent="0.2">
      <c r="GB232" s="43"/>
    </row>
    <row r="233" spans="184:184" ht="15.75" customHeight="1" x14ac:dyDescent="0.2">
      <c r="GB233" s="43"/>
    </row>
    <row r="234" spans="184:184" ht="15.75" customHeight="1" x14ac:dyDescent="0.2">
      <c r="GB234" s="43"/>
    </row>
    <row r="235" spans="184:184" ht="15.75" customHeight="1" x14ac:dyDescent="0.2">
      <c r="GB235" s="43"/>
    </row>
    <row r="236" spans="184:184" ht="15.75" customHeight="1" x14ac:dyDescent="0.2">
      <c r="GB236" s="43"/>
    </row>
    <row r="237" spans="184:184" ht="15.75" customHeight="1" x14ac:dyDescent="0.2">
      <c r="GB237" s="43"/>
    </row>
    <row r="238" spans="184:184" ht="15.75" customHeight="1" x14ac:dyDescent="0.2">
      <c r="GB238" s="43"/>
    </row>
    <row r="239" spans="184:184" ht="15.75" customHeight="1" x14ac:dyDescent="0.2">
      <c r="GB239" s="43"/>
    </row>
    <row r="240" spans="184:184" ht="15.75" customHeight="1" x14ac:dyDescent="0.2">
      <c r="GB240" s="43"/>
    </row>
    <row r="241" spans="184:184" ht="15.75" customHeight="1" x14ac:dyDescent="0.2">
      <c r="GB241" s="43"/>
    </row>
    <row r="242" spans="184:184" ht="15.75" customHeight="1" x14ac:dyDescent="0.2">
      <c r="GB242" s="43"/>
    </row>
    <row r="243" spans="184:184" ht="15.75" customHeight="1" x14ac:dyDescent="0.2">
      <c r="GB243" s="43"/>
    </row>
    <row r="244" spans="184:184" ht="15.75" customHeight="1" x14ac:dyDescent="0.2">
      <c r="GB244" s="43"/>
    </row>
    <row r="245" spans="184:184" ht="15.75" customHeight="1" x14ac:dyDescent="0.2">
      <c r="GB245" s="43"/>
    </row>
    <row r="246" spans="184:184" ht="15.75" customHeight="1" x14ac:dyDescent="0.2">
      <c r="GB246" s="43"/>
    </row>
    <row r="247" spans="184:184" ht="15.75" customHeight="1" x14ac:dyDescent="0.2">
      <c r="GB247" s="43"/>
    </row>
    <row r="248" spans="184:184" ht="15.75" customHeight="1" x14ac:dyDescent="0.2">
      <c r="GB248" s="43"/>
    </row>
    <row r="249" spans="184:184" ht="15.75" customHeight="1" x14ac:dyDescent="0.2">
      <c r="GB249" s="43"/>
    </row>
    <row r="250" spans="184:184" ht="15.75" customHeight="1" x14ac:dyDescent="0.2">
      <c r="GB250" s="43"/>
    </row>
    <row r="251" spans="184:184" ht="15.75" customHeight="1" x14ac:dyDescent="0.2">
      <c r="GB251" s="43"/>
    </row>
    <row r="252" spans="184:184" ht="15.75" customHeight="1" x14ac:dyDescent="0.2">
      <c r="GB252" s="43"/>
    </row>
    <row r="253" spans="184:184" ht="15.75" customHeight="1" x14ac:dyDescent="0.2">
      <c r="GB253" s="43"/>
    </row>
    <row r="254" spans="184:184" ht="15.75" customHeight="1" x14ac:dyDescent="0.2">
      <c r="GB254" s="43"/>
    </row>
    <row r="255" spans="184:184" ht="15.75" customHeight="1" x14ac:dyDescent="0.2">
      <c r="GB255" s="43"/>
    </row>
    <row r="256" spans="184:184" ht="15.75" customHeight="1" x14ac:dyDescent="0.2">
      <c r="GB256" s="43"/>
    </row>
    <row r="257" spans="184:184" ht="15.75" customHeight="1" x14ac:dyDescent="0.2">
      <c r="GB257" s="43"/>
    </row>
    <row r="258" spans="184:184" ht="15.75" customHeight="1" x14ac:dyDescent="0.2">
      <c r="GB258" s="43"/>
    </row>
    <row r="259" spans="184:184" ht="15.75" customHeight="1" x14ac:dyDescent="0.2">
      <c r="GB259" s="43"/>
    </row>
    <row r="260" spans="184:184" ht="15.75" customHeight="1" x14ac:dyDescent="0.2">
      <c r="GB260" s="43"/>
    </row>
    <row r="261" spans="184:184" ht="15.75" customHeight="1" x14ac:dyDescent="0.2">
      <c r="GB261" s="43"/>
    </row>
    <row r="262" spans="184:184" ht="15.75" customHeight="1" x14ac:dyDescent="0.2">
      <c r="GB262" s="43"/>
    </row>
    <row r="263" spans="184:184" ht="15.75" customHeight="1" x14ac:dyDescent="0.2">
      <c r="GB263" s="43"/>
    </row>
    <row r="264" spans="184:184" ht="15.75" customHeight="1" x14ac:dyDescent="0.2">
      <c r="GB264" s="43"/>
    </row>
    <row r="265" spans="184:184" ht="15.75" customHeight="1" x14ac:dyDescent="0.2">
      <c r="GB265" s="43"/>
    </row>
    <row r="266" spans="184:184" ht="15.75" customHeight="1" x14ac:dyDescent="0.2">
      <c r="GB266" s="43"/>
    </row>
    <row r="267" spans="184:184" ht="15.75" customHeight="1" x14ac:dyDescent="0.2">
      <c r="GB267" s="43"/>
    </row>
    <row r="268" spans="184:184" ht="15.75" customHeight="1" x14ac:dyDescent="0.2">
      <c r="GB268" s="43"/>
    </row>
    <row r="269" spans="184:184" ht="15.75" customHeight="1" x14ac:dyDescent="0.2">
      <c r="GB269" s="43"/>
    </row>
    <row r="270" spans="184:184" ht="15.75" customHeight="1" x14ac:dyDescent="0.2">
      <c r="GB270" s="43"/>
    </row>
    <row r="271" spans="184:184" ht="15.75" customHeight="1" x14ac:dyDescent="0.2">
      <c r="GB271" s="43"/>
    </row>
    <row r="272" spans="184:184" ht="15.75" customHeight="1" x14ac:dyDescent="0.2">
      <c r="GB272" s="43"/>
    </row>
    <row r="273" spans="184:184" ht="15.75" customHeight="1" x14ac:dyDescent="0.2">
      <c r="GB273" s="43"/>
    </row>
    <row r="274" spans="184:184" ht="15.75" customHeight="1" x14ac:dyDescent="0.2">
      <c r="GB274" s="43"/>
    </row>
    <row r="275" spans="184:184" ht="15.75" customHeight="1" x14ac:dyDescent="0.2">
      <c r="GB275" s="43"/>
    </row>
    <row r="276" spans="184:184" ht="15.75" customHeight="1" x14ac:dyDescent="0.2">
      <c r="GB276" s="43"/>
    </row>
    <row r="277" spans="184:184" ht="15.75" customHeight="1" x14ac:dyDescent="0.2">
      <c r="GB277" s="43"/>
    </row>
    <row r="278" spans="184:184" ht="15.75" customHeight="1" x14ac:dyDescent="0.2">
      <c r="GB278" s="43"/>
    </row>
    <row r="279" spans="184:184" ht="15.75" customHeight="1" x14ac:dyDescent="0.2">
      <c r="GB279" s="43"/>
    </row>
    <row r="280" spans="184:184" ht="15.75" customHeight="1" x14ac:dyDescent="0.2">
      <c r="GB280" s="43"/>
    </row>
    <row r="281" spans="184:184" ht="15.75" customHeight="1" x14ac:dyDescent="0.2">
      <c r="GB281" s="43"/>
    </row>
    <row r="282" spans="184:184" ht="15.75" customHeight="1" x14ac:dyDescent="0.2">
      <c r="GB282" s="43"/>
    </row>
    <row r="283" spans="184:184" ht="15.75" customHeight="1" x14ac:dyDescent="0.2">
      <c r="GB283" s="43"/>
    </row>
    <row r="284" spans="184:184" ht="15.75" customHeight="1" x14ac:dyDescent="0.2">
      <c r="GB284" s="43"/>
    </row>
    <row r="285" spans="184:184" ht="15.75" customHeight="1" x14ac:dyDescent="0.2">
      <c r="GB285" s="43"/>
    </row>
    <row r="286" spans="184:184" ht="15.75" customHeight="1" x14ac:dyDescent="0.2">
      <c r="GB286" s="43"/>
    </row>
    <row r="287" spans="184:184" ht="15.75" customHeight="1" x14ac:dyDescent="0.2">
      <c r="GB287" s="43"/>
    </row>
    <row r="288" spans="184:184" ht="15.75" customHeight="1" x14ac:dyDescent="0.2">
      <c r="GB288" s="43"/>
    </row>
    <row r="289" spans="184:184" ht="15.75" customHeight="1" x14ac:dyDescent="0.2">
      <c r="GB289" s="43"/>
    </row>
    <row r="290" spans="184:184" ht="15.75" customHeight="1" x14ac:dyDescent="0.2">
      <c r="GB290" s="43"/>
    </row>
    <row r="291" spans="184:184" ht="15.75" customHeight="1" x14ac:dyDescent="0.2">
      <c r="GB291" s="43"/>
    </row>
    <row r="292" spans="184:184" ht="15.75" customHeight="1" x14ac:dyDescent="0.2">
      <c r="GB292" s="43"/>
    </row>
    <row r="293" spans="184:184" ht="15.75" customHeight="1" x14ac:dyDescent="0.2">
      <c r="GB293" s="43"/>
    </row>
    <row r="294" spans="184:184" ht="15.75" customHeight="1" x14ac:dyDescent="0.2">
      <c r="GB294" s="43"/>
    </row>
    <row r="295" spans="184:184" ht="15.75" customHeight="1" x14ac:dyDescent="0.2">
      <c r="GB295" s="43"/>
    </row>
    <row r="296" spans="184:184" ht="15.75" customHeight="1" x14ac:dyDescent="0.2">
      <c r="GB296" s="43"/>
    </row>
    <row r="297" spans="184:184" ht="15.75" customHeight="1" x14ac:dyDescent="0.2">
      <c r="GB297" s="43"/>
    </row>
    <row r="298" spans="184:184" ht="15.75" customHeight="1" x14ac:dyDescent="0.2">
      <c r="GB298" s="43"/>
    </row>
    <row r="299" spans="184:184" ht="15.75" customHeight="1" x14ac:dyDescent="0.2">
      <c r="GB299" s="43"/>
    </row>
    <row r="300" spans="184:184" ht="15.75" customHeight="1" x14ac:dyDescent="0.2">
      <c r="GB300" s="43"/>
    </row>
    <row r="301" spans="184:184" ht="15.75" customHeight="1" x14ac:dyDescent="0.2">
      <c r="GB301" s="43"/>
    </row>
    <row r="302" spans="184:184" ht="15.75" customHeight="1" x14ac:dyDescent="0.2">
      <c r="GB302" s="43"/>
    </row>
    <row r="303" spans="184:184" ht="15.75" customHeight="1" x14ac:dyDescent="0.2">
      <c r="GB303" s="43"/>
    </row>
    <row r="304" spans="184:184" ht="15.75" customHeight="1" x14ac:dyDescent="0.2">
      <c r="GB304" s="43"/>
    </row>
    <row r="305" spans="184:184" ht="15.75" customHeight="1" x14ac:dyDescent="0.2">
      <c r="GB305" s="43"/>
    </row>
    <row r="306" spans="184:184" ht="15.75" customHeight="1" x14ac:dyDescent="0.2">
      <c r="GB306" s="43"/>
    </row>
    <row r="307" spans="184:184" ht="15.75" customHeight="1" x14ac:dyDescent="0.2">
      <c r="GB307" s="43"/>
    </row>
    <row r="308" spans="184:184" ht="15.75" customHeight="1" x14ac:dyDescent="0.2">
      <c r="GB308" s="43"/>
    </row>
    <row r="309" spans="184:184" ht="15.75" customHeight="1" x14ac:dyDescent="0.2">
      <c r="GB309" s="43"/>
    </row>
    <row r="310" spans="184:184" ht="15.75" customHeight="1" x14ac:dyDescent="0.2">
      <c r="GB310" s="43"/>
    </row>
    <row r="311" spans="184:184" ht="15.75" customHeight="1" x14ac:dyDescent="0.2">
      <c r="GB311" s="43"/>
    </row>
    <row r="312" spans="184:184" ht="15.75" customHeight="1" x14ac:dyDescent="0.2">
      <c r="GB312" s="43"/>
    </row>
    <row r="313" spans="184:184" ht="15.75" customHeight="1" x14ac:dyDescent="0.2">
      <c r="GB313" s="43"/>
    </row>
    <row r="314" spans="184:184" ht="15.75" customHeight="1" x14ac:dyDescent="0.2">
      <c r="GB314" s="43"/>
    </row>
    <row r="315" spans="184:184" ht="15.75" customHeight="1" x14ac:dyDescent="0.2">
      <c r="GB315" s="43"/>
    </row>
    <row r="316" spans="184:184" ht="15.75" customHeight="1" x14ac:dyDescent="0.2">
      <c r="GB316" s="43"/>
    </row>
    <row r="317" spans="184:184" ht="15.75" customHeight="1" x14ac:dyDescent="0.2">
      <c r="GB317" s="43"/>
    </row>
    <row r="318" spans="184:184" ht="15.75" customHeight="1" x14ac:dyDescent="0.2">
      <c r="GB318" s="43"/>
    </row>
    <row r="319" spans="184:184" ht="15.75" customHeight="1" x14ac:dyDescent="0.2">
      <c r="GB319" s="43"/>
    </row>
    <row r="320" spans="184:184" ht="15.75" customHeight="1" x14ac:dyDescent="0.2">
      <c r="GB320" s="43"/>
    </row>
    <row r="321" spans="184:184" ht="15.75" customHeight="1" x14ac:dyDescent="0.2">
      <c r="GB321" s="43"/>
    </row>
    <row r="322" spans="184:184" ht="15.75" customHeight="1" x14ac:dyDescent="0.2">
      <c r="GB322" s="43"/>
    </row>
    <row r="323" spans="184:184" ht="15.75" customHeight="1" x14ac:dyDescent="0.2">
      <c r="GB323" s="43"/>
    </row>
    <row r="324" spans="184:184" ht="15.75" customHeight="1" x14ac:dyDescent="0.2">
      <c r="GB324" s="43"/>
    </row>
    <row r="325" spans="184:184" ht="15.75" customHeight="1" x14ac:dyDescent="0.2">
      <c r="GB325" s="43"/>
    </row>
    <row r="326" spans="184:184" ht="15.75" customHeight="1" x14ac:dyDescent="0.2">
      <c r="GB326" s="43"/>
    </row>
    <row r="327" spans="184:184" ht="15.75" customHeight="1" x14ac:dyDescent="0.2">
      <c r="GB327" s="43"/>
    </row>
    <row r="328" spans="184:184" ht="15.75" customHeight="1" x14ac:dyDescent="0.2">
      <c r="GB328" s="43"/>
    </row>
    <row r="329" spans="184:184" ht="15.75" customHeight="1" x14ac:dyDescent="0.2">
      <c r="GB329" s="43"/>
    </row>
    <row r="330" spans="184:184" ht="15.75" customHeight="1" x14ac:dyDescent="0.2">
      <c r="GB330" s="43"/>
    </row>
    <row r="331" spans="184:184" ht="15.75" customHeight="1" x14ac:dyDescent="0.2">
      <c r="GB331" s="43"/>
    </row>
    <row r="332" spans="184:184" ht="15.75" customHeight="1" x14ac:dyDescent="0.2">
      <c r="GB332" s="43"/>
    </row>
    <row r="333" spans="184:184" ht="15.75" customHeight="1" x14ac:dyDescent="0.2">
      <c r="GB333" s="43"/>
    </row>
    <row r="334" spans="184:184" ht="15.75" customHeight="1" x14ac:dyDescent="0.2">
      <c r="GB334" s="43"/>
    </row>
    <row r="335" spans="184:184" ht="15.75" customHeight="1" x14ac:dyDescent="0.2">
      <c r="GB335" s="43"/>
    </row>
    <row r="336" spans="184:184" ht="15.75" customHeight="1" x14ac:dyDescent="0.2">
      <c r="GB336" s="43"/>
    </row>
    <row r="337" spans="184:184" ht="15.75" customHeight="1" x14ac:dyDescent="0.2">
      <c r="GB337" s="43"/>
    </row>
    <row r="338" spans="184:184" ht="15.75" customHeight="1" x14ac:dyDescent="0.2">
      <c r="GB338" s="43"/>
    </row>
    <row r="339" spans="184:184" ht="15.75" customHeight="1" x14ac:dyDescent="0.2">
      <c r="GB339" s="43"/>
    </row>
    <row r="340" spans="184:184" ht="15.75" customHeight="1" x14ac:dyDescent="0.2">
      <c r="GB340" s="43"/>
    </row>
    <row r="341" spans="184:184" ht="15.75" customHeight="1" x14ac:dyDescent="0.2">
      <c r="GB341" s="43"/>
    </row>
    <row r="342" spans="184:184" ht="15.75" customHeight="1" x14ac:dyDescent="0.2">
      <c r="GB342" s="43"/>
    </row>
    <row r="343" spans="184:184" ht="15.75" customHeight="1" x14ac:dyDescent="0.2">
      <c r="GB343" s="43"/>
    </row>
    <row r="344" spans="184:184" ht="15.75" customHeight="1" x14ac:dyDescent="0.2">
      <c r="GB344" s="43"/>
    </row>
    <row r="345" spans="184:184" ht="15.75" customHeight="1" x14ac:dyDescent="0.2">
      <c r="GB345" s="43"/>
    </row>
    <row r="346" spans="184:184" ht="15.75" customHeight="1" x14ac:dyDescent="0.2">
      <c r="GB346" s="43"/>
    </row>
    <row r="347" spans="184:184" ht="15.75" customHeight="1" x14ac:dyDescent="0.2">
      <c r="GB347" s="43"/>
    </row>
    <row r="348" spans="184:184" ht="15.75" customHeight="1" x14ac:dyDescent="0.2">
      <c r="GB348" s="43"/>
    </row>
    <row r="349" spans="184:184" ht="15.75" customHeight="1" x14ac:dyDescent="0.2">
      <c r="GB349" s="43"/>
    </row>
    <row r="350" spans="184:184" ht="15.75" customHeight="1" x14ac:dyDescent="0.2">
      <c r="GB350" s="43"/>
    </row>
    <row r="351" spans="184:184" ht="15.75" customHeight="1" x14ac:dyDescent="0.2">
      <c r="GB351" s="43"/>
    </row>
    <row r="352" spans="184:184" ht="15.75" customHeight="1" x14ac:dyDescent="0.2">
      <c r="GB352" s="43"/>
    </row>
    <row r="353" spans="184:184" ht="15.75" customHeight="1" x14ac:dyDescent="0.2">
      <c r="GB353" s="43"/>
    </row>
    <row r="354" spans="184:184" ht="15.75" customHeight="1" x14ac:dyDescent="0.2">
      <c r="GB354" s="43"/>
    </row>
    <row r="355" spans="184:184" ht="15.75" customHeight="1" x14ac:dyDescent="0.2">
      <c r="GB355" s="43"/>
    </row>
    <row r="356" spans="184:184" ht="15.75" customHeight="1" x14ac:dyDescent="0.2">
      <c r="GB356" s="43"/>
    </row>
    <row r="357" spans="184:184" ht="15.75" customHeight="1" x14ac:dyDescent="0.2">
      <c r="GB357" s="43"/>
    </row>
    <row r="358" spans="184:184" ht="15.75" customHeight="1" x14ac:dyDescent="0.2">
      <c r="GB358" s="43"/>
    </row>
    <row r="359" spans="184:184" ht="15.75" customHeight="1" x14ac:dyDescent="0.2">
      <c r="GB359" s="43"/>
    </row>
    <row r="360" spans="184:184" ht="15.75" customHeight="1" x14ac:dyDescent="0.2">
      <c r="GB360" s="43"/>
    </row>
    <row r="361" spans="184:184" ht="15.75" customHeight="1" x14ac:dyDescent="0.2">
      <c r="GB361" s="43"/>
    </row>
    <row r="362" spans="184:184" ht="15.75" customHeight="1" x14ac:dyDescent="0.2">
      <c r="GB362" s="43"/>
    </row>
    <row r="363" spans="184:184" ht="15.75" customHeight="1" x14ac:dyDescent="0.2">
      <c r="GB363" s="43"/>
    </row>
    <row r="364" spans="184:184" ht="15.75" customHeight="1" x14ac:dyDescent="0.2">
      <c r="GB364" s="43"/>
    </row>
    <row r="365" spans="184:184" ht="15.75" customHeight="1" x14ac:dyDescent="0.2">
      <c r="GB365" s="43"/>
    </row>
    <row r="366" spans="184:184" ht="15.75" customHeight="1" x14ac:dyDescent="0.2">
      <c r="GB366" s="43"/>
    </row>
    <row r="367" spans="184:184" ht="15.75" customHeight="1" x14ac:dyDescent="0.2">
      <c r="GB367" s="43"/>
    </row>
    <row r="368" spans="184:184" ht="15.75" customHeight="1" x14ac:dyDescent="0.2">
      <c r="GB368" s="43"/>
    </row>
    <row r="369" spans="184:184" ht="15.75" customHeight="1" x14ac:dyDescent="0.2">
      <c r="GB369" s="43"/>
    </row>
    <row r="370" spans="184:184" ht="15.75" customHeight="1" x14ac:dyDescent="0.2">
      <c r="GB370" s="43"/>
    </row>
    <row r="371" spans="184:184" ht="15.75" customHeight="1" x14ac:dyDescent="0.2">
      <c r="GB371" s="43"/>
    </row>
    <row r="372" spans="184:184" ht="15.75" customHeight="1" x14ac:dyDescent="0.2">
      <c r="GB372" s="43"/>
    </row>
    <row r="373" spans="184:184" ht="15.75" customHeight="1" x14ac:dyDescent="0.2">
      <c r="GB373" s="43"/>
    </row>
    <row r="374" spans="184:184" ht="15.75" customHeight="1" x14ac:dyDescent="0.2">
      <c r="GB374" s="43"/>
    </row>
    <row r="375" spans="184:184" ht="15.75" customHeight="1" x14ac:dyDescent="0.2">
      <c r="GB375" s="43"/>
    </row>
    <row r="376" spans="184:184" ht="15.75" customHeight="1" x14ac:dyDescent="0.2">
      <c r="GB376" s="43"/>
    </row>
    <row r="377" spans="184:184" ht="15.75" customHeight="1" x14ac:dyDescent="0.2">
      <c r="GB377" s="43"/>
    </row>
    <row r="378" spans="184:184" ht="15.75" customHeight="1" x14ac:dyDescent="0.2">
      <c r="GB378" s="43"/>
    </row>
    <row r="379" spans="184:184" ht="15.75" customHeight="1" x14ac:dyDescent="0.2">
      <c r="GB379" s="43"/>
    </row>
    <row r="380" spans="184:184" ht="15.75" customHeight="1" x14ac:dyDescent="0.2">
      <c r="GB380" s="43"/>
    </row>
    <row r="381" spans="184:184" ht="15.75" customHeight="1" x14ac:dyDescent="0.2">
      <c r="GB381" s="43"/>
    </row>
    <row r="382" spans="184:184" ht="15.75" customHeight="1" x14ac:dyDescent="0.2">
      <c r="GB382" s="43"/>
    </row>
    <row r="383" spans="184:184" ht="15.75" customHeight="1" x14ac:dyDescent="0.2">
      <c r="GB383" s="43"/>
    </row>
    <row r="384" spans="184:184" ht="15.75" customHeight="1" x14ac:dyDescent="0.2">
      <c r="GB384" s="43"/>
    </row>
    <row r="385" spans="184:184" ht="15.75" customHeight="1" x14ac:dyDescent="0.2">
      <c r="GB385" s="43"/>
    </row>
    <row r="386" spans="184:184" ht="15.75" customHeight="1" x14ac:dyDescent="0.2">
      <c r="GB386" s="43"/>
    </row>
    <row r="387" spans="184:184" ht="15.75" customHeight="1" x14ac:dyDescent="0.2">
      <c r="GB387" s="43"/>
    </row>
    <row r="388" spans="184:184" ht="15.75" customHeight="1" x14ac:dyDescent="0.2">
      <c r="GB388" s="43"/>
    </row>
    <row r="389" spans="184:184" ht="15.75" customHeight="1" x14ac:dyDescent="0.2">
      <c r="GB389" s="43"/>
    </row>
    <row r="390" spans="184:184" ht="15.75" customHeight="1" x14ac:dyDescent="0.2">
      <c r="GB390" s="43"/>
    </row>
    <row r="391" spans="184:184" ht="15.75" customHeight="1" x14ac:dyDescent="0.2">
      <c r="GB391" s="43"/>
    </row>
    <row r="392" spans="184:184" ht="15.75" customHeight="1" x14ac:dyDescent="0.2">
      <c r="GB392" s="43"/>
    </row>
    <row r="393" spans="184:184" ht="15.75" customHeight="1" x14ac:dyDescent="0.2">
      <c r="GB393" s="43"/>
    </row>
    <row r="394" spans="184:184" ht="15.75" customHeight="1" x14ac:dyDescent="0.2">
      <c r="GB394" s="43"/>
    </row>
    <row r="395" spans="184:184" ht="15.75" customHeight="1" x14ac:dyDescent="0.2">
      <c r="GB395" s="43"/>
    </row>
    <row r="396" spans="184:184" ht="15.75" customHeight="1" x14ac:dyDescent="0.2">
      <c r="GB396" s="43"/>
    </row>
    <row r="397" spans="184:184" ht="15.75" customHeight="1" x14ac:dyDescent="0.2">
      <c r="GB397" s="43"/>
    </row>
    <row r="398" spans="184:184" ht="15.75" customHeight="1" x14ac:dyDescent="0.2">
      <c r="GB398" s="43"/>
    </row>
    <row r="399" spans="184:184" ht="15.75" customHeight="1" x14ac:dyDescent="0.2">
      <c r="GB399" s="43"/>
    </row>
    <row r="400" spans="184:184" ht="15.75" customHeight="1" x14ac:dyDescent="0.2">
      <c r="GB400" s="43"/>
    </row>
    <row r="401" spans="184:184" ht="15.75" customHeight="1" x14ac:dyDescent="0.2">
      <c r="GB401" s="43"/>
    </row>
    <row r="402" spans="184:184" ht="15.75" customHeight="1" x14ac:dyDescent="0.2">
      <c r="GB402" s="43"/>
    </row>
    <row r="403" spans="184:184" ht="15.75" customHeight="1" x14ac:dyDescent="0.2">
      <c r="GB403" s="43"/>
    </row>
    <row r="404" spans="184:184" ht="15.75" customHeight="1" x14ac:dyDescent="0.2">
      <c r="GB404" s="43"/>
    </row>
    <row r="405" spans="184:184" ht="15.75" customHeight="1" x14ac:dyDescent="0.2">
      <c r="GB405" s="43"/>
    </row>
    <row r="406" spans="184:184" ht="15.75" customHeight="1" x14ac:dyDescent="0.2">
      <c r="GB406" s="43"/>
    </row>
    <row r="407" spans="184:184" ht="15.75" customHeight="1" x14ac:dyDescent="0.2">
      <c r="GB407" s="43"/>
    </row>
    <row r="408" spans="184:184" ht="15.75" customHeight="1" x14ac:dyDescent="0.2">
      <c r="GB408" s="43"/>
    </row>
    <row r="409" spans="184:184" ht="15.75" customHeight="1" x14ac:dyDescent="0.2">
      <c r="GB409" s="43"/>
    </row>
    <row r="410" spans="184:184" ht="15.75" customHeight="1" x14ac:dyDescent="0.2">
      <c r="GB410" s="43"/>
    </row>
    <row r="411" spans="184:184" ht="15.75" customHeight="1" x14ac:dyDescent="0.2">
      <c r="GB411" s="43"/>
    </row>
    <row r="412" spans="184:184" ht="15.75" customHeight="1" x14ac:dyDescent="0.2">
      <c r="GB412" s="43"/>
    </row>
    <row r="413" spans="184:184" ht="15.75" customHeight="1" x14ac:dyDescent="0.2">
      <c r="GB413" s="43"/>
    </row>
    <row r="414" spans="184:184" ht="15.75" customHeight="1" x14ac:dyDescent="0.2">
      <c r="GB414" s="43"/>
    </row>
    <row r="415" spans="184:184" ht="15.75" customHeight="1" x14ac:dyDescent="0.2">
      <c r="GB415" s="43"/>
    </row>
    <row r="416" spans="184:184" ht="15.75" customHeight="1" x14ac:dyDescent="0.2">
      <c r="GB416" s="43"/>
    </row>
    <row r="417" spans="184:184" ht="15.75" customHeight="1" x14ac:dyDescent="0.2">
      <c r="GB417" s="43"/>
    </row>
    <row r="418" spans="184:184" ht="15.75" customHeight="1" x14ac:dyDescent="0.2">
      <c r="GB418" s="43"/>
    </row>
    <row r="419" spans="184:184" ht="15.75" customHeight="1" x14ac:dyDescent="0.2">
      <c r="GB419" s="43"/>
    </row>
    <row r="420" spans="184:184" ht="15.75" customHeight="1" x14ac:dyDescent="0.2">
      <c r="GB420" s="43"/>
    </row>
    <row r="421" spans="184:184" ht="15.75" customHeight="1" x14ac:dyDescent="0.2">
      <c r="GB421" s="43"/>
    </row>
    <row r="422" spans="184:184" ht="15.75" customHeight="1" x14ac:dyDescent="0.2">
      <c r="GB422" s="43"/>
    </row>
    <row r="423" spans="184:184" ht="15.75" customHeight="1" x14ac:dyDescent="0.2">
      <c r="GB423" s="43"/>
    </row>
    <row r="424" spans="184:184" ht="15.75" customHeight="1" x14ac:dyDescent="0.2">
      <c r="GB424" s="43"/>
    </row>
    <row r="425" spans="184:184" ht="15.75" customHeight="1" x14ac:dyDescent="0.2">
      <c r="GB425" s="43"/>
    </row>
    <row r="426" spans="184:184" ht="15.75" customHeight="1" x14ac:dyDescent="0.2">
      <c r="GB426" s="43"/>
    </row>
    <row r="427" spans="184:184" ht="15.75" customHeight="1" x14ac:dyDescent="0.2">
      <c r="GB427" s="43"/>
    </row>
    <row r="428" spans="184:184" ht="15.75" customHeight="1" x14ac:dyDescent="0.2">
      <c r="GB428" s="43"/>
    </row>
    <row r="429" spans="184:184" ht="15.75" customHeight="1" x14ac:dyDescent="0.2">
      <c r="GB429" s="43"/>
    </row>
    <row r="430" spans="184:184" ht="15.75" customHeight="1" x14ac:dyDescent="0.2">
      <c r="GB430" s="43"/>
    </row>
    <row r="431" spans="184:184" ht="15.75" customHeight="1" x14ac:dyDescent="0.2">
      <c r="GB431" s="43"/>
    </row>
    <row r="432" spans="184:184" ht="15.75" customHeight="1" x14ac:dyDescent="0.2">
      <c r="GB432" s="43"/>
    </row>
    <row r="433" spans="184:184" ht="15.75" customHeight="1" x14ac:dyDescent="0.2">
      <c r="GB433" s="43"/>
    </row>
    <row r="434" spans="184:184" ht="15.75" customHeight="1" x14ac:dyDescent="0.2">
      <c r="GB434" s="43"/>
    </row>
    <row r="435" spans="184:184" ht="15.75" customHeight="1" x14ac:dyDescent="0.2">
      <c r="GB435" s="43"/>
    </row>
    <row r="436" spans="184:184" ht="15.75" customHeight="1" x14ac:dyDescent="0.2">
      <c r="GB436" s="43"/>
    </row>
    <row r="437" spans="184:184" ht="15.75" customHeight="1" x14ac:dyDescent="0.2">
      <c r="GB437" s="43"/>
    </row>
    <row r="438" spans="184:184" ht="15.75" customHeight="1" x14ac:dyDescent="0.2">
      <c r="GB438" s="43"/>
    </row>
    <row r="439" spans="184:184" ht="15.75" customHeight="1" x14ac:dyDescent="0.2">
      <c r="GB439" s="43"/>
    </row>
    <row r="440" spans="184:184" ht="15.75" customHeight="1" x14ac:dyDescent="0.2">
      <c r="GB440" s="43"/>
    </row>
    <row r="441" spans="184:184" ht="15.75" customHeight="1" x14ac:dyDescent="0.2">
      <c r="GB441" s="43"/>
    </row>
    <row r="442" spans="184:184" ht="15.75" customHeight="1" x14ac:dyDescent="0.2">
      <c r="GB442" s="43"/>
    </row>
    <row r="443" spans="184:184" ht="15.75" customHeight="1" x14ac:dyDescent="0.2">
      <c r="GB443" s="43"/>
    </row>
    <row r="444" spans="184:184" ht="15.75" customHeight="1" x14ac:dyDescent="0.2">
      <c r="GB444" s="43"/>
    </row>
    <row r="445" spans="184:184" ht="15.75" customHeight="1" x14ac:dyDescent="0.2">
      <c r="GB445" s="43"/>
    </row>
    <row r="446" spans="184:184" ht="15.75" customHeight="1" x14ac:dyDescent="0.2">
      <c r="GB446" s="43"/>
    </row>
    <row r="447" spans="184:184" ht="15.75" customHeight="1" x14ac:dyDescent="0.2">
      <c r="GB447" s="43"/>
    </row>
    <row r="448" spans="184:184" ht="15.75" customHeight="1" x14ac:dyDescent="0.2">
      <c r="GB448" s="43"/>
    </row>
    <row r="449" spans="184:184" ht="15.75" customHeight="1" x14ac:dyDescent="0.2">
      <c r="GB449" s="43"/>
    </row>
    <row r="450" spans="184:184" ht="15.75" customHeight="1" x14ac:dyDescent="0.2">
      <c r="GB450" s="43"/>
    </row>
    <row r="451" spans="184:184" ht="15.75" customHeight="1" x14ac:dyDescent="0.2">
      <c r="GB451" s="43"/>
    </row>
    <row r="452" spans="184:184" ht="15.75" customHeight="1" x14ac:dyDescent="0.2">
      <c r="GB452" s="43"/>
    </row>
    <row r="453" spans="184:184" ht="15.75" customHeight="1" x14ac:dyDescent="0.2">
      <c r="GB453" s="43"/>
    </row>
    <row r="454" spans="184:184" ht="15.75" customHeight="1" x14ac:dyDescent="0.2">
      <c r="GB454" s="43"/>
    </row>
    <row r="455" spans="184:184" ht="15.75" customHeight="1" x14ac:dyDescent="0.2">
      <c r="GB455" s="43"/>
    </row>
    <row r="456" spans="184:184" ht="15.75" customHeight="1" x14ac:dyDescent="0.2">
      <c r="GB456" s="43"/>
    </row>
    <row r="457" spans="184:184" ht="15.75" customHeight="1" x14ac:dyDescent="0.2">
      <c r="GB457" s="43"/>
    </row>
    <row r="458" spans="184:184" ht="15.75" customHeight="1" x14ac:dyDescent="0.2">
      <c r="GB458" s="43"/>
    </row>
    <row r="459" spans="184:184" ht="15.75" customHeight="1" x14ac:dyDescent="0.2">
      <c r="GB459" s="43"/>
    </row>
    <row r="460" spans="184:184" ht="15.75" customHeight="1" x14ac:dyDescent="0.2">
      <c r="GB460" s="43"/>
    </row>
    <row r="461" spans="184:184" ht="15.75" customHeight="1" x14ac:dyDescent="0.2">
      <c r="GB461" s="43"/>
    </row>
    <row r="462" spans="184:184" ht="15.75" customHeight="1" x14ac:dyDescent="0.2">
      <c r="GB462" s="43"/>
    </row>
    <row r="463" spans="184:184" ht="15.75" customHeight="1" x14ac:dyDescent="0.2">
      <c r="GB463" s="43"/>
    </row>
    <row r="464" spans="184:184" ht="15.75" customHeight="1" x14ac:dyDescent="0.2">
      <c r="GB464" s="43"/>
    </row>
    <row r="465" spans="184:184" ht="15.75" customHeight="1" x14ac:dyDescent="0.2">
      <c r="GB465" s="43"/>
    </row>
    <row r="466" spans="184:184" ht="15.75" customHeight="1" x14ac:dyDescent="0.2">
      <c r="GB466" s="43"/>
    </row>
    <row r="467" spans="184:184" ht="15.75" customHeight="1" x14ac:dyDescent="0.2">
      <c r="GB467" s="43"/>
    </row>
    <row r="468" spans="184:184" ht="15.75" customHeight="1" x14ac:dyDescent="0.2">
      <c r="GB468" s="43"/>
    </row>
    <row r="469" spans="184:184" ht="15.75" customHeight="1" x14ac:dyDescent="0.2">
      <c r="GB469" s="43"/>
    </row>
    <row r="470" spans="184:184" ht="15.75" customHeight="1" x14ac:dyDescent="0.2">
      <c r="GB470" s="43"/>
    </row>
    <row r="471" spans="184:184" ht="15.75" customHeight="1" x14ac:dyDescent="0.2">
      <c r="GB471" s="43"/>
    </row>
    <row r="472" spans="184:184" ht="15.75" customHeight="1" x14ac:dyDescent="0.2">
      <c r="GB472" s="43"/>
    </row>
    <row r="473" spans="184:184" ht="15.75" customHeight="1" x14ac:dyDescent="0.2">
      <c r="GB473" s="43"/>
    </row>
    <row r="474" spans="184:184" ht="15.75" customHeight="1" x14ac:dyDescent="0.2">
      <c r="GB474" s="43"/>
    </row>
    <row r="475" spans="184:184" ht="15.75" customHeight="1" x14ac:dyDescent="0.2">
      <c r="GB475" s="43"/>
    </row>
    <row r="476" spans="184:184" ht="15.75" customHeight="1" x14ac:dyDescent="0.2">
      <c r="GB476" s="43"/>
    </row>
    <row r="477" spans="184:184" ht="15.75" customHeight="1" x14ac:dyDescent="0.2">
      <c r="GB477" s="43"/>
    </row>
    <row r="478" spans="184:184" ht="15.75" customHeight="1" x14ac:dyDescent="0.2">
      <c r="GB478" s="43"/>
    </row>
    <row r="479" spans="184:184" ht="15.75" customHeight="1" x14ac:dyDescent="0.2">
      <c r="GB479" s="43"/>
    </row>
    <row r="480" spans="184:184" ht="15.75" customHeight="1" x14ac:dyDescent="0.2">
      <c r="GB480" s="43"/>
    </row>
    <row r="481" spans="184:184" ht="15.75" customHeight="1" x14ac:dyDescent="0.2">
      <c r="GB481" s="43"/>
    </row>
    <row r="482" spans="184:184" ht="15.75" customHeight="1" x14ac:dyDescent="0.2">
      <c r="GB482" s="43"/>
    </row>
    <row r="483" spans="184:184" ht="15.75" customHeight="1" x14ac:dyDescent="0.2">
      <c r="GB483" s="43"/>
    </row>
    <row r="484" spans="184:184" ht="15.75" customHeight="1" x14ac:dyDescent="0.2">
      <c r="GB484" s="43"/>
    </row>
    <row r="485" spans="184:184" ht="15.75" customHeight="1" x14ac:dyDescent="0.2">
      <c r="GB485" s="43"/>
    </row>
    <row r="486" spans="184:184" ht="15.75" customHeight="1" x14ac:dyDescent="0.2">
      <c r="GB486" s="43"/>
    </row>
    <row r="487" spans="184:184" ht="15.75" customHeight="1" x14ac:dyDescent="0.2">
      <c r="GB487" s="43"/>
    </row>
    <row r="488" spans="184:184" ht="15.75" customHeight="1" x14ac:dyDescent="0.2">
      <c r="GB488" s="43"/>
    </row>
    <row r="489" spans="184:184" ht="15.75" customHeight="1" x14ac:dyDescent="0.2">
      <c r="GB489" s="43"/>
    </row>
    <row r="490" spans="184:184" ht="15.75" customHeight="1" x14ac:dyDescent="0.2">
      <c r="GB490" s="43"/>
    </row>
    <row r="491" spans="184:184" ht="15.75" customHeight="1" x14ac:dyDescent="0.2">
      <c r="GB491" s="43"/>
    </row>
    <row r="492" spans="184:184" ht="15.75" customHeight="1" x14ac:dyDescent="0.2">
      <c r="GB492" s="43"/>
    </row>
    <row r="493" spans="184:184" ht="15.75" customHeight="1" x14ac:dyDescent="0.2">
      <c r="GB493" s="43"/>
    </row>
    <row r="494" spans="184:184" ht="15.75" customHeight="1" x14ac:dyDescent="0.2">
      <c r="GB494" s="43"/>
    </row>
    <row r="495" spans="184:184" ht="15.75" customHeight="1" x14ac:dyDescent="0.2">
      <c r="GB495" s="43"/>
    </row>
    <row r="496" spans="184:184" ht="15.75" customHeight="1" x14ac:dyDescent="0.2">
      <c r="GB496" s="43"/>
    </row>
    <row r="497" spans="184:184" ht="15.75" customHeight="1" x14ac:dyDescent="0.2">
      <c r="GB497" s="43"/>
    </row>
    <row r="498" spans="184:184" ht="15.75" customHeight="1" x14ac:dyDescent="0.2">
      <c r="GB498" s="43"/>
    </row>
    <row r="499" spans="184:184" ht="15.75" customHeight="1" x14ac:dyDescent="0.2">
      <c r="GB499" s="43"/>
    </row>
    <row r="500" spans="184:184" ht="15.75" customHeight="1" x14ac:dyDescent="0.2">
      <c r="GB500" s="43"/>
    </row>
    <row r="501" spans="184:184" ht="15.75" customHeight="1" x14ac:dyDescent="0.2">
      <c r="GB501" s="43"/>
    </row>
    <row r="502" spans="184:184" ht="15.75" customHeight="1" x14ac:dyDescent="0.2">
      <c r="GB502" s="43"/>
    </row>
    <row r="503" spans="184:184" ht="15.75" customHeight="1" x14ac:dyDescent="0.2">
      <c r="GB503" s="43"/>
    </row>
    <row r="504" spans="184:184" ht="15.75" customHeight="1" x14ac:dyDescent="0.2">
      <c r="GB504" s="43"/>
    </row>
    <row r="505" spans="184:184" ht="15.75" customHeight="1" x14ac:dyDescent="0.2">
      <c r="GB505" s="43"/>
    </row>
    <row r="506" spans="184:184" ht="15.75" customHeight="1" x14ac:dyDescent="0.2">
      <c r="GB506" s="43"/>
    </row>
    <row r="507" spans="184:184" ht="15.75" customHeight="1" x14ac:dyDescent="0.2">
      <c r="GB507" s="43"/>
    </row>
    <row r="508" spans="184:184" ht="15.75" customHeight="1" x14ac:dyDescent="0.2">
      <c r="GB508" s="43"/>
    </row>
    <row r="509" spans="184:184" ht="15.75" customHeight="1" x14ac:dyDescent="0.2">
      <c r="GB509" s="43"/>
    </row>
    <row r="510" spans="184:184" ht="15.75" customHeight="1" x14ac:dyDescent="0.2">
      <c r="GB510" s="43"/>
    </row>
    <row r="511" spans="184:184" ht="15.75" customHeight="1" x14ac:dyDescent="0.2">
      <c r="GB511" s="43"/>
    </row>
    <row r="512" spans="184:184" ht="15.75" customHeight="1" x14ac:dyDescent="0.2">
      <c r="GB512" s="43"/>
    </row>
    <row r="513" spans="184:184" ht="15.75" customHeight="1" x14ac:dyDescent="0.2">
      <c r="GB513" s="43"/>
    </row>
    <row r="514" spans="184:184" ht="15.75" customHeight="1" x14ac:dyDescent="0.2">
      <c r="GB514" s="43"/>
    </row>
    <row r="515" spans="184:184" ht="15.75" customHeight="1" x14ac:dyDescent="0.2">
      <c r="GB515" s="43"/>
    </row>
    <row r="516" spans="184:184" ht="15.75" customHeight="1" x14ac:dyDescent="0.2">
      <c r="GB516" s="43"/>
    </row>
    <row r="517" spans="184:184" ht="15.75" customHeight="1" x14ac:dyDescent="0.2">
      <c r="GB517" s="43"/>
    </row>
    <row r="518" spans="184:184" ht="15.75" customHeight="1" x14ac:dyDescent="0.2">
      <c r="GB518" s="43"/>
    </row>
    <row r="519" spans="184:184" ht="15.75" customHeight="1" x14ac:dyDescent="0.2">
      <c r="GB519" s="43"/>
    </row>
    <row r="520" spans="184:184" ht="15.75" customHeight="1" x14ac:dyDescent="0.2">
      <c r="GB520" s="43"/>
    </row>
    <row r="521" spans="184:184" ht="15.75" customHeight="1" x14ac:dyDescent="0.2">
      <c r="GB521" s="43"/>
    </row>
    <row r="522" spans="184:184" ht="15.75" customHeight="1" x14ac:dyDescent="0.2">
      <c r="GB522" s="43"/>
    </row>
    <row r="523" spans="184:184" ht="15.75" customHeight="1" x14ac:dyDescent="0.2">
      <c r="GB523" s="43"/>
    </row>
    <row r="524" spans="184:184" ht="15.75" customHeight="1" x14ac:dyDescent="0.2">
      <c r="GB524" s="43"/>
    </row>
    <row r="525" spans="184:184" ht="15.75" customHeight="1" x14ac:dyDescent="0.2">
      <c r="GB525" s="43"/>
    </row>
    <row r="526" spans="184:184" ht="15.75" customHeight="1" x14ac:dyDescent="0.2">
      <c r="GB526" s="43"/>
    </row>
    <row r="527" spans="184:184" ht="15.75" customHeight="1" x14ac:dyDescent="0.2">
      <c r="GB527" s="43"/>
    </row>
    <row r="528" spans="184:184" ht="15.75" customHeight="1" x14ac:dyDescent="0.2">
      <c r="GB528" s="43"/>
    </row>
    <row r="529" spans="184:184" ht="15.75" customHeight="1" x14ac:dyDescent="0.2">
      <c r="GB529" s="43"/>
    </row>
    <row r="530" spans="184:184" ht="15.75" customHeight="1" x14ac:dyDescent="0.2">
      <c r="GB530" s="43"/>
    </row>
    <row r="531" spans="184:184" ht="15.75" customHeight="1" x14ac:dyDescent="0.2">
      <c r="GB531" s="43"/>
    </row>
    <row r="532" spans="184:184" ht="15.75" customHeight="1" x14ac:dyDescent="0.2">
      <c r="GB532" s="43"/>
    </row>
    <row r="533" spans="184:184" ht="15.75" customHeight="1" x14ac:dyDescent="0.2">
      <c r="GB533" s="43"/>
    </row>
    <row r="534" spans="184:184" ht="15.75" customHeight="1" x14ac:dyDescent="0.2">
      <c r="GB534" s="43"/>
    </row>
    <row r="535" spans="184:184" ht="15.75" customHeight="1" x14ac:dyDescent="0.2">
      <c r="GB535" s="43"/>
    </row>
    <row r="536" spans="184:184" ht="15.75" customHeight="1" x14ac:dyDescent="0.2">
      <c r="GB536" s="43"/>
    </row>
    <row r="537" spans="184:184" ht="15.75" customHeight="1" x14ac:dyDescent="0.2">
      <c r="GB537" s="43"/>
    </row>
    <row r="538" spans="184:184" ht="15.75" customHeight="1" x14ac:dyDescent="0.2">
      <c r="GB538" s="43"/>
    </row>
    <row r="539" spans="184:184" ht="15.75" customHeight="1" x14ac:dyDescent="0.2">
      <c r="GB539" s="43"/>
    </row>
    <row r="540" spans="184:184" ht="15.75" customHeight="1" x14ac:dyDescent="0.2">
      <c r="GB540" s="43"/>
    </row>
    <row r="541" spans="184:184" ht="15.75" customHeight="1" x14ac:dyDescent="0.2">
      <c r="GB541" s="43"/>
    </row>
    <row r="542" spans="184:184" ht="15.75" customHeight="1" x14ac:dyDescent="0.2">
      <c r="GB542" s="43"/>
    </row>
    <row r="543" spans="184:184" ht="15.75" customHeight="1" x14ac:dyDescent="0.2">
      <c r="GB543" s="43"/>
    </row>
    <row r="544" spans="184:184" ht="15.75" customHeight="1" x14ac:dyDescent="0.2">
      <c r="GB544" s="43"/>
    </row>
    <row r="545" spans="184:184" ht="15.75" customHeight="1" x14ac:dyDescent="0.2">
      <c r="GB545" s="43"/>
    </row>
    <row r="546" spans="184:184" ht="15.75" customHeight="1" x14ac:dyDescent="0.2">
      <c r="GB546" s="43"/>
    </row>
    <row r="547" spans="184:184" ht="15.75" customHeight="1" x14ac:dyDescent="0.2">
      <c r="GB547" s="43"/>
    </row>
    <row r="548" spans="184:184" ht="15.75" customHeight="1" x14ac:dyDescent="0.2">
      <c r="GB548" s="43"/>
    </row>
    <row r="549" spans="184:184" ht="15.75" customHeight="1" x14ac:dyDescent="0.2">
      <c r="GB549" s="43"/>
    </row>
    <row r="550" spans="184:184" ht="15.75" customHeight="1" x14ac:dyDescent="0.2">
      <c r="GB550" s="43"/>
    </row>
    <row r="551" spans="184:184" ht="15.75" customHeight="1" x14ac:dyDescent="0.2">
      <c r="GB551" s="43"/>
    </row>
    <row r="552" spans="184:184" ht="15.75" customHeight="1" x14ac:dyDescent="0.2">
      <c r="GB552" s="43"/>
    </row>
    <row r="553" spans="184:184" ht="15.75" customHeight="1" x14ac:dyDescent="0.2">
      <c r="GB553" s="43"/>
    </row>
    <row r="554" spans="184:184" ht="15.75" customHeight="1" x14ac:dyDescent="0.2">
      <c r="GB554" s="43"/>
    </row>
    <row r="555" spans="184:184" ht="15.75" customHeight="1" x14ac:dyDescent="0.2">
      <c r="GB555" s="43"/>
    </row>
    <row r="556" spans="184:184" ht="15.75" customHeight="1" x14ac:dyDescent="0.2">
      <c r="GB556" s="43"/>
    </row>
    <row r="557" spans="184:184" ht="15.75" customHeight="1" x14ac:dyDescent="0.2">
      <c r="GB557" s="43"/>
    </row>
    <row r="558" spans="184:184" ht="15.75" customHeight="1" x14ac:dyDescent="0.2">
      <c r="GB558" s="43"/>
    </row>
    <row r="559" spans="184:184" ht="15.75" customHeight="1" x14ac:dyDescent="0.2">
      <c r="GB559" s="43"/>
    </row>
    <row r="560" spans="184:184" ht="15.75" customHeight="1" x14ac:dyDescent="0.2">
      <c r="GB560" s="43"/>
    </row>
    <row r="561" spans="184:184" ht="15.75" customHeight="1" x14ac:dyDescent="0.2">
      <c r="GB561" s="43"/>
    </row>
    <row r="562" spans="184:184" ht="15.75" customHeight="1" x14ac:dyDescent="0.2">
      <c r="GB562" s="43"/>
    </row>
    <row r="563" spans="184:184" ht="15.75" customHeight="1" x14ac:dyDescent="0.2">
      <c r="GB563" s="43"/>
    </row>
    <row r="564" spans="184:184" ht="15.75" customHeight="1" x14ac:dyDescent="0.2">
      <c r="GB564" s="43"/>
    </row>
    <row r="565" spans="184:184" ht="15.75" customHeight="1" x14ac:dyDescent="0.2">
      <c r="GB565" s="43"/>
    </row>
    <row r="566" spans="184:184" ht="15.75" customHeight="1" x14ac:dyDescent="0.2">
      <c r="GB566" s="43"/>
    </row>
    <row r="567" spans="184:184" ht="15.75" customHeight="1" x14ac:dyDescent="0.2">
      <c r="GB567" s="43"/>
    </row>
    <row r="568" spans="184:184" ht="15.75" customHeight="1" x14ac:dyDescent="0.2">
      <c r="GB568" s="43"/>
    </row>
    <row r="569" spans="184:184" ht="15.75" customHeight="1" x14ac:dyDescent="0.2">
      <c r="GB569" s="43"/>
    </row>
    <row r="570" spans="184:184" ht="15.75" customHeight="1" x14ac:dyDescent="0.2">
      <c r="GB570" s="43"/>
    </row>
    <row r="571" spans="184:184" ht="15.75" customHeight="1" x14ac:dyDescent="0.2">
      <c r="GB571" s="43"/>
    </row>
    <row r="572" spans="184:184" ht="15.75" customHeight="1" x14ac:dyDescent="0.2">
      <c r="GB572" s="43"/>
    </row>
    <row r="573" spans="184:184" ht="15.75" customHeight="1" x14ac:dyDescent="0.2">
      <c r="GB573" s="43"/>
    </row>
    <row r="574" spans="184:184" ht="15.75" customHeight="1" x14ac:dyDescent="0.2">
      <c r="GB574" s="43"/>
    </row>
    <row r="575" spans="184:184" ht="15.75" customHeight="1" x14ac:dyDescent="0.2">
      <c r="GB575" s="43"/>
    </row>
    <row r="576" spans="184:184" ht="15.75" customHeight="1" x14ac:dyDescent="0.2">
      <c r="GB576" s="43"/>
    </row>
    <row r="577" spans="184:184" ht="15.75" customHeight="1" x14ac:dyDescent="0.2">
      <c r="GB577" s="43"/>
    </row>
    <row r="578" spans="184:184" ht="15.75" customHeight="1" x14ac:dyDescent="0.2">
      <c r="GB578" s="43"/>
    </row>
    <row r="579" spans="184:184" ht="15.75" customHeight="1" x14ac:dyDescent="0.2">
      <c r="GB579" s="43"/>
    </row>
    <row r="580" spans="184:184" ht="15.75" customHeight="1" x14ac:dyDescent="0.2">
      <c r="GB580" s="43"/>
    </row>
    <row r="581" spans="184:184" ht="15.75" customHeight="1" x14ac:dyDescent="0.2">
      <c r="GB581" s="43"/>
    </row>
    <row r="582" spans="184:184" ht="15.75" customHeight="1" x14ac:dyDescent="0.2">
      <c r="GB582" s="43"/>
    </row>
    <row r="583" spans="184:184" ht="15.75" customHeight="1" x14ac:dyDescent="0.2">
      <c r="GB583" s="43"/>
    </row>
    <row r="584" spans="184:184" ht="15.75" customHeight="1" x14ac:dyDescent="0.2">
      <c r="GB584" s="43"/>
    </row>
    <row r="585" spans="184:184" ht="15.75" customHeight="1" x14ac:dyDescent="0.2">
      <c r="GB585" s="43"/>
    </row>
    <row r="586" spans="184:184" ht="15.75" customHeight="1" x14ac:dyDescent="0.2">
      <c r="GB586" s="43"/>
    </row>
    <row r="587" spans="184:184" ht="15.75" customHeight="1" x14ac:dyDescent="0.2">
      <c r="GB587" s="43"/>
    </row>
    <row r="588" spans="184:184" ht="15.75" customHeight="1" x14ac:dyDescent="0.2">
      <c r="GB588" s="43"/>
    </row>
    <row r="589" spans="184:184" ht="15.75" customHeight="1" x14ac:dyDescent="0.2">
      <c r="GB589" s="43"/>
    </row>
    <row r="590" spans="184:184" ht="15.75" customHeight="1" x14ac:dyDescent="0.2">
      <c r="GB590" s="43"/>
    </row>
    <row r="591" spans="184:184" ht="15.75" customHeight="1" x14ac:dyDescent="0.2">
      <c r="GB591" s="43"/>
    </row>
    <row r="592" spans="184:184" ht="15.75" customHeight="1" x14ac:dyDescent="0.2">
      <c r="GB592" s="43"/>
    </row>
    <row r="593" spans="184:184" ht="15.75" customHeight="1" x14ac:dyDescent="0.2">
      <c r="GB593" s="43"/>
    </row>
    <row r="594" spans="184:184" ht="15.75" customHeight="1" x14ac:dyDescent="0.2">
      <c r="GB594" s="43"/>
    </row>
    <row r="595" spans="184:184" ht="15.75" customHeight="1" x14ac:dyDescent="0.2">
      <c r="GB595" s="43"/>
    </row>
    <row r="596" spans="184:184" ht="15.75" customHeight="1" x14ac:dyDescent="0.2">
      <c r="GB596" s="43"/>
    </row>
    <row r="597" spans="184:184" ht="15.75" customHeight="1" x14ac:dyDescent="0.2">
      <c r="GB597" s="43"/>
    </row>
    <row r="598" spans="184:184" ht="15.75" customHeight="1" x14ac:dyDescent="0.2">
      <c r="GB598" s="43"/>
    </row>
    <row r="599" spans="184:184" ht="15.75" customHeight="1" x14ac:dyDescent="0.2">
      <c r="GB599" s="43"/>
    </row>
    <row r="600" spans="184:184" ht="15.75" customHeight="1" x14ac:dyDescent="0.2">
      <c r="GB600" s="43"/>
    </row>
    <row r="601" spans="184:184" ht="15.75" customHeight="1" x14ac:dyDescent="0.2">
      <c r="GB601" s="43"/>
    </row>
    <row r="602" spans="184:184" ht="15.75" customHeight="1" x14ac:dyDescent="0.2">
      <c r="GB602" s="43"/>
    </row>
    <row r="603" spans="184:184" ht="15.75" customHeight="1" x14ac:dyDescent="0.2">
      <c r="GB603" s="43"/>
    </row>
    <row r="604" spans="184:184" ht="15.75" customHeight="1" x14ac:dyDescent="0.2">
      <c r="GB604" s="43"/>
    </row>
    <row r="605" spans="184:184" ht="15.75" customHeight="1" x14ac:dyDescent="0.2">
      <c r="GB605" s="43"/>
    </row>
    <row r="606" spans="184:184" ht="15.75" customHeight="1" x14ac:dyDescent="0.2">
      <c r="GB606" s="43"/>
    </row>
    <row r="607" spans="184:184" ht="15.75" customHeight="1" x14ac:dyDescent="0.2">
      <c r="GB607" s="43"/>
    </row>
    <row r="608" spans="184:184" ht="15.75" customHeight="1" x14ac:dyDescent="0.2">
      <c r="GB608" s="43"/>
    </row>
    <row r="609" spans="184:184" ht="15.75" customHeight="1" x14ac:dyDescent="0.2">
      <c r="GB609" s="43"/>
    </row>
    <row r="610" spans="184:184" ht="15.75" customHeight="1" x14ac:dyDescent="0.2">
      <c r="GB610" s="43"/>
    </row>
    <row r="611" spans="184:184" ht="15.75" customHeight="1" x14ac:dyDescent="0.2">
      <c r="GB611" s="43"/>
    </row>
    <row r="612" spans="184:184" ht="15.75" customHeight="1" x14ac:dyDescent="0.2">
      <c r="GB612" s="43"/>
    </row>
    <row r="613" spans="184:184" ht="15.75" customHeight="1" x14ac:dyDescent="0.2">
      <c r="GB613" s="43"/>
    </row>
    <row r="614" spans="184:184" ht="15.75" customHeight="1" x14ac:dyDescent="0.2">
      <c r="GB614" s="43"/>
    </row>
    <row r="615" spans="184:184" ht="15.75" customHeight="1" x14ac:dyDescent="0.2">
      <c r="GB615" s="43"/>
    </row>
    <row r="616" spans="184:184" ht="15.75" customHeight="1" x14ac:dyDescent="0.2">
      <c r="GB616" s="43"/>
    </row>
    <row r="617" spans="184:184" ht="15.75" customHeight="1" x14ac:dyDescent="0.2">
      <c r="GB617" s="43"/>
    </row>
    <row r="618" spans="184:184" ht="15.75" customHeight="1" x14ac:dyDescent="0.2">
      <c r="GB618" s="43"/>
    </row>
    <row r="619" spans="184:184" ht="15.75" customHeight="1" x14ac:dyDescent="0.2">
      <c r="GB619" s="43"/>
    </row>
    <row r="620" spans="184:184" ht="15.75" customHeight="1" x14ac:dyDescent="0.2">
      <c r="GB620" s="43"/>
    </row>
    <row r="621" spans="184:184" ht="15.75" customHeight="1" x14ac:dyDescent="0.2">
      <c r="GB621" s="43"/>
    </row>
    <row r="622" spans="184:184" ht="15.75" customHeight="1" x14ac:dyDescent="0.2">
      <c r="GB622" s="43"/>
    </row>
    <row r="623" spans="184:184" ht="15.75" customHeight="1" x14ac:dyDescent="0.2">
      <c r="GB623" s="43"/>
    </row>
    <row r="624" spans="184:184" ht="15.75" customHeight="1" x14ac:dyDescent="0.2">
      <c r="GB624" s="43"/>
    </row>
    <row r="625" spans="184:184" ht="15.75" customHeight="1" x14ac:dyDescent="0.2">
      <c r="GB625" s="43"/>
    </row>
    <row r="626" spans="184:184" ht="15.75" customHeight="1" x14ac:dyDescent="0.2">
      <c r="GB626" s="43"/>
    </row>
    <row r="627" spans="184:184" ht="15.75" customHeight="1" x14ac:dyDescent="0.2">
      <c r="GB627" s="43"/>
    </row>
    <row r="628" spans="184:184" ht="15.75" customHeight="1" x14ac:dyDescent="0.2">
      <c r="GB628" s="43"/>
    </row>
    <row r="629" spans="184:184" ht="15.75" customHeight="1" x14ac:dyDescent="0.2">
      <c r="GB629" s="43"/>
    </row>
    <row r="630" spans="184:184" ht="15.75" customHeight="1" x14ac:dyDescent="0.2">
      <c r="GB630" s="43"/>
    </row>
    <row r="631" spans="184:184" ht="15.75" customHeight="1" x14ac:dyDescent="0.2">
      <c r="GB631" s="43"/>
    </row>
    <row r="632" spans="184:184" ht="15.75" customHeight="1" x14ac:dyDescent="0.2">
      <c r="GB632" s="43"/>
    </row>
    <row r="633" spans="184:184" ht="15.75" customHeight="1" x14ac:dyDescent="0.2">
      <c r="GB633" s="43"/>
    </row>
    <row r="634" spans="184:184" ht="15.75" customHeight="1" x14ac:dyDescent="0.2">
      <c r="GB634" s="43"/>
    </row>
    <row r="635" spans="184:184" ht="15.75" customHeight="1" x14ac:dyDescent="0.2">
      <c r="GB635" s="43"/>
    </row>
    <row r="636" spans="184:184" ht="15.75" customHeight="1" x14ac:dyDescent="0.2">
      <c r="GB636" s="43"/>
    </row>
    <row r="637" spans="184:184" ht="15.75" customHeight="1" x14ac:dyDescent="0.2">
      <c r="GB637" s="43"/>
    </row>
    <row r="638" spans="184:184" ht="15.75" customHeight="1" x14ac:dyDescent="0.2">
      <c r="GB638" s="43"/>
    </row>
    <row r="639" spans="184:184" ht="15.75" customHeight="1" x14ac:dyDescent="0.2">
      <c r="GB639" s="43"/>
    </row>
    <row r="640" spans="184:184" ht="15.75" customHeight="1" x14ac:dyDescent="0.2">
      <c r="GB640" s="43"/>
    </row>
    <row r="641" spans="184:184" ht="15.75" customHeight="1" x14ac:dyDescent="0.2">
      <c r="GB641" s="43"/>
    </row>
    <row r="642" spans="184:184" ht="15.75" customHeight="1" x14ac:dyDescent="0.2">
      <c r="GB642" s="43"/>
    </row>
    <row r="643" spans="184:184" ht="15.75" customHeight="1" x14ac:dyDescent="0.2">
      <c r="GB643" s="43"/>
    </row>
    <row r="644" spans="184:184" ht="15.75" customHeight="1" x14ac:dyDescent="0.2">
      <c r="GB644" s="43"/>
    </row>
    <row r="645" spans="184:184" ht="15.75" customHeight="1" x14ac:dyDescent="0.2">
      <c r="GB645" s="43"/>
    </row>
    <row r="646" spans="184:184" ht="15.75" customHeight="1" x14ac:dyDescent="0.2">
      <c r="GB646" s="43"/>
    </row>
    <row r="647" spans="184:184" ht="15.75" customHeight="1" x14ac:dyDescent="0.2">
      <c r="GB647" s="43"/>
    </row>
    <row r="648" spans="184:184" ht="15.75" customHeight="1" x14ac:dyDescent="0.2">
      <c r="GB648" s="43"/>
    </row>
    <row r="649" spans="184:184" ht="15.75" customHeight="1" x14ac:dyDescent="0.2">
      <c r="GB649" s="43"/>
    </row>
    <row r="650" spans="184:184" ht="15.75" customHeight="1" x14ac:dyDescent="0.2">
      <c r="GB650" s="43"/>
    </row>
    <row r="651" spans="184:184" ht="15.75" customHeight="1" x14ac:dyDescent="0.2">
      <c r="GB651" s="43"/>
    </row>
    <row r="652" spans="184:184" ht="15.75" customHeight="1" x14ac:dyDescent="0.2">
      <c r="GB652" s="43"/>
    </row>
    <row r="653" spans="184:184" ht="15.75" customHeight="1" x14ac:dyDescent="0.2">
      <c r="GB653" s="43"/>
    </row>
    <row r="654" spans="184:184" ht="15.75" customHeight="1" x14ac:dyDescent="0.2">
      <c r="GB654" s="43"/>
    </row>
    <row r="655" spans="184:184" ht="15.75" customHeight="1" x14ac:dyDescent="0.2">
      <c r="GB655" s="43"/>
    </row>
    <row r="656" spans="184:184" ht="15.75" customHeight="1" x14ac:dyDescent="0.2">
      <c r="GB656" s="43"/>
    </row>
    <row r="657" spans="184:184" ht="15.75" customHeight="1" x14ac:dyDescent="0.2">
      <c r="GB657" s="43"/>
    </row>
    <row r="658" spans="184:184" ht="15.75" customHeight="1" x14ac:dyDescent="0.2">
      <c r="GB658" s="43"/>
    </row>
    <row r="659" spans="184:184" ht="15.75" customHeight="1" x14ac:dyDescent="0.2">
      <c r="GB659" s="43"/>
    </row>
    <row r="660" spans="184:184" ht="15.75" customHeight="1" x14ac:dyDescent="0.2">
      <c r="GB660" s="43"/>
    </row>
    <row r="661" spans="184:184" ht="15.75" customHeight="1" x14ac:dyDescent="0.2">
      <c r="GB661" s="43"/>
    </row>
    <row r="662" spans="184:184" ht="15.75" customHeight="1" x14ac:dyDescent="0.2">
      <c r="GB662" s="43"/>
    </row>
    <row r="663" spans="184:184" ht="15.75" customHeight="1" x14ac:dyDescent="0.2">
      <c r="GB663" s="43"/>
    </row>
    <row r="664" spans="184:184" ht="15.75" customHeight="1" x14ac:dyDescent="0.2">
      <c r="GB664" s="43"/>
    </row>
    <row r="665" spans="184:184" ht="15.75" customHeight="1" x14ac:dyDescent="0.2">
      <c r="GB665" s="43"/>
    </row>
    <row r="666" spans="184:184" ht="15.75" customHeight="1" x14ac:dyDescent="0.2">
      <c r="GB666" s="43"/>
    </row>
    <row r="667" spans="184:184" ht="15.75" customHeight="1" x14ac:dyDescent="0.2">
      <c r="GB667" s="43"/>
    </row>
    <row r="668" spans="184:184" ht="15.75" customHeight="1" x14ac:dyDescent="0.2">
      <c r="GB668" s="43"/>
    </row>
    <row r="669" spans="184:184" ht="15.75" customHeight="1" x14ac:dyDescent="0.2">
      <c r="GB669" s="43"/>
    </row>
    <row r="670" spans="184:184" ht="15.75" customHeight="1" x14ac:dyDescent="0.2">
      <c r="GB670" s="43"/>
    </row>
    <row r="671" spans="184:184" ht="15.75" customHeight="1" x14ac:dyDescent="0.2">
      <c r="GB671" s="43"/>
    </row>
    <row r="672" spans="184:184" ht="15.75" customHeight="1" x14ac:dyDescent="0.2">
      <c r="GB672" s="43"/>
    </row>
    <row r="673" spans="184:184" ht="15.75" customHeight="1" x14ac:dyDescent="0.2">
      <c r="GB673" s="43"/>
    </row>
    <row r="674" spans="184:184" ht="15.75" customHeight="1" x14ac:dyDescent="0.2">
      <c r="GB674" s="43"/>
    </row>
    <row r="675" spans="184:184" ht="15.75" customHeight="1" x14ac:dyDescent="0.2">
      <c r="GB675" s="43"/>
    </row>
    <row r="676" spans="184:184" ht="15.75" customHeight="1" x14ac:dyDescent="0.2">
      <c r="GB676" s="43"/>
    </row>
    <row r="677" spans="184:184" ht="15.75" customHeight="1" x14ac:dyDescent="0.2">
      <c r="GB677" s="43"/>
    </row>
    <row r="678" spans="184:184" ht="15.75" customHeight="1" x14ac:dyDescent="0.2">
      <c r="GB678" s="43"/>
    </row>
    <row r="679" spans="184:184" ht="15.75" customHeight="1" x14ac:dyDescent="0.2">
      <c r="GB679" s="43"/>
    </row>
    <row r="680" spans="184:184" ht="15.75" customHeight="1" x14ac:dyDescent="0.2">
      <c r="GB680" s="43"/>
    </row>
    <row r="681" spans="184:184" ht="15.75" customHeight="1" x14ac:dyDescent="0.2">
      <c r="GB681" s="43"/>
    </row>
    <row r="682" spans="184:184" ht="15.75" customHeight="1" x14ac:dyDescent="0.2">
      <c r="GB682" s="43"/>
    </row>
    <row r="683" spans="184:184" ht="15.75" customHeight="1" x14ac:dyDescent="0.2">
      <c r="GB683" s="43"/>
    </row>
    <row r="684" spans="184:184" ht="15.75" customHeight="1" x14ac:dyDescent="0.2">
      <c r="GB684" s="43"/>
    </row>
    <row r="685" spans="184:184" ht="15.75" customHeight="1" x14ac:dyDescent="0.2">
      <c r="GB685" s="43"/>
    </row>
    <row r="686" spans="184:184" ht="15.75" customHeight="1" x14ac:dyDescent="0.2">
      <c r="GB686" s="43"/>
    </row>
    <row r="687" spans="184:184" ht="15.75" customHeight="1" x14ac:dyDescent="0.2">
      <c r="GB687" s="43"/>
    </row>
    <row r="688" spans="184:184" ht="15.75" customHeight="1" x14ac:dyDescent="0.2">
      <c r="GB688" s="43"/>
    </row>
    <row r="689" spans="184:184" ht="15.75" customHeight="1" x14ac:dyDescent="0.2">
      <c r="GB689" s="43"/>
    </row>
    <row r="690" spans="184:184" ht="15.75" customHeight="1" x14ac:dyDescent="0.2">
      <c r="GB690" s="43"/>
    </row>
    <row r="691" spans="184:184" ht="15.75" customHeight="1" x14ac:dyDescent="0.2">
      <c r="GB691" s="43"/>
    </row>
    <row r="692" spans="184:184" ht="15.75" customHeight="1" x14ac:dyDescent="0.2">
      <c r="GB692" s="43"/>
    </row>
    <row r="693" spans="184:184" ht="15.75" customHeight="1" x14ac:dyDescent="0.2">
      <c r="GB693" s="43"/>
    </row>
    <row r="694" spans="184:184" ht="15.75" customHeight="1" x14ac:dyDescent="0.2">
      <c r="GB694" s="43"/>
    </row>
    <row r="695" spans="184:184" ht="15.75" customHeight="1" x14ac:dyDescent="0.2">
      <c r="GB695" s="43"/>
    </row>
    <row r="696" spans="184:184" ht="15.75" customHeight="1" x14ac:dyDescent="0.2">
      <c r="GB696" s="43"/>
    </row>
    <row r="697" spans="184:184" ht="15.75" customHeight="1" x14ac:dyDescent="0.2">
      <c r="GB697" s="43"/>
    </row>
    <row r="698" spans="184:184" ht="15.75" customHeight="1" x14ac:dyDescent="0.2">
      <c r="GB698" s="43"/>
    </row>
    <row r="699" spans="184:184" ht="15.75" customHeight="1" x14ac:dyDescent="0.2">
      <c r="GB699" s="43"/>
    </row>
    <row r="700" spans="184:184" ht="15.75" customHeight="1" x14ac:dyDescent="0.2">
      <c r="GB700" s="43"/>
    </row>
    <row r="701" spans="184:184" ht="15.75" customHeight="1" x14ac:dyDescent="0.2">
      <c r="GB701" s="43"/>
    </row>
    <row r="702" spans="184:184" ht="15.75" customHeight="1" x14ac:dyDescent="0.2">
      <c r="GB702" s="43"/>
    </row>
    <row r="703" spans="184:184" ht="15.75" customHeight="1" x14ac:dyDescent="0.2">
      <c r="GB703" s="43"/>
    </row>
    <row r="704" spans="184:184" ht="15.75" customHeight="1" x14ac:dyDescent="0.2">
      <c r="GB704" s="43"/>
    </row>
    <row r="705" spans="184:184" ht="15.75" customHeight="1" x14ac:dyDescent="0.2">
      <c r="GB705" s="43"/>
    </row>
    <row r="706" spans="184:184" ht="15.75" customHeight="1" x14ac:dyDescent="0.2">
      <c r="GB706" s="43"/>
    </row>
    <row r="707" spans="184:184" ht="15.75" customHeight="1" x14ac:dyDescent="0.2">
      <c r="GB707" s="43"/>
    </row>
    <row r="708" spans="184:184" ht="15.75" customHeight="1" x14ac:dyDescent="0.2">
      <c r="GB708" s="43"/>
    </row>
    <row r="709" spans="184:184" ht="15.75" customHeight="1" x14ac:dyDescent="0.2">
      <c r="GB709" s="43"/>
    </row>
    <row r="710" spans="184:184" ht="15.75" customHeight="1" x14ac:dyDescent="0.2">
      <c r="GB710" s="43"/>
    </row>
    <row r="711" spans="184:184" ht="15.75" customHeight="1" x14ac:dyDescent="0.2">
      <c r="GB711" s="43"/>
    </row>
    <row r="712" spans="184:184" ht="15.75" customHeight="1" x14ac:dyDescent="0.2">
      <c r="GB712" s="43"/>
    </row>
    <row r="713" spans="184:184" ht="15.75" customHeight="1" x14ac:dyDescent="0.2">
      <c r="GB713" s="43"/>
    </row>
    <row r="714" spans="184:184" ht="15.75" customHeight="1" x14ac:dyDescent="0.2">
      <c r="GB714" s="43"/>
    </row>
    <row r="715" spans="184:184" ht="15.75" customHeight="1" x14ac:dyDescent="0.2">
      <c r="GB715" s="43"/>
    </row>
    <row r="716" spans="184:184" ht="15.75" customHeight="1" x14ac:dyDescent="0.2">
      <c r="GB716" s="43"/>
    </row>
    <row r="717" spans="184:184" ht="15.75" customHeight="1" x14ac:dyDescent="0.2">
      <c r="GB717" s="43"/>
    </row>
    <row r="718" spans="184:184" ht="15.75" customHeight="1" x14ac:dyDescent="0.2">
      <c r="GB718" s="43"/>
    </row>
    <row r="719" spans="184:184" ht="15.75" customHeight="1" x14ac:dyDescent="0.2">
      <c r="GB719" s="43"/>
    </row>
    <row r="720" spans="184:184" ht="15.75" customHeight="1" x14ac:dyDescent="0.2">
      <c r="GB720" s="43"/>
    </row>
    <row r="721" spans="184:184" ht="15.75" customHeight="1" x14ac:dyDescent="0.2">
      <c r="GB721" s="43"/>
    </row>
    <row r="722" spans="184:184" ht="15.75" customHeight="1" x14ac:dyDescent="0.2">
      <c r="GB722" s="43"/>
    </row>
    <row r="723" spans="184:184" ht="15.75" customHeight="1" x14ac:dyDescent="0.2">
      <c r="GB723" s="43"/>
    </row>
    <row r="724" spans="184:184" ht="15.75" customHeight="1" x14ac:dyDescent="0.2">
      <c r="GB724" s="43"/>
    </row>
    <row r="725" spans="184:184" ht="15.75" customHeight="1" x14ac:dyDescent="0.2">
      <c r="GB725" s="43"/>
    </row>
    <row r="726" spans="184:184" ht="15.75" customHeight="1" x14ac:dyDescent="0.2">
      <c r="GB726" s="43"/>
    </row>
    <row r="727" spans="184:184" ht="15.75" customHeight="1" x14ac:dyDescent="0.2">
      <c r="GB727" s="43"/>
    </row>
    <row r="728" spans="184:184" ht="15.75" customHeight="1" x14ac:dyDescent="0.2">
      <c r="GB728" s="43"/>
    </row>
    <row r="729" spans="184:184" ht="15.75" customHeight="1" x14ac:dyDescent="0.2">
      <c r="GB729" s="43"/>
    </row>
    <row r="730" spans="184:184" ht="15.75" customHeight="1" x14ac:dyDescent="0.2">
      <c r="GB730" s="43"/>
    </row>
    <row r="731" spans="184:184" ht="15.75" customHeight="1" x14ac:dyDescent="0.2">
      <c r="GB731" s="43"/>
    </row>
    <row r="732" spans="184:184" ht="15.75" customHeight="1" x14ac:dyDescent="0.2">
      <c r="GB732" s="43"/>
    </row>
    <row r="733" spans="184:184" ht="15.75" customHeight="1" x14ac:dyDescent="0.2">
      <c r="GB733" s="43"/>
    </row>
    <row r="734" spans="184:184" ht="15.75" customHeight="1" x14ac:dyDescent="0.2">
      <c r="GB734" s="43"/>
    </row>
    <row r="735" spans="184:184" ht="15.75" customHeight="1" x14ac:dyDescent="0.2">
      <c r="GB735" s="43"/>
    </row>
    <row r="736" spans="184:184" ht="15.75" customHeight="1" x14ac:dyDescent="0.2">
      <c r="GB736" s="43"/>
    </row>
    <row r="737" spans="184:184" ht="15.75" customHeight="1" x14ac:dyDescent="0.2">
      <c r="GB737" s="43"/>
    </row>
    <row r="738" spans="184:184" ht="15.75" customHeight="1" x14ac:dyDescent="0.2">
      <c r="GB738" s="43"/>
    </row>
    <row r="739" spans="184:184" ht="15.75" customHeight="1" x14ac:dyDescent="0.2">
      <c r="GB739" s="43"/>
    </row>
    <row r="740" spans="184:184" ht="15.75" customHeight="1" x14ac:dyDescent="0.2">
      <c r="GB740" s="43"/>
    </row>
    <row r="741" spans="184:184" ht="15.75" customHeight="1" x14ac:dyDescent="0.2">
      <c r="GB741" s="43"/>
    </row>
    <row r="742" spans="184:184" ht="15.75" customHeight="1" x14ac:dyDescent="0.2">
      <c r="GB742" s="43"/>
    </row>
    <row r="743" spans="184:184" ht="15.75" customHeight="1" x14ac:dyDescent="0.2">
      <c r="GB743" s="43"/>
    </row>
    <row r="744" spans="184:184" ht="15.75" customHeight="1" x14ac:dyDescent="0.2">
      <c r="GB744" s="43"/>
    </row>
    <row r="745" spans="184:184" ht="15.75" customHeight="1" x14ac:dyDescent="0.2">
      <c r="GB745" s="43"/>
    </row>
    <row r="746" spans="184:184" ht="15.75" customHeight="1" x14ac:dyDescent="0.2">
      <c r="GB746" s="43"/>
    </row>
    <row r="747" spans="184:184" ht="15.75" customHeight="1" x14ac:dyDescent="0.2">
      <c r="GB747" s="43"/>
    </row>
    <row r="748" spans="184:184" ht="15.75" customHeight="1" x14ac:dyDescent="0.2">
      <c r="GB748" s="43"/>
    </row>
    <row r="749" spans="184:184" ht="15.75" customHeight="1" x14ac:dyDescent="0.2">
      <c r="GB749" s="43"/>
    </row>
    <row r="750" spans="184:184" ht="15.75" customHeight="1" x14ac:dyDescent="0.2">
      <c r="GB750" s="43"/>
    </row>
    <row r="751" spans="184:184" ht="15.75" customHeight="1" x14ac:dyDescent="0.2">
      <c r="GB751" s="43"/>
    </row>
    <row r="752" spans="184:184" ht="15.75" customHeight="1" x14ac:dyDescent="0.2">
      <c r="GB752" s="43"/>
    </row>
    <row r="753" spans="184:184" ht="15.75" customHeight="1" x14ac:dyDescent="0.2">
      <c r="GB753" s="43"/>
    </row>
    <row r="754" spans="184:184" ht="15.75" customHeight="1" x14ac:dyDescent="0.2">
      <c r="GB754" s="43"/>
    </row>
    <row r="755" spans="184:184" ht="15.75" customHeight="1" x14ac:dyDescent="0.2">
      <c r="GB755" s="43"/>
    </row>
    <row r="756" spans="184:184" ht="15.75" customHeight="1" x14ac:dyDescent="0.2">
      <c r="GB756" s="43"/>
    </row>
    <row r="757" spans="184:184" ht="15.75" customHeight="1" x14ac:dyDescent="0.2">
      <c r="GB757" s="43"/>
    </row>
    <row r="758" spans="184:184" ht="15.75" customHeight="1" x14ac:dyDescent="0.2">
      <c r="GB758" s="43"/>
    </row>
    <row r="759" spans="184:184" ht="15.75" customHeight="1" x14ac:dyDescent="0.2">
      <c r="GB759" s="43"/>
    </row>
    <row r="760" spans="184:184" ht="15.75" customHeight="1" x14ac:dyDescent="0.2">
      <c r="GB760" s="43"/>
    </row>
    <row r="761" spans="184:184" ht="15.75" customHeight="1" x14ac:dyDescent="0.2">
      <c r="GB761" s="43"/>
    </row>
    <row r="762" spans="184:184" ht="15.75" customHeight="1" x14ac:dyDescent="0.2">
      <c r="GB762" s="43"/>
    </row>
    <row r="763" spans="184:184" ht="15.75" customHeight="1" x14ac:dyDescent="0.2">
      <c r="GB763" s="43"/>
    </row>
    <row r="764" spans="184:184" ht="15.75" customHeight="1" x14ac:dyDescent="0.2">
      <c r="GB764" s="43"/>
    </row>
    <row r="765" spans="184:184" ht="15.75" customHeight="1" x14ac:dyDescent="0.2">
      <c r="GB765" s="43"/>
    </row>
    <row r="766" spans="184:184" ht="15.75" customHeight="1" x14ac:dyDescent="0.2">
      <c r="GB766" s="43"/>
    </row>
    <row r="767" spans="184:184" ht="15.75" customHeight="1" x14ac:dyDescent="0.2">
      <c r="GB767" s="43"/>
    </row>
    <row r="768" spans="184:184" ht="15.75" customHeight="1" x14ac:dyDescent="0.2">
      <c r="GB768" s="43"/>
    </row>
    <row r="769" spans="184:184" ht="15.75" customHeight="1" x14ac:dyDescent="0.2">
      <c r="GB769" s="43"/>
    </row>
    <row r="770" spans="184:184" ht="15.75" customHeight="1" x14ac:dyDescent="0.2">
      <c r="GB770" s="43"/>
    </row>
    <row r="771" spans="184:184" ht="15.75" customHeight="1" x14ac:dyDescent="0.2">
      <c r="GB771" s="43"/>
    </row>
    <row r="772" spans="184:184" ht="15.75" customHeight="1" x14ac:dyDescent="0.2">
      <c r="GB772" s="43"/>
    </row>
    <row r="773" spans="184:184" ht="15.75" customHeight="1" x14ac:dyDescent="0.2">
      <c r="GB773" s="43"/>
    </row>
    <row r="774" spans="184:184" ht="15.75" customHeight="1" x14ac:dyDescent="0.2">
      <c r="GB774" s="43"/>
    </row>
    <row r="775" spans="184:184" ht="15.75" customHeight="1" x14ac:dyDescent="0.2">
      <c r="GB775" s="43"/>
    </row>
    <row r="776" spans="184:184" ht="15.75" customHeight="1" x14ac:dyDescent="0.2">
      <c r="GB776" s="43"/>
    </row>
    <row r="777" spans="184:184" ht="15.75" customHeight="1" x14ac:dyDescent="0.2">
      <c r="GB777" s="43"/>
    </row>
    <row r="778" spans="184:184" ht="15.75" customHeight="1" x14ac:dyDescent="0.2">
      <c r="GB778" s="43"/>
    </row>
    <row r="779" spans="184:184" ht="15.75" customHeight="1" x14ac:dyDescent="0.2">
      <c r="GB779" s="43"/>
    </row>
    <row r="780" spans="184:184" ht="15.75" customHeight="1" x14ac:dyDescent="0.2">
      <c r="GB780" s="43"/>
    </row>
    <row r="781" spans="184:184" ht="15.75" customHeight="1" x14ac:dyDescent="0.2">
      <c r="GB781" s="43"/>
    </row>
    <row r="782" spans="184:184" ht="15.75" customHeight="1" x14ac:dyDescent="0.2">
      <c r="GB782" s="43"/>
    </row>
    <row r="783" spans="184:184" ht="15.75" customHeight="1" x14ac:dyDescent="0.2">
      <c r="GB783" s="43"/>
    </row>
    <row r="784" spans="184:184" ht="15.75" customHeight="1" x14ac:dyDescent="0.2">
      <c r="GB784" s="43"/>
    </row>
    <row r="785" spans="184:184" ht="15.75" customHeight="1" x14ac:dyDescent="0.2">
      <c r="GB785" s="43"/>
    </row>
    <row r="786" spans="184:184" ht="15.75" customHeight="1" x14ac:dyDescent="0.2">
      <c r="GB786" s="43"/>
    </row>
    <row r="787" spans="184:184" ht="15.75" customHeight="1" x14ac:dyDescent="0.2">
      <c r="GB787" s="43"/>
    </row>
    <row r="788" spans="184:184" ht="15.75" customHeight="1" x14ac:dyDescent="0.2">
      <c r="GB788" s="43"/>
    </row>
    <row r="789" spans="184:184" ht="15.75" customHeight="1" x14ac:dyDescent="0.2">
      <c r="GB789" s="43"/>
    </row>
    <row r="790" spans="184:184" ht="15.75" customHeight="1" x14ac:dyDescent="0.2">
      <c r="GB790" s="43"/>
    </row>
    <row r="791" spans="184:184" ht="15.75" customHeight="1" x14ac:dyDescent="0.2">
      <c r="GB791" s="43"/>
    </row>
    <row r="792" spans="184:184" ht="15.75" customHeight="1" x14ac:dyDescent="0.2">
      <c r="GB792" s="43"/>
    </row>
    <row r="793" spans="184:184" ht="15.75" customHeight="1" x14ac:dyDescent="0.2">
      <c r="GB793" s="43"/>
    </row>
    <row r="794" spans="184:184" ht="15.75" customHeight="1" x14ac:dyDescent="0.2">
      <c r="GB794" s="43"/>
    </row>
    <row r="795" spans="184:184" ht="15.75" customHeight="1" x14ac:dyDescent="0.2">
      <c r="GB795" s="43"/>
    </row>
    <row r="796" spans="184:184" ht="15.75" customHeight="1" x14ac:dyDescent="0.2">
      <c r="GB796" s="43"/>
    </row>
    <row r="797" spans="184:184" ht="15.75" customHeight="1" x14ac:dyDescent="0.2">
      <c r="GB797" s="43"/>
    </row>
    <row r="798" spans="184:184" ht="15.75" customHeight="1" x14ac:dyDescent="0.2">
      <c r="GB798" s="43"/>
    </row>
    <row r="799" spans="184:184" ht="15.75" customHeight="1" x14ac:dyDescent="0.2">
      <c r="GB799" s="43"/>
    </row>
    <row r="800" spans="184:184" ht="15.75" customHeight="1" x14ac:dyDescent="0.2">
      <c r="GB800" s="43"/>
    </row>
    <row r="801" spans="184:184" ht="15.75" customHeight="1" x14ac:dyDescent="0.2">
      <c r="GB801" s="43"/>
    </row>
    <row r="802" spans="184:184" ht="15.75" customHeight="1" x14ac:dyDescent="0.2">
      <c r="GB802" s="43"/>
    </row>
    <row r="803" spans="184:184" ht="15.75" customHeight="1" x14ac:dyDescent="0.2">
      <c r="GB803" s="43"/>
    </row>
    <row r="804" spans="184:184" ht="15.75" customHeight="1" x14ac:dyDescent="0.2">
      <c r="GB804" s="43"/>
    </row>
    <row r="805" spans="184:184" ht="15.75" customHeight="1" x14ac:dyDescent="0.2">
      <c r="GB805" s="43"/>
    </row>
    <row r="806" spans="184:184" ht="15.75" customHeight="1" x14ac:dyDescent="0.2">
      <c r="GB806" s="43"/>
    </row>
    <row r="807" spans="184:184" ht="15.75" customHeight="1" x14ac:dyDescent="0.2">
      <c r="GB807" s="43"/>
    </row>
    <row r="808" spans="184:184" ht="15.75" customHeight="1" x14ac:dyDescent="0.2">
      <c r="GB808" s="43"/>
    </row>
    <row r="809" spans="184:184" ht="15.75" customHeight="1" x14ac:dyDescent="0.2">
      <c r="GB809" s="43"/>
    </row>
    <row r="810" spans="184:184" ht="15.75" customHeight="1" x14ac:dyDescent="0.2">
      <c r="GB810" s="43"/>
    </row>
    <row r="811" spans="184:184" ht="15.75" customHeight="1" x14ac:dyDescent="0.2">
      <c r="GB811" s="43"/>
    </row>
    <row r="812" spans="184:184" ht="15.75" customHeight="1" x14ac:dyDescent="0.2">
      <c r="GB812" s="43"/>
    </row>
    <row r="813" spans="184:184" ht="15.75" customHeight="1" x14ac:dyDescent="0.2">
      <c r="GB813" s="43"/>
    </row>
    <row r="814" spans="184:184" ht="15.75" customHeight="1" x14ac:dyDescent="0.2">
      <c r="GB814" s="43"/>
    </row>
    <row r="815" spans="184:184" ht="15.75" customHeight="1" x14ac:dyDescent="0.2">
      <c r="GB815" s="43"/>
    </row>
    <row r="816" spans="184:184" ht="15.75" customHeight="1" x14ac:dyDescent="0.2">
      <c r="GB816" s="43"/>
    </row>
    <row r="817" spans="184:184" ht="15.75" customHeight="1" x14ac:dyDescent="0.2">
      <c r="GB817" s="43"/>
    </row>
    <row r="818" spans="184:184" ht="15.75" customHeight="1" x14ac:dyDescent="0.2">
      <c r="GB818" s="43"/>
    </row>
    <row r="819" spans="184:184" ht="15.75" customHeight="1" x14ac:dyDescent="0.2">
      <c r="GB819" s="43"/>
    </row>
    <row r="820" spans="184:184" ht="15.75" customHeight="1" x14ac:dyDescent="0.2">
      <c r="GB820" s="43"/>
    </row>
    <row r="821" spans="184:184" ht="15.75" customHeight="1" x14ac:dyDescent="0.2">
      <c r="GB821" s="43"/>
    </row>
    <row r="822" spans="184:184" ht="15.75" customHeight="1" x14ac:dyDescent="0.2">
      <c r="GB822" s="43"/>
    </row>
    <row r="823" spans="184:184" ht="15.75" customHeight="1" x14ac:dyDescent="0.2">
      <c r="GB823" s="43"/>
    </row>
    <row r="824" spans="184:184" ht="15.75" customHeight="1" x14ac:dyDescent="0.2">
      <c r="GB824" s="43"/>
    </row>
    <row r="825" spans="184:184" ht="15.75" customHeight="1" x14ac:dyDescent="0.2">
      <c r="GB825" s="43"/>
    </row>
    <row r="826" spans="184:184" ht="15.75" customHeight="1" x14ac:dyDescent="0.2">
      <c r="GB826" s="43"/>
    </row>
    <row r="827" spans="184:184" ht="15.75" customHeight="1" x14ac:dyDescent="0.2">
      <c r="GB827" s="43"/>
    </row>
    <row r="828" spans="184:184" ht="15.75" customHeight="1" x14ac:dyDescent="0.2">
      <c r="GB828" s="43"/>
    </row>
    <row r="829" spans="184:184" ht="15.75" customHeight="1" x14ac:dyDescent="0.2">
      <c r="GB829" s="43"/>
    </row>
    <row r="830" spans="184:184" ht="15.75" customHeight="1" x14ac:dyDescent="0.2">
      <c r="GB830" s="43"/>
    </row>
    <row r="831" spans="184:184" ht="15.75" customHeight="1" x14ac:dyDescent="0.2">
      <c r="GB831" s="43"/>
    </row>
    <row r="832" spans="184:184" ht="15.75" customHeight="1" x14ac:dyDescent="0.2">
      <c r="GB832" s="43"/>
    </row>
    <row r="833" spans="184:184" ht="15.75" customHeight="1" x14ac:dyDescent="0.2">
      <c r="GB833" s="43"/>
    </row>
    <row r="834" spans="184:184" ht="15.75" customHeight="1" x14ac:dyDescent="0.2">
      <c r="GB834" s="43"/>
    </row>
    <row r="835" spans="184:184" ht="15.75" customHeight="1" x14ac:dyDescent="0.2">
      <c r="GB835" s="43"/>
    </row>
    <row r="836" spans="184:184" ht="15.75" customHeight="1" x14ac:dyDescent="0.2">
      <c r="GB836" s="43"/>
    </row>
    <row r="837" spans="184:184" ht="15.75" customHeight="1" x14ac:dyDescent="0.2">
      <c r="GB837" s="43"/>
    </row>
    <row r="838" spans="184:184" ht="15.75" customHeight="1" x14ac:dyDescent="0.2">
      <c r="GB838" s="43"/>
    </row>
    <row r="839" spans="184:184" ht="15.75" customHeight="1" x14ac:dyDescent="0.2">
      <c r="GB839" s="43"/>
    </row>
    <row r="840" spans="184:184" ht="15.75" customHeight="1" x14ac:dyDescent="0.2">
      <c r="GB840" s="43"/>
    </row>
    <row r="841" spans="184:184" ht="15.75" customHeight="1" x14ac:dyDescent="0.2">
      <c r="GB841" s="43"/>
    </row>
    <row r="842" spans="184:184" ht="15.75" customHeight="1" x14ac:dyDescent="0.2">
      <c r="GB842" s="43"/>
    </row>
    <row r="843" spans="184:184" ht="15.75" customHeight="1" x14ac:dyDescent="0.2">
      <c r="GB843" s="43"/>
    </row>
    <row r="844" spans="184:184" ht="15.75" customHeight="1" x14ac:dyDescent="0.2">
      <c r="GB844" s="43"/>
    </row>
    <row r="845" spans="184:184" ht="15.75" customHeight="1" x14ac:dyDescent="0.2">
      <c r="GB845" s="43"/>
    </row>
    <row r="846" spans="184:184" ht="15.75" customHeight="1" x14ac:dyDescent="0.2">
      <c r="GB846" s="43"/>
    </row>
    <row r="847" spans="184:184" ht="15.75" customHeight="1" x14ac:dyDescent="0.2">
      <c r="GB847" s="43"/>
    </row>
    <row r="848" spans="184:184" ht="15.75" customHeight="1" x14ac:dyDescent="0.2">
      <c r="GB848" s="43"/>
    </row>
    <row r="849" spans="184:184" ht="15.75" customHeight="1" x14ac:dyDescent="0.2">
      <c r="GB849" s="43"/>
    </row>
    <row r="850" spans="184:184" ht="15.75" customHeight="1" x14ac:dyDescent="0.2">
      <c r="GB850" s="43"/>
    </row>
    <row r="851" spans="184:184" ht="15.75" customHeight="1" x14ac:dyDescent="0.2">
      <c r="GB851" s="43"/>
    </row>
    <row r="852" spans="184:184" ht="15.75" customHeight="1" x14ac:dyDescent="0.2">
      <c r="GB852" s="43"/>
    </row>
    <row r="853" spans="184:184" ht="15.75" customHeight="1" x14ac:dyDescent="0.2">
      <c r="GB853" s="43"/>
    </row>
    <row r="854" spans="184:184" ht="15.75" customHeight="1" x14ac:dyDescent="0.2">
      <c r="GB854" s="43"/>
    </row>
    <row r="855" spans="184:184" ht="15.75" customHeight="1" x14ac:dyDescent="0.2">
      <c r="GB855" s="43"/>
    </row>
    <row r="856" spans="184:184" ht="15.75" customHeight="1" x14ac:dyDescent="0.2">
      <c r="GB856" s="43"/>
    </row>
    <row r="857" spans="184:184" ht="15.75" customHeight="1" x14ac:dyDescent="0.2">
      <c r="GB857" s="43"/>
    </row>
    <row r="858" spans="184:184" ht="15.75" customHeight="1" x14ac:dyDescent="0.2">
      <c r="GB858" s="43"/>
    </row>
    <row r="859" spans="184:184" ht="15.75" customHeight="1" x14ac:dyDescent="0.2">
      <c r="GB859" s="43"/>
    </row>
    <row r="860" spans="184:184" ht="15.75" customHeight="1" x14ac:dyDescent="0.2">
      <c r="GB860" s="43"/>
    </row>
    <row r="861" spans="184:184" ht="15.75" customHeight="1" x14ac:dyDescent="0.2">
      <c r="GB861" s="43"/>
    </row>
    <row r="862" spans="184:184" ht="15.75" customHeight="1" x14ac:dyDescent="0.2">
      <c r="GB862" s="43"/>
    </row>
    <row r="863" spans="184:184" ht="15.75" customHeight="1" x14ac:dyDescent="0.2">
      <c r="GB863" s="43"/>
    </row>
    <row r="864" spans="184:184" ht="15.75" customHeight="1" x14ac:dyDescent="0.2">
      <c r="GB864" s="43"/>
    </row>
    <row r="865" spans="184:184" ht="15.75" customHeight="1" x14ac:dyDescent="0.2">
      <c r="GB865" s="43"/>
    </row>
    <row r="866" spans="184:184" ht="15.75" customHeight="1" x14ac:dyDescent="0.2">
      <c r="GB866" s="43"/>
    </row>
    <row r="867" spans="184:184" ht="15.75" customHeight="1" x14ac:dyDescent="0.2">
      <c r="GB867" s="43"/>
    </row>
    <row r="868" spans="184:184" ht="15.75" customHeight="1" x14ac:dyDescent="0.2">
      <c r="GB868" s="43"/>
    </row>
    <row r="869" spans="184:184" ht="15.75" customHeight="1" x14ac:dyDescent="0.2">
      <c r="GB869" s="43"/>
    </row>
    <row r="870" spans="184:184" ht="15.75" customHeight="1" x14ac:dyDescent="0.2">
      <c r="GB870" s="43"/>
    </row>
    <row r="871" spans="184:184" ht="15.75" customHeight="1" x14ac:dyDescent="0.2">
      <c r="GB871" s="43"/>
    </row>
    <row r="872" spans="184:184" ht="15.75" customHeight="1" x14ac:dyDescent="0.2">
      <c r="GB872" s="43"/>
    </row>
    <row r="873" spans="184:184" ht="15.75" customHeight="1" x14ac:dyDescent="0.2">
      <c r="GB873" s="43"/>
    </row>
    <row r="874" spans="184:184" ht="15.75" customHeight="1" x14ac:dyDescent="0.2">
      <c r="GB874" s="43"/>
    </row>
    <row r="875" spans="184:184" ht="15.75" customHeight="1" x14ac:dyDescent="0.2">
      <c r="GB875" s="43"/>
    </row>
    <row r="876" spans="184:184" ht="15.75" customHeight="1" x14ac:dyDescent="0.2">
      <c r="GB876" s="43"/>
    </row>
    <row r="877" spans="184:184" ht="15.75" customHeight="1" x14ac:dyDescent="0.2">
      <c r="GB877" s="43"/>
    </row>
    <row r="878" spans="184:184" ht="15.75" customHeight="1" x14ac:dyDescent="0.2">
      <c r="GB878" s="43"/>
    </row>
    <row r="879" spans="184:184" ht="15.75" customHeight="1" x14ac:dyDescent="0.2">
      <c r="GB879" s="43"/>
    </row>
    <row r="880" spans="184:184" ht="15.75" customHeight="1" x14ac:dyDescent="0.2">
      <c r="GB880" s="43"/>
    </row>
    <row r="881" spans="184:184" ht="15.75" customHeight="1" x14ac:dyDescent="0.2">
      <c r="GB881" s="43"/>
    </row>
    <row r="882" spans="184:184" ht="15.75" customHeight="1" x14ac:dyDescent="0.2">
      <c r="GB882" s="43"/>
    </row>
    <row r="883" spans="184:184" ht="15.75" customHeight="1" x14ac:dyDescent="0.2">
      <c r="GB883" s="43"/>
    </row>
    <row r="884" spans="184:184" ht="15.75" customHeight="1" x14ac:dyDescent="0.2">
      <c r="GB884" s="43"/>
    </row>
    <row r="885" spans="184:184" ht="15.75" customHeight="1" x14ac:dyDescent="0.2">
      <c r="GB885" s="43"/>
    </row>
    <row r="886" spans="184:184" ht="15.75" customHeight="1" x14ac:dyDescent="0.2">
      <c r="GB886" s="43"/>
    </row>
    <row r="887" spans="184:184" ht="15.75" customHeight="1" x14ac:dyDescent="0.2">
      <c r="GB887" s="43"/>
    </row>
    <row r="888" spans="184:184" ht="15.75" customHeight="1" x14ac:dyDescent="0.2">
      <c r="GB888" s="43"/>
    </row>
    <row r="889" spans="184:184" ht="15.75" customHeight="1" x14ac:dyDescent="0.2">
      <c r="GB889" s="43"/>
    </row>
    <row r="890" spans="184:184" ht="15.75" customHeight="1" x14ac:dyDescent="0.2">
      <c r="GB890" s="43"/>
    </row>
    <row r="891" spans="184:184" ht="15.75" customHeight="1" x14ac:dyDescent="0.2">
      <c r="GB891" s="43"/>
    </row>
    <row r="892" spans="184:184" ht="15.75" customHeight="1" x14ac:dyDescent="0.2">
      <c r="GB892" s="43"/>
    </row>
    <row r="893" spans="184:184" ht="15.75" customHeight="1" x14ac:dyDescent="0.2">
      <c r="GB893" s="43"/>
    </row>
    <row r="894" spans="184:184" ht="15.75" customHeight="1" x14ac:dyDescent="0.2">
      <c r="GB894" s="43"/>
    </row>
    <row r="895" spans="184:184" ht="15.75" customHeight="1" x14ac:dyDescent="0.2">
      <c r="GB895" s="43"/>
    </row>
    <row r="896" spans="184:184" ht="15.75" customHeight="1" x14ac:dyDescent="0.2">
      <c r="GB896" s="43"/>
    </row>
    <row r="897" spans="184:184" ht="15.75" customHeight="1" x14ac:dyDescent="0.2">
      <c r="GB897" s="43"/>
    </row>
    <row r="898" spans="184:184" ht="15.75" customHeight="1" x14ac:dyDescent="0.2">
      <c r="GB898" s="43"/>
    </row>
    <row r="899" spans="184:184" ht="15.75" customHeight="1" x14ac:dyDescent="0.2">
      <c r="GB899" s="43"/>
    </row>
    <row r="900" spans="184:184" ht="15.75" customHeight="1" x14ac:dyDescent="0.2">
      <c r="GB900" s="43"/>
    </row>
    <row r="901" spans="184:184" ht="15.75" customHeight="1" x14ac:dyDescent="0.2">
      <c r="GB901" s="43"/>
    </row>
    <row r="902" spans="184:184" ht="15.75" customHeight="1" x14ac:dyDescent="0.2">
      <c r="GB902" s="43"/>
    </row>
    <row r="903" spans="184:184" ht="15.75" customHeight="1" x14ac:dyDescent="0.2">
      <c r="GB903" s="43"/>
    </row>
    <row r="904" spans="184:184" ht="15.75" customHeight="1" x14ac:dyDescent="0.2">
      <c r="GB904" s="43"/>
    </row>
    <row r="905" spans="184:184" ht="15.75" customHeight="1" x14ac:dyDescent="0.2">
      <c r="GB905" s="43"/>
    </row>
    <row r="906" spans="184:184" ht="15.75" customHeight="1" x14ac:dyDescent="0.2">
      <c r="GB906" s="43"/>
    </row>
    <row r="907" spans="184:184" ht="15.75" customHeight="1" x14ac:dyDescent="0.2">
      <c r="GB907" s="43"/>
    </row>
    <row r="908" spans="184:184" ht="15.75" customHeight="1" x14ac:dyDescent="0.2">
      <c r="GB908" s="43"/>
    </row>
    <row r="909" spans="184:184" ht="15.75" customHeight="1" x14ac:dyDescent="0.2">
      <c r="GB909" s="43"/>
    </row>
    <row r="910" spans="184:184" ht="15.75" customHeight="1" x14ac:dyDescent="0.2">
      <c r="GB910" s="43"/>
    </row>
    <row r="911" spans="184:184" ht="15.75" customHeight="1" x14ac:dyDescent="0.2">
      <c r="GB911" s="43"/>
    </row>
    <row r="912" spans="184:184" ht="15.75" customHeight="1" x14ac:dyDescent="0.2">
      <c r="GB912" s="43"/>
    </row>
    <row r="913" spans="184:184" ht="15.75" customHeight="1" x14ac:dyDescent="0.2">
      <c r="GB913" s="43"/>
    </row>
    <row r="914" spans="184:184" ht="15.75" customHeight="1" x14ac:dyDescent="0.2">
      <c r="GB914" s="43"/>
    </row>
    <row r="915" spans="184:184" ht="15.75" customHeight="1" x14ac:dyDescent="0.2">
      <c r="GB915" s="43"/>
    </row>
    <row r="916" spans="184:184" ht="15.75" customHeight="1" x14ac:dyDescent="0.2">
      <c r="GB916" s="43"/>
    </row>
    <row r="917" spans="184:184" ht="15.75" customHeight="1" x14ac:dyDescent="0.2">
      <c r="GB917" s="43"/>
    </row>
    <row r="918" spans="184:184" ht="15.75" customHeight="1" x14ac:dyDescent="0.2">
      <c r="GB918" s="43"/>
    </row>
    <row r="919" spans="184:184" ht="15.75" customHeight="1" x14ac:dyDescent="0.2">
      <c r="GB919" s="43"/>
    </row>
    <row r="920" spans="184:184" ht="15.75" customHeight="1" x14ac:dyDescent="0.2">
      <c r="GB920" s="43"/>
    </row>
    <row r="921" spans="184:184" ht="15.75" customHeight="1" x14ac:dyDescent="0.2">
      <c r="GB921" s="43"/>
    </row>
    <row r="922" spans="184:184" ht="15.75" customHeight="1" x14ac:dyDescent="0.2">
      <c r="GB922" s="43"/>
    </row>
    <row r="923" spans="184:184" ht="15.75" customHeight="1" x14ac:dyDescent="0.2">
      <c r="GB923" s="43"/>
    </row>
    <row r="924" spans="184:184" ht="15.75" customHeight="1" x14ac:dyDescent="0.2">
      <c r="GB924" s="43"/>
    </row>
    <row r="925" spans="184:184" ht="15.75" customHeight="1" x14ac:dyDescent="0.2">
      <c r="GB925" s="43"/>
    </row>
    <row r="926" spans="184:184" ht="15.75" customHeight="1" x14ac:dyDescent="0.2">
      <c r="GB926" s="43"/>
    </row>
    <row r="927" spans="184:184" ht="15.75" customHeight="1" x14ac:dyDescent="0.2">
      <c r="GB927" s="43"/>
    </row>
    <row r="928" spans="184:184" ht="15.75" customHeight="1" x14ac:dyDescent="0.2">
      <c r="GB928" s="43"/>
    </row>
    <row r="929" spans="184:184" ht="15.75" customHeight="1" x14ac:dyDescent="0.2">
      <c r="GB929" s="43"/>
    </row>
    <row r="930" spans="184:184" ht="15.75" customHeight="1" x14ac:dyDescent="0.2">
      <c r="GB930" s="43"/>
    </row>
    <row r="931" spans="184:184" ht="15.75" customHeight="1" x14ac:dyDescent="0.2">
      <c r="GB931" s="43"/>
    </row>
    <row r="932" spans="184:184" ht="15.75" customHeight="1" x14ac:dyDescent="0.2">
      <c r="GB932" s="43"/>
    </row>
    <row r="933" spans="184:184" ht="15.75" customHeight="1" x14ac:dyDescent="0.2">
      <c r="GB933" s="43"/>
    </row>
    <row r="934" spans="184:184" ht="15.75" customHeight="1" x14ac:dyDescent="0.2">
      <c r="GB934" s="43"/>
    </row>
    <row r="935" spans="184:184" ht="15.75" customHeight="1" x14ac:dyDescent="0.2">
      <c r="GB935" s="43"/>
    </row>
    <row r="936" spans="184:184" ht="15.75" customHeight="1" x14ac:dyDescent="0.2">
      <c r="GB936" s="43"/>
    </row>
    <row r="937" spans="184:184" ht="15.75" customHeight="1" x14ac:dyDescent="0.2">
      <c r="GB937" s="43"/>
    </row>
    <row r="938" spans="184:184" ht="15.75" customHeight="1" x14ac:dyDescent="0.2">
      <c r="GB938" s="43"/>
    </row>
    <row r="939" spans="184:184" ht="15.75" customHeight="1" x14ac:dyDescent="0.2">
      <c r="GB939" s="43"/>
    </row>
    <row r="940" spans="184:184" ht="15.75" customHeight="1" x14ac:dyDescent="0.2">
      <c r="GB940" s="43"/>
    </row>
    <row r="941" spans="184:184" ht="15.75" customHeight="1" x14ac:dyDescent="0.2">
      <c r="GB941" s="43"/>
    </row>
    <row r="942" spans="184:184" ht="15.75" customHeight="1" x14ac:dyDescent="0.2">
      <c r="GB942" s="43"/>
    </row>
    <row r="943" spans="184:184" ht="15.75" customHeight="1" x14ac:dyDescent="0.2">
      <c r="GB943" s="43"/>
    </row>
    <row r="944" spans="184:184" ht="15.75" customHeight="1" x14ac:dyDescent="0.2">
      <c r="GB944" s="43"/>
    </row>
    <row r="945" spans="184:184" ht="15.75" customHeight="1" x14ac:dyDescent="0.2">
      <c r="GB945" s="43"/>
    </row>
    <row r="946" spans="184:184" ht="15.75" customHeight="1" x14ac:dyDescent="0.2">
      <c r="GB946" s="43"/>
    </row>
    <row r="947" spans="184:184" ht="15.75" customHeight="1" x14ac:dyDescent="0.2">
      <c r="GB947" s="43"/>
    </row>
    <row r="948" spans="184:184" ht="15.75" customHeight="1" x14ac:dyDescent="0.2">
      <c r="GB948" s="43"/>
    </row>
    <row r="949" spans="184:184" ht="15.75" customHeight="1" x14ac:dyDescent="0.2">
      <c r="GB949" s="43"/>
    </row>
    <row r="950" spans="184:184" ht="15.75" customHeight="1" x14ac:dyDescent="0.2">
      <c r="GB950" s="43"/>
    </row>
    <row r="951" spans="184:184" ht="15.75" customHeight="1" x14ac:dyDescent="0.2">
      <c r="GB951" s="43"/>
    </row>
    <row r="952" spans="184:184" ht="15.75" customHeight="1" x14ac:dyDescent="0.2">
      <c r="GB952" s="43"/>
    </row>
    <row r="953" spans="184:184" ht="15.75" customHeight="1" x14ac:dyDescent="0.2">
      <c r="GB953" s="43"/>
    </row>
    <row r="954" spans="184:184" ht="15.75" customHeight="1" x14ac:dyDescent="0.2">
      <c r="GB954" s="43"/>
    </row>
    <row r="955" spans="184:184" ht="15.75" customHeight="1" x14ac:dyDescent="0.2">
      <c r="GB955" s="43"/>
    </row>
    <row r="956" spans="184:184" ht="15.75" customHeight="1" x14ac:dyDescent="0.2">
      <c r="GB956" s="43"/>
    </row>
    <row r="957" spans="184:184" ht="15.75" customHeight="1" x14ac:dyDescent="0.2">
      <c r="GB957" s="43"/>
    </row>
    <row r="958" spans="184:184" ht="15.75" customHeight="1" x14ac:dyDescent="0.2">
      <c r="GB958" s="43"/>
    </row>
    <row r="959" spans="184:184" ht="15.75" customHeight="1" x14ac:dyDescent="0.2">
      <c r="GB959" s="43"/>
    </row>
    <row r="960" spans="184:184" ht="15.75" customHeight="1" x14ac:dyDescent="0.2">
      <c r="GB960" s="43"/>
    </row>
    <row r="961" spans="184:184" ht="15.75" customHeight="1" x14ac:dyDescent="0.2">
      <c r="GB961" s="43"/>
    </row>
    <row r="962" spans="184:184" ht="15.75" customHeight="1" x14ac:dyDescent="0.2">
      <c r="GB962" s="43"/>
    </row>
    <row r="963" spans="184:184" ht="15.75" customHeight="1" x14ac:dyDescent="0.2">
      <c r="GB963" s="43"/>
    </row>
    <row r="964" spans="184:184" ht="15.75" customHeight="1" x14ac:dyDescent="0.2">
      <c r="GB964" s="43"/>
    </row>
    <row r="965" spans="184:184" ht="15.75" customHeight="1" x14ac:dyDescent="0.2">
      <c r="GB965" s="43"/>
    </row>
    <row r="966" spans="184:184" ht="15.75" customHeight="1" x14ac:dyDescent="0.2">
      <c r="GB966" s="43"/>
    </row>
    <row r="967" spans="184:184" ht="15.75" customHeight="1" x14ac:dyDescent="0.2">
      <c r="GB967" s="43"/>
    </row>
    <row r="968" spans="184:184" ht="15.75" customHeight="1" x14ac:dyDescent="0.2">
      <c r="GB968" s="43"/>
    </row>
    <row r="969" spans="184:184" ht="15.75" customHeight="1" x14ac:dyDescent="0.2">
      <c r="GB969" s="43"/>
    </row>
    <row r="970" spans="184:184" ht="15.75" customHeight="1" x14ac:dyDescent="0.2">
      <c r="GB970" s="43"/>
    </row>
    <row r="971" spans="184:184" ht="15.75" customHeight="1" x14ac:dyDescent="0.2">
      <c r="GB971" s="43"/>
    </row>
    <row r="972" spans="184:184" ht="15.75" customHeight="1" x14ac:dyDescent="0.2">
      <c r="GB972" s="43"/>
    </row>
    <row r="973" spans="184:184" ht="15.75" customHeight="1" x14ac:dyDescent="0.2">
      <c r="GB973" s="43"/>
    </row>
    <row r="974" spans="184:184" ht="15.75" customHeight="1" x14ac:dyDescent="0.2">
      <c r="GB974" s="43"/>
    </row>
    <row r="975" spans="184:184" ht="15.75" customHeight="1" x14ac:dyDescent="0.2">
      <c r="GB975" s="43"/>
    </row>
    <row r="976" spans="184:184" ht="15.75" customHeight="1" x14ac:dyDescent="0.2">
      <c r="GB976" s="43"/>
    </row>
    <row r="977" spans="184:184" ht="15.75" customHeight="1" x14ac:dyDescent="0.2">
      <c r="GB977" s="43"/>
    </row>
    <row r="978" spans="184:184" ht="15.75" customHeight="1" x14ac:dyDescent="0.2">
      <c r="GB978" s="43"/>
    </row>
    <row r="979" spans="184:184" ht="15.75" customHeight="1" x14ac:dyDescent="0.2">
      <c r="GB979" s="43"/>
    </row>
    <row r="980" spans="184:184" ht="15.75" customHeight="1" x14ac:dyDescent="0.2">
      <c r="GB980" s="43"/>
    </row>
    <row r="981" spans="184:184" ht="15.75" customHeight="1" x14ac:dyDescent="0.2">
      <c r="GB981" s="43"/>
    </row>
    <row r="982" spans="184:184" ht="15.75" customHeight="1" x14ac:dyDescent="0.2">
      <c r="GB982" s="43"/>
    </row>
    <row r="983" spans="184:184" ht="15.75" customHeight="1" x14ac:dyDescent="0.2">
      <c r="GB983" s="43"/>
    </row>
    <row r="984" spans="184:184" ht="15.75" customHeight="1" x14ac:dyDescent="0.2">
      <c r="GB984" s="43"/>
    </row>
    <row r="985" spans="184:184" ht="15.75" customHeight="1" x14ac:dyDescent="0.2">
      <c r="GB985" s="43"/>
    </row>
    <row r="986" spans="184:184" ht="15.75" customHeight="1" x14ac:dyDescent="0.2">
      <c r="GB986" s="43"/>
    </row>
    <row r="987" spans="184:184" ht="15.75" customHeight="1" x14ac:dyDescent="0.2">
      <c r="GB987" s="43"/>
    </row>
    <row r="988" spans="184:184" ht="15.75" customHeight="1" x14ac:dyDescent="0.2">
      <c r="GB988" s="43"/>
    </row>
    <row r="989" spans="184:184" ht="15.75" customHeight="1" x14ac:dyDescent="0.2">
      <c r="GB989" s="43"/>
    </row>
    <row r="990" spans="184:184" ht="15.75" customHeight="1" x14ac:dyDescent="0.2">
      <c r="GB990" s="43"/>
    </row>
    <row r="991" spans="184:184" ht="15.75" customHeight="1" x14ac:dyDescent="0.2">
      <c r="GB991" s="43"/>
    </row>
    <row r="992" spans="184:184" ht="15.75" customHeight="1" x14ac:dyDescent="0.2">
      <c r="GB992" s="43"/>
    </row>
    <row r="993" spans="184:184" ht="15.75" customHeight="1" x14ac:dyDescent="0.2">
      <c r="GB993" s="43"/>
    </row>
    <row r="994" spans="184:184" ht="15.75" customHeight="1" x14ac:dyDescent="0.2">
      <c r="GB994" s="43"/>
    </row>
    <row r="995" spans="184:184" ht="15.75" customHeight="1" x14ac:dyDescent="0.2">
      <c r="GB995" s="43"/>
    </row>
    <row r="996" spans="184:184" ht="15.75" customHeight="1" x14ac:dyDescent="0.2">
      <c r="GB996" s="43"/>
    </row>
    <row r="997" spans="184:184" ht="15.75" customHeight="1" x14ac:dyDescent="0.2">
      <c r="GB997" s="43"/>
    </row>
    <row r="998" spans="184:184" ht="15.75" customHeight="1" x14ac:dyDescent="0.2">
      <c r="GB998" s="43"/>
    </row>
    <row r="999" spans="184:184" ht="15.75" customHeight="1" x14ac:dyDescent="0.2">
      <c r="GB999" s="43"/>
    </row>
    <row r="1000" spans="184:184" ht="15.75" customHeight="1" x14ac:dyDescent="0.2">
      <c r="GB1000" s="43"/>
    </row>
  </sheetData>
  <conditionalFormatting sqref="HU11:IB11">
    <cfRule type="cellIs" dxfId="2" priority="1" operator="greaterThan">
      <formula>0</formula>
    </cfRule>
  </conditionalFormatting>
  <conditionalFormatting sqref="HU11:IB11">
    <cfRule type="cellIs" dxfId="1" priority="2" operator="lessThan">
      <formula>0</formula>
    </cfRule>
  </conditionalFormatting>
  <conditionalFormatting sqref="HU11:IB11">
    <cfRule type="cellIs" dxfId="0" priority="3" operator="equal">
      <formula>0</formula>
    </cfRule>
  </conditionalFormatting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6527-64B9-634C-8D08-242BDCF93CF3}">
  <dimension ref="D2:Z63"/>
  <sheetViews>
    <sheetView showGridLines="0" zoomScale="120" zoomScaleNormal="120" workbookViewId="0">
      <pane xSplit="5" ySplit="7" topLeftCell="F8" activePane="bottomRight" state="frozen"/>
      <selection pane="topRight" activeCell="D1" sqref="D1"/>
      <selection pane="bottomLeft" activeCell="A8" sqref="A8"/>
      <selection pane="bottomRight"/>
    </sheetView>
  </sheetViews>
  <sheetFormatPr baseColWidth="10" defaultRowHeight="15" outlineLevelRow="1" x14ac:dyDescent="0.2"/>
  <cols>
    <col min="1" max="1" width="6.140625" style="90" bestFit="1" customWidth="1"/>
    <col min="2" max="2" width="6" style="90" bestFit="1" customWidth="1"/>
    <col min="3" max="3" width="7.28515625" style="90" bestFit="1" customWidth="1"/>
    <col min="4" max="4" width="20.28515625" style="90" bestFit="1" customWidth="1"/>
    <col min="5" max="5" width="10.85546875" style="90" bestFit="1" customWidth="1"/>
    <col min="6" max="16" width="9.5703125" style="90" bestFit="1" customWidth="1"/>
    <col min="17" max="17" width="6.28515625" style="90" bestFit="1" customWidth="1"/>
    <col min="18" max="18" width="9.5703125" style="90" bestFit="1" customWidth="1"/>
    <col min="19" max="21" width="10.7109375" style="90"/>
    <col min="22" max="22" width="6.28515625" style="90" bestFit="1" customWidth="1"/>
    <col min="23" max="24" width="10.42578125" style="90" bestFit="1" customWidth="1"/>
    <col min="25" max="25" width="6.28515625" style="90" bestFit="1" customWidth="1"/>
    <col min="26" max="26" width="10.42578125" style="90" bestFit="1" customWidth="1"/>
    <col min="27" max="16384" width="10.7109375" style="90"/>
  </cols>
  <sheetData>
    <row r="2" spans="4:26" hidden="1" outlineLevel="1" x14ac:dyDescent="0.2">
      <c r="D2" s="91" t="s">
        <v>130</v>
      </c>
      <c r="E2" s="92" t="str">
        <f>TEXT(E7,"YYYY-MM")</f>
        <v>2022-01</v>
      </c>
      <c r="F2" s="92" t="str">
        <f t="shared" ref="F2:P2" si="0">TEXT(F7,"YYYY-MM")</f>
        <v>2022-02</v>
      </c>
      <c r="G2" s="92" t="str">
        <f t="shared" si="0"/>
        <v>2022-03</v>
      </c>
      <c r="H2" s="92" t="str">
        <f t="shared" si="0"/>
        <v>2022-04</v>
      </c>
      <c r="I2" s="92" t="str">
        <f t="shared" si="0"/>
        <v>2022-05</v>
      </c>
      <c r="J2" s="92" t="str">
        <f t="shared" si="0"/>
        <v>2022-06</v>
      </c>
      <c r="K2" s="92" t="str">
        <f t="shared" si="0"/>
        <v>2022-07</v>
      </c>
      <c r="L2" s="92" t="str">
        <f t="shared" si="0"/>
        <v>2022-08</v>
      </c>
      <c r="M2" s="92" t="str">
        <f t="shared" si="0"/>
        <v>2022-09</v>
      </c>
      <c r="N2" s="92" t="str">
        <f t="shared" si="0"/>
        <v>2022-10</v>
      </c>
      <c r="O2" s="92" t="str">
        <f t="shared" si="0"/>
        <v>2022-11</v>
      </c>
      <c r="P2" s="92" t="str">
        <f t="shared" si="0"/>
        <v>2022-12</v>
      </c>
      <c r="R2" s="93">
        <v>44651</v>
      </c>
      <c r="S2" s="94">
        <f t="shared" ref="S2:U2" si="1">EOMONTH(R2,3)</f>
        <v>44742</v>
      </c>
      <c r="T2" s="94">
        <f t="shared" si="1"/>
        <v>44834</v>
      </c>
      <c r="U2" s="94">
        <f t="shared" si="1"/>
        <v>44926</v>
      </c>
      <c r="W2" s="93">
        <v>44742</v>
      </c>
      <c r="X2" s="94">
        <f>EOMONTH(W2,6)</f>
        <v>44926</v>
      </c>
    </row>
    <row r="3" spans="4:26" hidden="1" outlineLevel="1" x14ac:dyDescent="0.2">
      <c r="D3" s="91" t="s">
        <v>131</v>
      </c>
      <c r="E3" s="92">
        <f t="shared" ref="E3:P3" si="2">MONTH(E7)</f>
        <v>1</v>
      </c>
      <c r="F3" s="92">
        <f t="shared" si="2"/>
        <v>2</v>
      </c>
      <c r="G3" s="92">
        <f t="shared" si="2"/>
        <v>3</v>
      </c>
      <c r="H3" s="92">
        <f t="shared" si="2"/>
        <v>4</v>
      </c>
      <c r="I3" s="92">
        <f t="shared" si="2"/>
        <v>5</v>
      </c>
      <c r="J3" s="92">
        <f t="shared" si="2"/>
        <v>6</v>
      </c>
      <c r="K3" s="92">
        <f t="shared" si="2"/>
        <v>7</v>
      </c>
      <c r="L3" s="92">
        <f t="shared" si="2"/>
        <v>8</v>
      </c>
      <c r="M3" s="92">
        <f t="shared" si="2"/>
        <v>9</v>
      </c>
      <c r="N3" s="92">
        <f t="shared" si="2"/>
        <v>10</v>
      </c>
      <c r="O3" s="92">
        <f t="shared" si="2"/>
        <v>11</v>
      </c>
      <c r="P3" s="92">
        <f t="shared" si="2"/>
        <v>12</v>
      </c>
      <c r="W3" s="92">
        <f>MONTH(W2)</f>
        <v>6</v>
      </c>
      <c r="X3" s="92">
        <f>MONTH(X2)</f>
        <v>12</v>
      </c>
    </row>
    <row r="4" spans="4:26" hidden="1" outlineLevel="1" x14ac:dyDescent="0.2">
      <c r="D4" s="91" t="s">
        <v>132</v>
      </c>
      <c r="E4" s="92">
        <f>ROUNDUP(E3/3,0)</f>
        <v>1</v>
      </c>
      <c r="F4" s="92">
        <f t="shared" ref="F4:P4" si="3">ROUNDUP(F3/3,0)</f>
        <v>1</v>
      </c>
      <c r="G4" s="92">
        <f t="shared" si="3"/>
        <v>1</v>
      </c>
      <c r="H4" s="92">
        <f t="shared" si="3"/>
        <v>2</v>
      </c>
      <c r="I4" s="92">
        <f t="shared" si="3"/>
        <v>2</v>
      </c>
      <c r="J4" s="92">
        <f t="shared" si="3"/>
        <v>2</v>
      </c>
      <c r="K4" s="92">
        <f t="shared" si="3"/>
        <v>3</v>
      </c>
      <c r="L4" s="92">
        <f t="shared" si="3"/>
        <v>3</v>
      </c>
      <c r="M4" s="92">
        <f t="shared" si="3"/>
        <v>3</v>
      </c>
      <c r="N4" s="92">
        <f t="shared" si="3"/>
        <v>4</v>
      </c>
      <c r="O4" s="92">
        <f t="shared" si="3"/>
        <v>4</v>
      </c>
      <c r="P4" s="92">
        <f t="shared" si="3"/>
        <v>4</v>
      </c>
      <c r="R4" s="92">
        <f>ROUNDUP(MONTH(R2)/3, 0)</f>
        <v>1</v>
      </c>
      <c r="S4" s="92">
        <f>ROUNDUP(MONTH(S2)/3, 0)</f>
        <v>2</v>
      </c>
      <c r="T4" s="92">
        <f>ROUNDUP(MONTH(T2)/3, 0)</f>
        <v>3</v>
      </c>
      <c r="U4" s="92">
        <f>ROUNDUP(MONTH(U2)/3, 0)</f>
        <v>4</v>
      </c>
      <c r="W4" s="92">
        <f>ROUNDUP(MONTH(W2)/3, 0)</f>
        <v>2</v>
      </c>
      <c r="X4" s="92">
        <f>ROUNDUP(MONTH(X2)/3, 0)</f>
        <v>4</v>
      </c>
    </row>
    <row r="5" spans="4:26" hidden="1" outlineLevel="1" x14ac:dyDescent="0.2">
      <c r="D5" s="91" t="s">
        <v>133</v>
      </c>
      <c r="E5" s="92">
        <f>ROUNDUP(E3/6,0)</f>
        <v>1</v>
      </c>
      <c r="F5" s="92">
        <f t="shared" ref="F5:P5" si="4">ROUNDUP(F3/6,0)</f>
        <v>1</v>
      </c>
      <c r="G5" s="92">
        <f t="shared" si="4"/>
        <v>1</v>
      </c>
      <c r="H5" s="92">
        <f t="shared" si="4"/>
        <v>1</v>
      </c>
      <c r="I5" s="92">
        <f t="shared" si="4"/>
        <v>1</v>
      </c>
      <c r="J5" s="92">
        <f t="shared" si="4"/>
        <v>1</v>
      </c>
      <c r="K5" s="92">
        <f t="shared" si="4"/>
        <v>2</v>
      </c>
      <c r="L5" s="92">
        <f t="shared" si="4"/>
        <v>2</v>
      </c>
      <c r="M5" s="92">
        <f t="shared" si="4"/>
        <v>2</v>
      </c>
      <c r="N5" s="92">
        <f t="shared" si="4"/>
        <v>2</v>
      </c>
      <c r="O5" s="92">
        <f t="shared" si="4"/>
        <v>2</v>
      </c>
      <c r="P5" s="92">
        <f t="shared" si="4"/>
        <v>2</v>
      </c>
      <c r="R5" s="92">
        <f t="shared" ref="R5:U5" si="5">ROUNDUP(MONTH(R4)/3, 0)</f>
        <v>1</v>
      </c>
      <c r="S5" s="92">
        <f t="shared" si="5"/>
        <v>1</v>
      </c>
      <c r="T5" s="92">
        <f t="shared" si="5"/>
        <v>1</v>
      </c>
      <c r="U5" s="92">
        <f t="shared" si="5"/>
        <v>1</v>
      </c>
      <c r="W5" s="92">
        <f t="shared" ref="W5:X5" si="6">ROUNDUP(W3/6,0)</f>
        <v>1</v>
      </c>
      <c r="X5" s="92">
        <f t="shared" si="6"/>
        <v>2</v>
      </c>
    </row>
    <row r="6" spans="4:26" hidden="1" outlineLevel="1" x14ac:dyDescent="0.2">
      <c r="D6" s="91" t="s">
        <v>134</v>
      </c>
      <c r="E6" s="92">
        <f t="shared" ref="E6:P6" si="7">YEAR(E7)</f>
        <v>2022</v>
      </c>
      <c r="F6" s="92">
        <f t="shared" si="7"/>
        <v>2022</v>
      </c>
      <c r="G6" s="92">
        <f t="shared" si="7"/>
        <v>2022</v>
      </c>
      <c r="H6" s="92">
        <f t="shared" si="7"/>
        <v>2022</v>
      </c>
      <c r="I6" s="92">
        <f t="shared" si="7"/>
        <v>2022</v>
      </c>
      <c r="J6" s="92">
        <f t="shared" si="7"/>
        <v>2022</v>
      </c>
      <c r="K6" s="92">
        <f t="shared" si="7"/>
        <v>2022</v>
      </c>
      <c r="L6" s="92">
        <f t="shared" si="7"/>
        <v>2022</v>
      </c>
      <c r="M6" s="92">
        <f t="shared" si="7"/>
        <v>2022</v>
      </c>
      <c r="N6" s="92">
        <f t="shared" si="7"/>
        <v>2022</v>
      </c>
      <c r="O6" s="92">
        <f t="shared" si="7"/>
        <v>2022</v>
      </c>
      <c r="P6" s="92">
        <f t="shared" si="7"/>
        <v>2022</v>
      </c>
      <c r="R6" s="92">
        <f>YEAR(R2)</f>
        <v>2022</v>
      </c>
      <c r="S6" s="92">
        <f>YEAR(S2)</f>
        <v>2022</v>
      </c>
      <c r="T6" s="92">
        <f>YEAR(T2)</f>
        <v>2022</v>
      </c>
      <c r="U6" s="92">
        <f>YEAR(U2)</f>
        <v>2022</v>
      </c>
      <c r="W6" s="92">
        <f>YEAR(W2)</f>
        <v>2022</v>
      </c>
      <c r="X6" s="92">
        <f>YEAR(X2)</f>
        <v>2022</v>
      </c>
    </row>
    <row r="7" spans="4:26" ht="16" collapsed="1" x14ac:dyDescent="0.2">
      <c r="E7" s="95">
        <v>44592</v>
      </c>
      <c r="F7" s="95">
        <f>EOMONTH(E7,1)</f>
        <v>44620</v>
      </c>
      <c r="G7" s="95">
        <f t="shared" ref="G7:P7" si="8">EOMONTH(F7,1)</f>
        <v>44651</v>
      </c>
      <c r="H7" s="95">
        <f t="shared" si="8"/>
        <v>44681</v>
      </c>
      <c r="I7" s="95">
        <f t="shared" si="8"/>
        <v>44712</v>
      </c>
      <c r="J7" s="95">
        <f t="shared" si="8"/>
        <v>44742</v>
      </c>
      <c r="K7" s="95">
        <f t="shared" si="8"/>
        <v>44773</v>
      </c>
      <c r="L7" s="95">
        <f t="shared" si="8"/>
        <v>44804</v>
      </c>
      <c r="M7" s="95">
        <f t="shared" si="8"/>
        <v>44834</v>
      </c>
      <c r="N7" s="95">
        <f t="shared" si="8"/>
        <v>44865</v>
      </c>
      <c r="O7" s="95">
        <f t="shared" si="8"/>
        <v>44895</v>
      </c>
      <c r="P7" s="95">
        <f t="shared" si="8"/>
        <v>44926</v>
      </c>
      <c r="R7" s="96" t="str">
        <f t="shared" ref="R7:U7" si="9">R4&amp;"Q"&amp;" "&amp;RIGHT(R6, 2)</f>
        <v>1Q 22</v>
      </c>
      <c r="S7" s="96" t="str">
        <f t="shared" si="9"/>
        <v>2Q 22</v>
      </c>
      <c r="T7" s="96" t="str">
        <f t="shared" si="9"/>
        <v>3Q 22</v>
      </c>
      <c r="U7" s="96" t="str">
        <f t="shared" si="9"/>
        <v>4Q 22</v>
      </c>
      <c r="W7" s="96" t="str">
        <f>W5&amp;"H"&amp;" "&amp;RIGHT(W6, 2)</f>
        <v>1H 22</v>
      </c>
      <c r="X7" s="96" t="str">
        <f t="shared" ref="X7" si="10">X5&amp;"H"&amp;" "&amp;RIGHT(X6, 2)</f>
        <v>2H 22</v>
      </c>
      <c r="Z7" s="96">
        <v>2022</v>
      </c>
    </row>
    <row r="9" spans="4:26" ht="16" x14ac:dyDescent="0.2">
      <c r="D9" s="97" t="s">
        <v>187</v>
      </c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1" spans="4:26" x14ac:dyDescent="0.2">
      <c r="D11" s="90" t="s">
        <v>186</v>
      </c>
    </row>
    <row r="12" spans="4:26" x14ac:dyDescent="0.2">
      <c r="D12" s="99" t="s">
        <v>135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100">
        <v>0</v>
      </c>
      <c r="K12" s="100">
        <v>0</v>
      </c>
      <c r="L12" s="100">
        <v>0</v>
      </c>
      <c r="M12" s="100">
        <v>0</v>
      </c>
      <c r="N12" s="100">
        <v>0</v>
      </c>
      <c r="O12" s="100">
        <v>0</v>
      </c>
      <c r="P12" s="100">
        <v>0</v>
      </c>
      <c r="R12" s="100">
        <f t="shared" ref="R12:U63" si="11">SUMIFS($E12:$P12,$E$4:$P$4,R$4,$E$6:$P$6,R$6)</f>
        <v>0</v>
      </c>
      <c r="S12" s="100">
        <f t="shared" si="11"/>
        <v>0</v>
      </c>
      <c r="T12" s="100">
        <f t="shared" si="11"/>
        <v>0</v>
      </c>
      <c r="U12" s="100">
        <f t="shared" si="11"/>
        <v>0</v>
      </c>
      <c r="W12" s="100">
        <f t="shared" ref="W12:X63" si="12">SUMIFS($E12:$P12,$E$5:$P$5,W$5,$E$6:$P$6,W$6)</f>
        <v>0</v>
      </c>
      <c r="X12" s="100">
        <f t="shared" si="12"/>
        <v>0</v>
      </c>
      <c r="Z12" s="100">
        <f t="shared" ref="Z12:Z63" si="13">SUMIFS($E12:$P12,$E$6:$P$6,Z$7)</f>
        <v>0</v>
      </c>
    </row>
    <row r="13" spans="4:26" outlineLevel="1" x14ac:dyDescent="0.2">
      <c r="D13" s="99" t="s">
        <v>136</v>
      </c>
      <c r="E13" s="100">
        <v>0</v>
      </c>
      <c r="F13" s="100">
        <v>0</v>
      </c>
      <c r="G13" s="100">
        <v>0</v>
      </c>
      <c r="H13" s="100">
        <v>0</v>
      </c>
      <c r="I13" s="100">
        <v>0</v>
      </c>
      <c r="J13" s="100">
        <v>0</v>
      </c>
      <c r="K13" s="100">
        <v>0</v>
      </c>
      <c r="L13" s="100">
        <v>0</v>
      </c>
      <c r="M13" s="100">
        <v>0</v>
      </c>
      <c r="N13" s="100">
        <v>0</v>
      </c>
      <c r="O13" s="100">
        <v>0</v>
      </c>
      <c r="P13" s="100">
        <v>0</v>
      </c>
      <c r="R13" s="100">
        <f t="shared" si="11"/>
        <v>0</v>
      </c>
      <c r="S13" s="100">
        <f t="shared" si="11"/>
        <v>0</v>
      </c>
      <c r="T13" s="100">
        <f t="shared" si="11"/>
        <v>0</v>
      </c>
      <c r="U13" s="100">
        <f t="shared" si="11"/>
        <v>0</v>
      </c>
      <c r="W13" s="100">
        <f t="shared" si="12"/>
        <v>0</v>
      </c>
      <c r="X13" s="100">
        <f t="shared" si="12"/>
        <v>0</v>
      </c>
      <c r="Z13" s="100">
        <f t="shared" si="13"/>
        <v>0</v>
      </c>
    </row>
    <row r="14" spans="4:26" outlineLevel="1" x14ac:dyDescent="0.2">
      <c r="D14" s="99" t="s">
        <v>137</v>
      </c>
      <c r="E14" s="100">
        <v>19718.259231804284</v>
      </c>
      <c r="F14" s="100">
        <v>15971.789977761466</v>
      </c>
      <c r="G14" s="100">
        <v>18552.910111204645</v>
      </c>
      <c r="H14" s="100">
        <v>10221.94558576734</v>
      </c>
      <c r="I14" s="100">
        <v>10221.94558576734</v>
      </c>
      <c r="J14" s="100">
        <v>10797.718755336018</v>
      </c>
      <c r="K14" s="100">
        <v>13583.90878478997</v>
      </c>
      <c r="L14" s="100">
        <v>16689.53461379914</v>
      </c>
      <c r="M14" s="100">
        <v>16689.53461379914</v>
      </c>
      <c r="N14" s="100">
        <v>18552.910111204645</v>
      </c>
      <c r="O14" s="100">
        <v>14583.624527842441</v>
      </c>
      <c r="P14" s="100">
        <v>17054.322409587523</v>
      </c>
      <c r="R14" s="100">
        <f t="shared" si="11"/>
        <v>54242.959320770402</v>
      </c>
      <c r="S14" s="100">
        <f t="shared" si="11"/>
        <v>31241.609926870697</v>
      </c>
      <c r="T14" s="100">
        <f t="shared" si="11"/>
        <v>46962.978012388252</v>
      </c>
      <c r="U14" s="100">
        <f t="shared" si="11"/>
        <v>50190.857048634614</v>
      </c>
      <c r="W14" s="100">
        <f t="shared" si="12"/>
        <v>85484.569247641091</v>
      </c>
      <c r="X14" s="100">
        <f t="shared" si="12"/>
        <v>97153.835061022866</v>
      </c>
      <c r="Z14" s="100">
        <f t="shared" si="13"/>
        <v>182638.40430866394</v>
      </c>
    </row>
    <row r="15" spans="4:26" outlineLevel="1" x14ac:dyDescent="0.2">
      <c r="D15" s="99" t="s">
        <v>138</v>
      </c>
      <c r="E15" s="100">
        <v>37106.239860251386</v>
      </c>
      <c r="F15" s="100">
        <v>314813.13149153918</v>
      </c>
      <c r="G15" s="100">
        <v>365688.48817332007</v>
      </c>
      <c r="H15" s="100">
        <v>201480.40415458506</v>
      </c>
      <c r="I15" s="100">
        <v>201480.40415458506</v>
      </c>
      <c r="J15" s="100">
        <v>212829.22321576154</v>
      </c>
      <c r="K15" s="100">
        <v>267746.62504261895</v>
      </c>
      <c r="L15" s="100">
        <v>328960.28949930723</v>
      </c>
      <c r="M15" s="100">
        <v>328960.28949930723</v>
      </c>
      <c r="N15" s="100">
        <v>365688.48817332007</v>
      </c>
      <c r="O15" s="100">
        <v>287451.59512486716</v>
      </c>
      <c r="P15" s="100">
        <v>336150.46595929912</v>
      </c>
      <c r="R15" s="100">
        <f t="shared" si="11"/>
        <v>717607.85952511057</v>
      </c>
      <c r="S15" s="100">
        <f t="shared" si="11"/>
        <v>615790.03152493166</v>
      </c>
      <c r="T15" s="100">
        <f t="shared" si="11"/>
        <v>925667.20404123352</v>
      </c>
      <c r="U15" s="100">
        <f t="shared" si="11"/>
        <v>989290.54925748636</v>
      </c>
      <c r="W15" s="100">
        <f t="shared" si="12"/>
        <v>1333397.8910500424</v>
      </c>
      <c r="X15" s="100">
        <f t="shared" si="12"/>
        <v>1914957.7532987201</v>
      </c>
      <c r="Z15" s="100">
        <f t="shared" si="13"/>
        <v>3248355.644348762</v>
      </c>
    </row>
    <row r="16" spans="4:26" outlineLevel="1" x14ac:dyDescent="0.2">
      <c r="D16" s="99" t="s">
        <v>139</v>
      </c>
      <c r="E16" s="100">
        <v>0</v>
      </c>
      <c r="F16" s="100">
        <v>0</v>
      </c>
      <c r="G16" s="100">
        <v>4365.6522211120719</v>
      </c>
      <c r="H16" s="100">
        <v>14820.561299363251</v>
      </c>
      <c r="I16" s="100">
        <v>36834.010195371513</v>
      </c>
      <c r="J16" s="100">
        <v>47016.700313054542</v>
      </c>
      <c r="K16" s="100">
        <v>59148.657497558939</v>
      </c>
      <c r="L16" s="100">
        <v>72671.539709586155</v>
      </c>
      <c r="M16" s="100">
        <v>72671.539709586155</v>
      </c>
      <c r="N16" s="100">
        <v>80785.269036802492</v>
      </c>
      <c r="O16" s="100">
        <v>63501.73767628771</v>
      </c>
      <c r="P16" s="100">
        <v>74259.941747189368</v>
      </c>
      <c r="R16" s="100">
        <f t="shared" si="11"/>
        <v>4365.6522211120719</v>
      </c>
      <c r="S16" s="100">
        <f t="shared" si="11"/>
        <v>98671.271807789308</v>
      </c>
      <c r="T16" s="100">
        <f t="shared" si="11"/>
        <v>204491.73691673126</v>
      </c>
      <c r="U16" s="100">
        <f t="shared" si="11"/>
        <v>218546.94846027956</v>
      </c>
      <c r="W16" s="100">
        <f t="shared" si="12"/>
        <v>103036.92402890138</v>
      </c>
      <c r="X16" s="100">
        <f t="shared" si="12"/>
        <v>423038.68537701084</v>
      </c>
      <c r="Z16" s="100">
        <f t="shared" si="13"/>
        <v>526075.60940591211</v>
      </c>
    </row>
    <row r="17" spans="4:26" outlineLevel="1" x14ac:dyDescent="0.2">
      <c r="D17" s="99" t="s">
        <v>140</v>
      </c>
      <c r="E17" s="100">
        <v>2160195.091452362</v>
      </c>
      <c r="F17" s="100">
        <v>1749758.0240764134</v>
      </c>
      <c r="G17" s="100">
        <v>2032527.561547528</v>
      </c>
      <c r="H17" s="100">
        <v>1119845.1354089044</v>
      </c>
      <c r="I17" s="100">
        <v>1119845.1354089044</v>
      </c>
      <c r="J17" s="100">
        <v>1182922.8320793135</v>
      </c>
      <c r="K17" s="100">
        <v>1488158.3985015324</v>
      </c>
      <c r="L17" s="100">
        <v>1828389.1254052797</v>
      </c>
      <c r="M17" s="100">
        <v>1828389.1254052797</v>
      </c>
      <c r="N17" s="100">
        <v>2032527.561547528</v>
      </c>
      <c r="O17" s="100">
        <v>1597680.2896381665</v>
      </c>
      <c r="P17" s="100">
        <v>1868352.7345971481</v>
      </c>
      <c r="R17" s="100">
        <f t="shared" si="11"/>
        <v>5942480.6770763034</v>
      </c>
      <c r="S17" s="100">
        <f t="shared" si="11"/>
        <v>3422613.1028971225</v>
      </c>
      <c r="T17" s="100">
        <f t="shared" si="11"/>
        <v>5144936.649312092</v>
      </c>
      <c r="U17" s="100">
        <f t="shared" si="11"/>
        <v>5498560.5857828427</v>
      </c>
      <c r="W17" s="100">
        <f t="shared" si="12"/>
        <v>9365093.779973425</v>
      </c>
      <c r="X17" s="100">
        <f t="shared" si="12"/>
        <v>10643497.235094935</v>
      </c>
      <c r="Z17" s="100">
        <f t="shared" si="13"/>
        <v>20008591.015068356</v>
      </c>
    </row>
    <row r="18" spans="4:26" outlineLevel="1" x14ac:dyDescent="0.2">
      <c r="D18" s="99" t="s">
        <v>141</v>
      </c>
      <c r="E18" s="100">
        <v>86884.024548564266</v>
      </c>
      <c r="F18" s="100">
        <v>46071.421803408695</v>
      </c>
      <c r="G18" s="100">
        <v>53516.791080033647</v>
      </c>
      <c r="H18" s="100">
        <v>29485.709954181559</v>
      </c>
      <c r="I18" s="100">
        <v>29485.709954181559</v>
      </c>
      <c r="J18" s="100">
        <v>31146.556271045192</v>
      </c>
      <c r="K18" s="100">
        <v>39183.459852306485</v>
      </c>
      <c r="L18" s="100">
        <v>48141.791869635956</v>
      </c>
      <c r="M18" s="100">
        <v>48141.791869635956</v>
      </c>
      <c r="N18" s="100">
        <v>53516.791080033647</v>
      </c>
      <c r="O18" s="100">
        <v>42067.189587408728</v>
      </c>
      <c r="P18" s="100">
        <v>49194.040392306408</v>
      </c>
      <c r="R18" s="100">
        <f t="shared" si="11"/>
        <v>186472.2374320066</v>
      </c>
      <c r="S18" s="100">
        <f t="shared" si="11"/>
        <v>90117.976179408317</v>
      </c>
      <c r="T18" s="100">
        <f t="shared" si="11"/>
        <v>135467.0435915784</v>
      </c>
      <c r="U18" s="100">
        <f t="shared" si="11"/>
        <v>144778.02105974877</v>
      </c>
      <c r="W18" s="100">
        <f t="shared" si="12"/>
        <v>276590.21361141495</v>
      </c>
      <c r="X18" s="100">
        <f t="shared" si="12"/>
        <v>280245.06465132721</v>
      </c>
      <c r="Z18" s="100">
        <f t="shared" si="13"/>
        <v>556835.2782627421</v>
      </c>
    </row>
    <row r="19" spans="4:26" outlineLevel="1" x14ac:dyDescent="0.2">
      <c r="D19" s="99" t="s">
        <v>142</v>
      </c>
      <c r="E19" s="100">
        <v>0</v>
      </c>
      <c r="F19" s="100">
        <v>0</v>
      </c>
      <c r="G19" s="100">
        <v>0</v>
      </c>
      <c r="H19" s="100">
        <v>0</v>
      </c>
      <c r="I19" s="100">
        <v>0</v>
      </c>
      <c r="J19" s="100">
        <v>0</v>
      </c>
      <c r="K19" s="100">
        <v>0</v>
      </c>
      <c r="L19" s="100">
        <v>0</v>
      </c>
      <c r="M19" s="100">
        <v>0</v>
      </c>
      <c r="N19" s="100">
        <v>0</v>
      </c>
      <c r="O19" s="100">
        <v>0</v>
      </c>
      <c r="P19" s="100">
        <v>0</v>
      </c>
      <c r="R19" s="100">
        <f t="shared" si="11"/>
        <v>0</v>
      </c>
      <c r="S19" s="100">
        <f t="shared" si="11"/>
        <v>0</v>
      </c>
      <c r="T19" s="100">
        <f t="shared" si="11"/>
        <v>0</v>
      </c>
      <c r="U19" s="100">
        <f t="shared" si="11"/>
        <v>0</v>
      </c>
      <c r="W19" s="100">
        <f t="shared" si="12"/>
        <v>0</v>
      </c>
      <c r="X19" s="100">
        <f t="shared" si="12"/>
        <v>0</v>
      </c>
      <c r="Z19" s="100">
        <f t="shared" si="13"/>
        <v>0</v>
      </c>
    </row>
    <row r="20" spans="4:26" outlineLevel="1" x14ac:dyDescent="0.2">
      <c r="D20" s="99" t="s">
        <v>143</v>
      </c>
      <c r="E20" s="100">
        <v>0</v>
      </c>
      <c r="F20" s="100">
        <v>0</v>
      </c>
      <c r="G20" s="100">
        <v>0</v>
      </c>
      <c r="H20" s="100">
        <v>0</v>
      </c>
      <c r="I20" s="100">
        <v>0</v>
      </c>
      <c r="J20" s="100">
        <v>0</v>
      </c>
      <c r="K20" s="100">
        <v>0</v>
      </c>
      <c r="L20" s="100">
        <v>0</v>
      </c>
      <c r="M20" s="100">
        <v>0</v>
      </c>
      <c r="N20" s="100">
        <v>0</v>
      </c>
      <c r="O20" s="100">
        <v>0</v>
      </c>
      <c r="P20" s="100">
        <v>0</v>
      </c>
      <c r="R20" s="100">
        <f t="shared" si="11"/>
        <v>0</v>
      </c>
      <c r="S20" s="100">
        <f t="shared" si="11"/>
        <v>0</v>
      </c>
      <c r="T20" s="100">
        <f t="shared" si="11"/>
        <v>0</v>
      </c>
      <c r="U20" s="100">
        <f t="shared" si="11"/>
        <v>0</v>
      </c>
      <c r="W20" s="100">
        <f t="shared" si="12"/>
        <v>0</v>
      </c>
      <c r="X20" s="100">
        <f t="shared" si="12"/>
        <v>0</v>
      </c>
      <c r="Z20" s="100">
        <f t="shared" si="13"/>
        <v>0</v>
      </c>
    </row>
    <row r="21" spans="4:26" outlineLevel="1" x14ac:dyDescent="0.2">
      <c r="D21" s="99" t="s">
        <v>144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0">
        <v>0</v>
      </c>
      <c r="L21" s="100">
        <v>0</v>
      </c>
      <c r="M21" s="100">
        <v>0</v>
      </c>
      <c r="N21" s="100">
        <v>0</v>
      </c>
      <c r="O21" s="100">
        <v>0</v>
      </c>
      <c r="P21" s="100">
        <v>0</v>
      </c>
      <c r="R21" s="100">
        <f t="shared" si="11"/>
        <v>0</v>
      </c>
      <c r="S21" s="100">
        <f t="shared" si="11"/>
        <v>0</v>
      </c>
      <c r="T21" s="100">
        <f t="shared" si="11"/>
        <v>0</v>
      </c>
      <c r="U21" s="100">
        <f t="shared" si="11"/>
        <v>0</v>
      </c>
      <c r="W21" s="100">
        <f t="shared" si="12"/>
        <v>0</v>
      </c>
      <c r="X21" s="100">
        <f t="shared" si="12"/>
        <v>0</v>
      </c>
      <c r="Z21" s="100">
        <f t="shared" si="13"/>
        <v>0</v>
      </c>
    </row>
    <row r="22" spans="4:26" outlineLevel="1" x14ac:dyDescent="0.2">
      <c r="D22" s="99" t="s">
        <v>145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0">
        <v>0</v>
      </c>
      <c r="L22" s="100">
        <v>0</v>
      </c>
      <c r="M22" s="100">
        <v>0</v>
      </c>
      <c r="N22" s="100">
        <v>0</v>
      </c>
      <c r="O22" s="100">
        <v>0</v>
      </c>
      <c r="P22" s="100">
        <v>0</v>
      </c>
      <c r="R22" s="100">
        <f t="shared" si="11"/>
        <v>0</v>
      </c>
      <c r="S22" s="100">
        <f t="shared" si="11"/>
        <v>0</v>
      </c>
      <c r="T22" s="100">
        <f t="shared" si="11"/>
        <v>0</v>
      </c>
      <c r="U22" s="100">
        <f t="shared" si="11"/>
        <v>0</v>
      </c>
      <c r="W22" s="100">
        <f t="shared" si="12"/>
        <v>0</v>
      </c>
      <c r="X22" s="100">
        <f t="shared" si="12"/>
        <v>0</v>
      </c>
      <c r="Z22" s="100">
        <f t="shared" si="13"/>
        <v>0</v>
      </c>
    </row>
    <row r="23" spans="4:26" outlineLevel="1" x14ac:dyDescent="0.2">
      <c r="D23" s="99" t="s">
        <v>146</v>
      </c>
      <c r="E23" s="100">
        <v>0</v>
      </c>
      <c r="F23" s="100">
        <v>0</v>
      </c>
      <c r="G23" s="100">
        <v>0</v>
      </c>
      <c r="H23" s="100">
        <v>0</v>
      </c>
      <c r="I23" s="100">
        <v>0</v>
      </c>
      <c r="J23" s="100">
        <v>0</v>
      </c>
      <c r="K23" s="100">
        <v>0</v>
      </c>
      <c r="L23" s="100">
        <v>0</v>
      </c>
      <c r="M23" s="100">
        <v>0</v>
      </c>
      <c r="N23" s="100">
        <v>0</v>
      </c>
      <c r="O23" s="100">
        <v>0</v>
      </c>
      <c r="P23" s="100">
        <v>0</v>
      </c>
      <c r="R23" s="100">
        <f t="shared" si="11"/>
        <v>0</v>
      </c>
      <c r="S23" s="100">
        <f t="shared" si="11"/>
        <v>0</v>
      </c>
      <c r="T23" s="100">
        <f t="shared" si="11"/>
        <v>0</v>
      </c>
      <c r="U23" s="100">
        <f t="shared" si="11"/>
        <v>0</v>
      </c>
      <c r="W23" s="100">
        <f t="shared" si="12"/>
        <v>0</v>
      </c>
      <c r="X23" s="100">
        <f t="shared" si="12"/>
        <v>0</v>
      </c>
      <c r="Z23" s="100">
        <f t="shared" si="13"/>
        <v>0</v>
      </c>
    </row>
    <row r="24" spans="4:26" outlineLevel="1" x14ac:dyDescent="0.2">
      <c r="D24" s="99" t="s">
        <v>147</v>
      </c>
      <c r="E24" s="100">
        <v>184571.44785671885</v>
      </c>
      <c r="F24" s="100">
        <v>20978.444066512162</v>
      </c>
      <c r="G24" s="100">
        <v>24368.664224915174</v>
      </c>
      <c r="H24" s="100">
        <v>13426.204202567786</v>
      </c>
      <c r="I24" s="100">
        <v>13426.204202567786</v>
      </c>
      <c r="J24" s="100">
        <v>14182.464161508717</v>
      </c>
      <c r="K24" s="100">
        <v>17842.03718200028</v>
      </c>
      <c r="L24" s="100">
        <v>21921.179083822091</v>
      </c>
      <c r="M24" s="100">
        <v>21921.179083822091</v>
      </c>
      <c r="N24" s="100">
        <v>24368.664224915174</v>
      </c>
      <c r="O24" s="100">
        <v>19155.132384681965</v>
      </c>
      <c r="P24" s="100">
        <v>22400.316386575763</v>
      </c>
      <c r="R24" s="100">
        <f t="shared" si="11"/>
        <v>229918.55614814619</v>
      </c>
      <c r="S24" s="100">
        <f t="shared" si="11"/>
        <v>41034.872566644292</v>
      </c>
      <c r="T24" s="100">
        <f t="shared" si="11"/>
        <v>61684.395349644459</v>
      </c>
      <c r="U24" s="100">
        <f t="shared" si="11"/>
        <v>65924.112996172902</v>
      </c>
      <c r="W24" s="100">
        <f t="shared" si="12"/>
        <v>270953.4287147905</v>
      </c>
      <c r="X24" s="100">
        <f t="shared" si="12"/>
        <v>127608.50834581738</v>
      </c>
      <c r="Z24" s="100">
        <f t="shared" si="13"/>
        <v>398561.93706060783</v>
      </c>
    </row>
    <row r="25" spans="4:26" outlineLevel="1" x14ac:dyDescent="0.2">
      <c r="D25" s="99" t="s">
        <v>148</v>
      </c>
      <c r="E25" s="100">
        <v>0</v>
      </c>
      <c r="F25" s="100">
        <v>0</v>
      </c>
      <c r="G25" s="100">
        <v>0</v>
      </c>
      <c r="H25" s="100">
        <v>0</v>
      </c>
      <c r="I25" s="100">
        <v>0</v>
      </c>
      <c r="J25" s="100">
        <v>0</v>
      </c>
      <c r="K25" s="100">
        <v>0</v>
      </c>
      <c r="L25" s="100">
        <v>0</v>
      </c>
      <c r="M25" s="100">
        <v>0</v>
      </c>
      <c r="N25" s="100">
        <v>0</v>
      </c>
      <c r="O25" s="100">
        <v>0</v>
      </c>
      <c r="P25" s="100">
        <v>0</v>
      </c>
      <c r="R25" s="100">
        <f t="shared" si="11"/>
        <v>0</v>
      </c>
      <c r="S25" s="100">
        <f t="shared" si="11"/>
        <v>0</v>
      </c>
      <c r="T25" s="100">
        <f t="shared" si="11"/>
        <v>0</v>
      </c>
      <c r="U25" s="100">
        <f t="shared" si="11"/>
        <v>0</v>
      </c>
      <c r="W25" s="100">
        <f t="shared" si="12"/>
        <v>0</v>
      </c>
      <c r="X25" s="100">
        <f t="shared" si="12"/>
        <v>0</v>
      </c>
      <c r="Z25" s="100">
        <f t="shared" si="13"/>
        <v>0</v>
      </c>
    </row>
    <row r="26" spans="4:26" outlineLevel="1" x14ac:dyDescent="0.2">
      <c r="D26" s="99" t="s">
        <v>149</v>
      </c>
      <c r="E26" s="100">
        <v>103287.81469251571</v>
      </c>
      <c r="F26" s="100">
        <v>83663.129900937784</v>
      </c>
      <c r="G26" s="100">
        <v>97183.504844188079</v>
      </c>
      <c r="H26" s="100">
        <v>53544.403136600165</v>
      </c>
      <c r="I26" s="100">
        <v>53544.403136600165</v>
      </c>
      <c r="J26" s="100">
        <v>56560.407325621607</v>
      </c>
      <c r="K26" s="100">
        <v>71154.97554167411</v>
      </c>
      <c r="L26" s="100">
        <v>87422.806355745328</v>
      </c>
      <c r="M26" s="100">
        <v>87422.806355745328</v>
      </c>
      <c r="N26" s="100">
        <v>97183.504844188079</v>
      </c>
      <c r="O26" s="100">
        <v>76391.667746584659</v>
      </c>
      <c r="P26" s="100">
        <v>89333.630927556864</v>
      </c>
      <c r="R26" s="100">
        <f t="shared" si="11"/>
        <v>284134.44943764154</v>
      </c>
      <c r="S26" s="100">
        <f t="shared" si="11"/>
        <v>163649.21359882195</v>
      </c>
      <c r="T26" s="100">
        <f t="shared" si="11"/>
        <v>246000.58825316475</v>
      </c>
      <c r="U26" s="100">
        <f t="shared" si="11"/>
        <v>262908.80351832963</v>
      </c>
      <c r="W26" s="100">
        <f t="shared" si="12"/>
        <v>447783.66303646343</v>
      </c>
      <c r="X26" s="100">
        <f t="shared" si="12"/>
        <v>508909.39177149441</v>
      </c>
      <c r="Z26" s="100">
        <f t="shared" si="13"/>
        <v>956693.05480795784</v>
      </c>
    </row>
    <row r="27" spans="4:26" outlineLevel="1" x14ac:dyDescent="0.2">
      <c r="D27" s="99" t="s">
        <v>150</v>
      </c>
      <c r="E27" s="100">
        <v>556610.28490504366</v>
      </c>
      <c r="F27" s="100">
        <v>450854.3307730853</v>
      </c>
      <c r="G27" s="100">
        <v>523714.61706715549</v>
      </c>
      <c r="H27" s="100">
        <v>288546.77169477451</v>
      </c>
      <c r="I27" s="100">
        <v>288546.77169477451</v>
      </c>
      <c r="J27" s="100">
        <v>304799.79201400181</v>
      </c>
      <c r="K27" s="100">
        <v>383448.82527108444</v>
      </c>
      <c r="L27" s="100">
        <v>471114.94514362887</v>
      </c>
      <c r="M27" s="100">
        <v>471114.94514362887</v>
      </c>
      <c r="N27" s="100">
        <v>523714.61706715549</v>
      </c>
      <c r="O27" s="100">
        <v>411668.96671577019</v>
      </c>
      <c r="P27" s="100">
        <v>481412.23541437229</v>
      </c>
      <c r="R27" s="100">
        <f t="shared" si="11"/>
        <v>1531179.2327452844</v>
      </c>
      <c r="S27" s="100">
        <f t="shared" si="11"/>
        <v>881893.33540355088</v>
      </c>
      <c r="T27" s="100">
        <f t="shared" si="11"/>
        <v>1325678.7155583422</v>
      </c>
      <c r="U27" s="100">
        <f t="shared" si="11"/>
        <v>1416795.819197298</v>
      </c>
      <c r="W27" s="100">
        <f t="shared" si="12"/>
        <v>2413072.5681488356</v>
      </c>
      <c r="X27" s="100">
        <f t="shared" si="12"/>
        <v>2742474.5347556402</v>
      </c>
      <c r="Z27" s="100">
        <f t="shared" si="13"/>
        <v>5155547.1029044762</v>
      </c>
    </row>
    <row r="28" spans="4:26" outlineLevel="1" x14ac:dyDescent="0.2">
      <c r="D28" s="99" t="s">
        <v>151</v>
      </c>
      <c r="E28" s="100">
        <v>0</v>
      </c>
      <c r="F28" s="100">
        <v>0</v>
      </c>
      <c r="G28" s="100">
        <v>0</v>
      </c>
      <c r="H28" s="100">
        <v>0</v>
      </c>
      <c r="I28" s="100">
        <v>0</v>
      </c>
      <c r="J28" s="100">
        <v>0</v>
      </c>
      <c r="K28" s="100">
        <v>0</v>
      </c>
      <c r="L28" s="100">
        <v>0</v>
      </c>
      <c r="M28" s="100">
        <v>0</v>
      </c>
      <c r="N28" s="100">
        <v>0</v>
      </c>
      <c r="O28" s="100">
        <v>0</v>
      </c>
      <c r="P28" s="100">
        <v>0</v>
      </c>
      <c r="R28" s="100">
        <f t="shared" si="11"/>
        <v>0</v>
      </c>
      <c r="S28" s="100">
        <f t="shared" si="11"/>
        <v>0</v>
      </c>
      <c r="T28" s="100">
        <f t="shared" si="11"/>
        <v>0</v>
      </c>
      <c r="U28" s="100">
        <f t="shared" si="11"/>
        <v>0</v>
      </c>
      <c r="W28" s="100">
        <f t="shared" si="12"/>
        <v>0</v>
      </c>
      <c r="X28" s="100">
        <f t="shared" si="12"/>
        <v>0</v>
      </c>
      <c r="Z28" s="100">
        <f t="shared" si="13"/>
        <v>0</v>
      </c>
    </row>
    <row r="29" spans="4:26" outlineLevel="1" x14ac:dyDescent="0.2">
      <c r="D29" s="99" t="s">
        <v>152</v>
      </c>
      <c r="E29" s="100">
        <v>155264.62675440634</v>
      </c>
      <c r="F29" s="100">
        <v>125764.34767106909</v>
      </c>
      <c r="G29" s="100">
        <v>146088.48731322089</v>
      </c>
      <c r="H29" s="100">
        <v>80489.182509484206</v>
      </c>
      <c r="I29" s="100">
        <v>80489.182509484206</v>
      </c>
      <c r="J29" s="100">
        <v>85022.909610712901</v>
      </c>
      <c r="K29" s="100">
        <v>106961.8013711105</v>
      </c>
      <c r="L29" s="100">
        <v>131415.98008492953</v>
      </c>
      <c r="M29" s="100">
        <v>131415.98008492953</v>
      </c>
      <c r="N29" s="100">
        <v>146088.48731322089</v>
      </c>
      <c r="O29" s="100">
        <v>114833.71794755892</v>
      </c>
      <c r="P29" s="100">
        <v>134288.37567988603</v>
      </c>
      <c r="R29" s="100">
        <f t="shared" si="11"/>
        <v>427117.46173869632</v>
      </c>
      <c r="S29" s="100">
        <f t="shared" si="11"/>
        <v>246001.27462968131</v>
      </c>
      <c r="T29" s="100">
        <f t="shared" si="11"/>
        <v>369793.7615409696</v>
      </c>
      <c r="U29" s="100">
        <f t="shared" si="11"/>
        <v>395210.58094066585</v>
      </c>
      <c r="W29" s="100">
        <f t="shared" si="12"/>
        <v>673118.73636837769</v>
      </c>
      <c r="X29" s="100">
        <f t="shared" si="12"/>
        <v>765004.34248163551</v>
      </c>
      <c r="Z29" s="100">
        <f t="shared" si="13"/>
        <v>1438123.078850013</v>
      </c>
    </row>
    <row r="30" spans="4:26" outlineLevel="1" x14ac:dyDescent="0.2">
      <c r="D30" s="99" t="s">
        <v>153</v>
      </c>
      <c r="E30" s="100">
        <v>0</v>
      </c>
      <c r="F30" s="100">
        <v>0</v>
      </c>
      <c r="G30" s="100">
        <v>0</v>
      </c>
      <c r="H30" s="100">
        <v>0</v>
      </c>
      <c r="I30" s="100">
        <v>0</v>
      </c>
      <c r="J30" s="100">
        <v>0</v>
      </c>
      <c r="K30" s="100">
        <v>0</v>
      </c>
      <c r="L30" s="100">
        <v>0</v>
      </c>
      <c r="M30" s="100">
        <v>0</v>
      </c>
      <c r="N30" s="100">
        <v>0</v>
      </c>
      <c r="O30" s="100">
        <v>0</v>
      </c>
      <c r="P30" s="100">
        <v>0</v>
      </c>
      <c r="R30" s="100">
        <f t="shared" si="11"/>
        <v>0</v>
      </c>
      <c r="S30" s="100">
        <f t="shared" si="11"/>
        <v>0</v>
      </c>
      <c r="T30" s="100">
        <f t="shared" si="11"/>
        <v>0</v>
      </c>
      <c r="U30" s="100">
        <f t="shared" si="11"/>
        <v>0</v>
      </c>
      <c r="W30" s="100">
        <f t="shared" si="12"/>
        <v>0</v>
      </c>
      <c r="X30" s="100">
        <f t="shared" si="12"/>
        <v>0</v>
      </c>
      <c r="Z30" s="100">
        <f t="shared" si="13"/>
        <v>0</v>
      </c>
    </row>
    <row r="31" spans="4:26" outlineLevel="1" x14ac:dyDescent="0.2">
      <c r="D31" s="99" t="s">
        <v>154</v>
      </c>
      <c r="E31" s="100">
        <v>0</v>
      </c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K31" s="100">
        <v>0</v>
      </c>
      <c r="L31" s="100">
        <v>0</v>
      </c>
      <c r="M31" s="100">
        <v>0</v>
      </c>
      <c r="N31" s="100">
        <v>0</v>
      </c>
      <c r="O31" s="100">
        <v>0</v>
      </c>
      <c r="P31" s="100">
        <v>0</v>
      </c>
      <c r="R31" s="100">
        <f t="shared" si="11"/>
        <v>0</v>
      </c>
      <c r="S31" s="100">
        <f t="shared" si="11"/>
        <v>0</v>
      </c>
      <c r="T31" s="100">
        <f t="shared" si="11"/>
        <v>0</v>
      </c>
      <c r="U31" s="100">
        <f t="shared" si="11"/>
        <v>0</v>
      </c>
      <c r="W31" s="100">
        <f t="shared" si="12"/>
        <v>0</v>
      </c>
      <c r="X31" s="100">
        <f t="shared" si="12"/>
        <v>0</v>
      </c>
      <c r="Z31" s="100">
        <f t="shared" si="13"/>
        <v>0</v>
      </c>
    </row>
    <row r="32" spans="4:26" outlineLevel="1" x14ac:dyDescent="0.2">
      <c r="D32" s="99" t="s">
        <v>155</v>
      </c>
      <c r="E32" s="100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0">
        <v>0</v>
      </c>
      <c r="R32" s="100">
        <f t="shared" si="11"/>
        <v>0</v>
      </c>
      <c r="S32" s="100">
        <f t="shared" si="11"/>
        <v>0</v>
      </c>
      <c r="T32" s="100">
        <f t="shared" si="11"/>
        <v>0</v>
      </c>
      <c r="U32" s="100">
        <f t="shared" si="11"/>
        <v>0</v>
      </c>
      <c r="W32" s="100">
        <f t="shared" si="12"/>
        <v>0</v>
      </c>
      <c r="X32" s="100">
        <f t="shared" si="12"/>
        <v>0</v>
      </c>
      <c r="Z32" s="100">
        <f t="shared" si="13"/>
        <v>0</v>
      </c>
    </row>
    <row r="33" spans="4:26" outlineLevel="1" x14ac:dyDescent="0.2">
      <c r="D33" s="99" t="s">
        <v>156</v>
      </c>
      <c r="E33" s="100">
        <v>0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0">
        <v>0</v>
      </c>
      <c r="R33" s="100">
        <f t="shared" si="11"/>
        <v>0</v>
      </c>
      <c r="S33" s="100">
        <f t="shared" si="11"/>
        <v>0</v>
      </c>
      <c r="T33" s="100">
        <f t="shared" si="11"/>
        <v>0</v>
      </c>
      <c r="U33" s="100">
        <f t="shared" si="11"/>
        <v>0</v>
      </c>
      <c r="W33" s="100">
        <f t="shared" si="12"/>
        <v>0</v>
      </c>
      <c r="X33" s="100">
        <f t="shared" si="12"/>
        <v>0</v>
      </c>
      <c r="Z33" s="100">
        <f t="shared" si="13"/>
        <v>0</v>
      </c>
    </row>
    <row r="34" spans="4:26" outlineLevel="1" x14ac:dyDescent="0.2">
      <c r="D34" s="99" t="s">
        <v>157</v>
      </c>
      <c r="E34" s="100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0">
        <v>0</v>
      </c>
      <c r="R34" s="100">
        <f t="shared" si="11"/>
        <v>0</v>
      </c>
      <c r="S34" s="100">
        <f t="shared" si="11"/>
        <v>0</v>
      </c>
      <c r="T34" s="100">
        <f t="shared" si="11"/>
        <v>0</v>
      </c>
      <c r="U34" s="100">
        <f t="shared" si="11"/>
        <v>0</v>
      </c>
      <c r="W34" s="100">
        <f t="shared" si="12"/>
        <v>0</v>
      </c>
      <c r="X34" s="100">
        <f t="shared" si="12"/>
        <v>0</v>
      </c>
      <c r="Z34" s="100">
        <f t="shared" si="13"/>
        <v>0</v>
      </c>
    </row>
    <row r="35" spans="4:26" outlineLevel="1" x14ac:dyDescent="0.2">
      <c r="D35" s="99" t="s">
        <v>158</v>
      </c>
      <c r="E35" s="100">
        <v>0</v>
      </c>
      <c r="F35" s="100">
        <v>0</v>
      </c>
      <c r="G35" s="100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0">
        <v>0</v>
      </c>
      <c r="N35" s="100">
        <v>0</v>
      </c>
      <c r="O35" s="100">
        <v>0</v>
      </c>
      <c r="P35" s="100">
        <v>0</v>
      </c>
      <c r="R35" s="100">
        <f t="shared" si="11"/>
        <v>0</v>
      </c>
      <c r="S35" s="100">
        <f t="shared" si="11"/>
        <v>0</v>
      </c>
      <c r="T35" s="100">
        <f t="shared" si="11"/>
        <v>0</v>
      </c>
      <c r="U35" s="100">
        <f t="shared" si="11"/>
        <v>0</v>
      </c>
      <c r="W35" s="100">
        <f t="shared" si="12"/>
        <v>0</v>
      </c>
      <c r="X35" s="100">
        <f t="shared" si="12"/>
        <v>0</v>
      </c>
      <c r="Z35" s="100">
        <f t="shared" si="13"/>
        <v>0</v>
      </c>
    </row>
    <row r="36" spans="4:26" outlineLevel="1" x14ac:dyDescent="0.2">
      <c r="D36" s="99" t="s">
        <v>159</v>
      </c>
      <c r="E36" s="100">
        <v>97238.747294706714</v>
      </c>
      <c r="F36" s="100">
        <v>78763.385308712459</v>
      </c>
      <c r="G36" s="100">
        <v>91491.937329589564</v>
      </c>
      <c r="H36" s="100">
        <v>50408.566597575962</v>
      </c>
      <c r="I36" s="100">
        <v>50408.566597575962</v>
      </c>
      <c r="J36" s="100">
        <v>53247.938018581401</v>
      </c>
      <c r="K36" s="100">
        <v>66987.773011323457</v>
      </c>
      <c r="L36" s="100">
        <v>82302.875710239765</v>
      </c>
      <c r="M36" s="100">
        <v>82302.875710239765</v>
      </c>
      <c r="N36" s="100">
        <v>91491.937329589564</v>
      </c>
      <c r="O36" s="100">
        <v>71917.777499165066</v>
      </c>
      <c r="P36" s="100">
        <v>84101.792535191838</v>
      </c>
      <c r="R36" s="100">
        <f t="shared" si="11"/>
        <v>267494.06993300875</v>
      </c>
      <c r="S36" s="100">
        <f t="shared" si="11"/>
        <v>154065.07121373332</v>
      </c>
      <c r="T36" s="100">
        <f t="shared" si="11"/>
        <v>231593.52443180297</v>
      </c>
      <c r="U36" s="100">
        <f t="shared" si="11"/>
        <v>247511.50736394647</v>
      </c>
      <c r="W36" s="100">
        <f t="shared" si="12"/>
        <v>421559.1411467421</v>
      </c>
      <c r="X36" s="100">
        <f t="shared" si="12"/>
        <v>479105.03179574944</v>
      </c>
      <c r="Z36" s="100">
        <f t="shared" si="13"/>
        <v>900664.1729424916</v>
      </c>
    </row>
    <row r="37" spans="4:26" outlineLevel="1" x14ac:dyDescent="0.2">
      <c r="D37" s="99" t="s">
        <v>160</v>
      </c>
      <c r="E37" s="100">
        <v>69264.234910904925</v>
      </c>
      <c r="F37" s="100">
        <v>56104.030277832986</v>
      </c>
      <c r="G37" s="100">
        <v>65170.71862767046</v>
      </c>
      <c r="H37" s="100">
        <v>35906.57937781309</v>
      </c>
      <c r="I37" s="100">
        <v>35906.57937781309</v>
      </c>
      <c r="J37" s="100">
        <v>37929.095037211526</v>
      </c>
      <c r="K37" s="100">
        <v>47716.131430122397</v>
      </c>
      <c r="L37" s="100">
        <v>58625.248428589941</v>
      </c>
      <c r="M37" s="100">
        <v>58625.248428589941</v>
      </c>
      <c r="N37" s="100">
        <v>65170.71862767046</v>
      </c>
      <c r="O37" s="100">
        <v>51227.828140105274</v>
      </c>
      <c r="P37" s="100">
        <v>59906.636774441678</v>
      </c>
      <c r="R37" s="100">
        <f t="shared" si="11"/>
        <v>190538.98381640838</v>
      </c>
      <c r="S37" s="100">
        <f t="shared" si="11"/>
        <v>109742.2537928377</v>
      </c>
      <c r="T37" s="100">
        <f t="shared" si="11"/>
        <v>164966.62828730227</v>
      </c>
      <c r="U37" s="100">
        <f t="shared" si="11"/>
        <v>176305.18354221742</v>
      </c>
      <c r="W37" s="100">
        <f t="shared" si="12"/>
        <v>300281.23760924611</v>
      </c>
      <c r="X37" s="100">
        <f t="shared" si="12"/>
        <v>341271.81182951969</v>
      </c>
      <c r="Z37" s="100">
        <f t="shared" si="13"/>
        <v>641553.04943876585</v>
      </c>
    </row>
    <row r="38" spans="4:26" outlineLevel="1" x14ac:dyDescent="0.2">
      <c r="D38" s="99" t="s">
        <v>161</v>
      </c>
      <c r="E38" s="100">
        <v>4081.1256699573482</v>
      </c>
      <c r="F38" s="100">
        <v>3305.7117926654528</v>
      </c>
      <c r="G38" s="100">
        <v>3839.9311428628716</v>
      </c>
      <c r="H38" s="100">
        <v>2115.6555473058902</v>
      </c>
      <c r="I38" s="100">
        <v>2115.6555473058902</v>
      </c>
      <c r="J38" s="100">
        <v>2234.8244168686433</v>
      </c>
      <c r="K38" s="100">
        <v>2811.4874740336163</v>
      </c>
      <c r="L38" s="100">
        <v>3454.2647670518991</v>
      </c>
      <c r="M38" s="100">
        <v>3454.2647670518991</v>
      </c>
      <c r="N38" s="100">
        <v>3839.9311428628716</v>
      </c>
      <c r="O38" s="100">
        <v>3018.4005455004549</v>
      </c>
      <c r="P38" s="100">
        <v>3529.7655919461131</v>
      </c>
      <c r="R38" s="100">
        <f t="shared" si="11"/>
        <v>11226.768605485673</v>
      </c>
      <c r="S38" s="100">
        <f t="shared" si="11"/>
        <v>6466.1355114804237</v>
      </c>
      <c r="T38" s="100">
        <f t="shared" si="11"/>
        <v>9720.0170081374145</v>
      </c>
      <c r="U38" s="100">
        <f t="shared" si="11"/>
        <v>10388.097280309441</v>
      </c>
      <c r="W38" s="100">
        <f t="shared" si="12"/>
        <v>17692.9041169661</v>
      </c>
      <c r="X38" s="100">
        <f t="shared" si="12"/>
        <v>20108.114288446854</v>
      </c>
      <c r="Z38" s="100">
        <f t="shared" si="13"/>
        <v>37801.01840541295</v>
      </c>
    </row>
    <row r="39" spans="4:26" outlineLevel="1" x14ac:dyDescent="0.2">
      <c r="D39" s="99" t="s">
        <v>162</v>
      </c>
      <c r="E39" s="100">
        <v>0</v>
      </c>
      <c r="F39" s="100">
        <v>0</v>
      </c>
      <c r="G39" s="100">
        <v>0</v>
      </c>
      <c r="H39" s="100">
        <v>0</v>
      </c>
      <c r="I39" s="100">
        <v>0</v>
      </c>
      <c r="J39" s="100">
        <v>0</v>
      </c>
      <c r="K39" s="100">
        <v>0</v>
      </c>
      <c r="L39" s="100">
        <v>0</v>
      </c>
      <c r="M39" s="100">
        <v>0</v>
      </c>
      <c r="N39" s="100">
        <v>0</v>
      </c>
      <c r="O39" s="100">
        <v>0</v>
      </c>
      <c r="P39" s="100">
        <v>0</v>
      </c>
      <c r="R39" s="100">
        <f t="shared" si="11"/>
        <v>0</v>
      </c>
      <c r="S39" s="100">
        <f t="shared" si="11"/>
        <v>0</v>
      </c>
      <c r="T39" s="100">
        <f t="shared" si="11"/>
        <v>0</v>
      </c>
      <c r="U39" s="100">
        <f t="shared" si="11"/>
        <v>0</v>
      </c>
      <c r="W39" s="100">
        <f t="shared" si="12"/>
        <v>0</v>
      </c>
      <c r="X39" s="100">
        <f t="shared" si="12"/>
        <v>0</v>
      </c>
      <c r="Z39" s="100">
        <f t="shared" si="13"/>
        <v>0</v>
      </c>
    </row>
    <row r="40" spans="4:26" outlineLevel="1" x14ac:dyDescent="0.2">
      <c r="D40" s="99" t="s">
        <v>163</v>
      </c>
      <c r="E40" s="100">
        <v>2805.7756161125349</v>
      </c>
      <c r="F40" s="100">
        <v>2272.6782490511537</v>
      </c>
      <c r="G40" s="100">
        <v>2639.9542772002842</v>
      </c>
      <c r="H40" s="100">
        <v>1454.5140793927378</v>
      </c>
      <c r="I40" s="100">
        <v>1454.5140793927378</v>
      </c>
      <c r="J40" s="100">
        <v>1536.4427273832241</v>
      </c>
      <c r="K40" s="100">
        <v>1932.8988219399255</v>
      </c>
      <c r="L40" s="100">
        <v>2374.8084814776498</v>
      </c>
      <c r="M40" s="100">
        <v>2374.8084814776498</v>
      </c>
      <c r="N40" s="100">
        <v>2639.9542772002842</v>
      </c>
      <c r="O40" s="100">
        <v>2075.1516456768309</v>
      </c>
      <c r="P40" s="100">
        <v>2426.7153303757314</v>
      </c>
      <c r="R40" s="100">
        <f t="shared" si="11"/>
        <v>7718.4081423639727</v>
      </c>
      <c r="S40" s="100">
        <f t="shared" si="11"/>
        <v>4445.4708861686995</v>
      </c>
      <c r="T40" s="100">
        <f t="shared" si="11"/>
        <v>6682.5157848952258</v>
      </c>
      <c r="U40" s="100">
        <f t="shared" si="11"/>
        <v>7141.8212532528469</v>
      </c>
      <c r="W40" s="100">
        <f t="shared" si="12"/>
        <v>12163.879028532674</v>
      </c>
      <c r="X40" s="100">
        <f t="shared" si="12"/>
        <v>13824.337038148073</v>
      </c>
      <c r="Z40" s="100">
        <f t="shared" si="13"/>
        <v>25988.216066680739</v>
      </c>
    </row>
    <row r="41" spans="4:26" outlineLevel="1" x14ac:dyDescent="0.2">
      <c r="D41" s="99" t="s">
        <v>164</v>
      </c>
      <c r="E41" s="100">
        <v>16516.917911020704</v>
      </c>
      <c r="F41" s="100">
        <v>13378.703507926772</v>
      </c>
      <c r="G41" s="100">
        <v>15540.768062479387</v>
      </c>
      <c r="H41" s="100">
        <v>8562.3702450731325</v>
      </c>
      <c r="I41" s="100">
        <v>8562.3702450731325</v>
      </c>
      <c r="J41" s="100">
        <v>9044.6642480749379</v>
      </c>
      <c r="K41" s="100">
        <v>11378.504748902162</v>
      </c>
      <c r="L41" s="100">
        <v>13979.919319887922</v>
      </c>
      <c r="M41" s="100">
        <v>13979.919319887922</v>
      </c>
      <c r="N41" s="100">
        <v>15540.768062479387</v>
      </c>
      <c r="O41" s="100">
        <v>12215.912486990912</v>
      </c>
      <c r="P41" s="100">
        <v>14285.482301241809</v>
      </c>
      <c r="R41" s="100">
        <f t="shared" si="11"/>
        <v>45436.389481426864</v>
      </c>
      <c r="S41" s="100">
        <f t="shared" si="11"/>
        <v>26169.404738221201</v>
      </c>
      <c r="T41" s="100">
        <f t="shared" si="11"/>
        <v>39338.343388678004</v>
      </c>
      <c r="U41" s="100">
        <f t="shared" si="11"/>
        <v>42042.162850712106</v>
      </c>
      <c r="W41" s="100">
        <f t="shared" si="12"/>
        <v>71605.794219648073</v>
      </c>
      <c r="X41" s="100">
        <f t="shared" si="12"/>
        <v>81380.506239390103</v>
      </c>
      <c r="Z41" s="100">
        <f t="shared" si="13"/>
        <v>152986.30045903818</v>
      </c>
    </row>
    <row r="42" spans="4:26" outlineLevel="1" x14ac:dyDescent="0.2">
      <c r="D42" s="99" t="s">
        <v>165</v>
      </c>
      <c r="E42" s="100">
        <v>0</v>
      </c>
      <c r="F42" s="100">
        <v>0</v>
      </c>
      <c r="G42" s="100">
        <v>0</v>
      </c>
      <c r="H42" s="100">
        <v>0</v>
      </c>
      <c r="I42" s="100">
        <v>0</v>
      </c>
      <c r="J42" s="100">
        <v>0</v>
      </c>
      <c r="K42" s="100">
        <v>0</v>
      </c>
      <c r="L42" s="100">
        <v>0</v>
      </c>
      <c r="M42" s="100">
        <v>0</v>
      </c>
      <c r="N42" s="100">
        <v>0</v>
      </c>
      <c r="O42" s="100">
        <v>0</v>
      </c>
      <c r="P42" s="100">
        <v>0</v>
      </c>
      <c r="R42" s="100">
        <f t="shared" si="11"/>
        <v>0</v>
      </c>
      <c r="S42" s="100">
        <f t="shared" si="11"/>
        <v>0</v>
      </c>
      <c r="T42" s="100">
        <f t="shared" si="11"/>
        <v>0</v>
      </c>
      <c r="U42" s="100">
        <f t="shared" si="11"/>
        <v>0</v>
      </c>
      <c r="W42" s="100">
        <f t="shared" si="12"/>
        <v>0</v>
      </c>
      <c r="X42" s="100">
        <f t="shared" si="12"/>
        <v>0</v>
      </c>
      <c r="Z42" s="100">
        <f t="shared" si="13"/>
        <v>0</v>
      </c>
    </row>
    <row r="43" spans="4:26" outlineLevel="1" x14ac:dyDescent="0.2">
      <c r="D43" s="99" t="s">
        <v>166</v>
      </c>
      <c r="E43" s="100">
        <v>0</v>
      </c>
      <c r="F43" s="100">
        <v>0</v>
      </c>
      <c r="G43" s="100">
        <v>0</v>
      </c>
      <c r="H43" s="100">
        <v>0</v>
      </c>
      <c r="I43" s="100">
        <v>0</v>
      </c>
      <c r="J43" s="100">
        <v>0</v>
      </c>
      <c r="K43" s="100">
        <v>0</v>
      </c>
      <c r="L43" s="100">
        <v>0</v>
      </c>
      <c r="M43" s="100">
        <v>0</v>
      </c>
      <c r="N43" s="100">
        <v>0</v>
      </c>
      <c r="O43" s="100">
        <v>0</v>
      </c>
      <c r="P43" s="100">
        <v>0</v>
      </c>
      <c r="R43" s="100">
        <f t="shared" si="11"/>
        <v>0</v>
      </c>
      <c r="S43" s="100">
        <f t="shared" si="11"/>
        <v>0</v>
      </c>
      <c r="T43" s="100">
        <f t="shared" si="11"/>
        <v>0</v>
      </c>
      <c r="U43" s="100">
        <f t="shared" si="11"/>
        <v>0</v>
      </c>
      <c r="W43" s="100">
        <f t="shared" si="12"/>
        <v>0</v>
      </c>
      <c r="X43" s="100">
        <f t="shared" si="12"/>
        <v>0</v>
      </c>
      <c r="Z43" s="100">
        <f t="shared" si="13"/>
        <v>0</v>
      </c>
    </row>
    <row r="44" spans="4:26" outlineLevel="1" x14ac:dyDescent="0.2">
      <c r="D44" s="99" t="s">
        <v>167</v>
      </c>
      <c r="E44" s="100">
        <v>29993.316309346588</v>
      </c>
      <c r="F44" s="100">
        <v>24294.586210570727</v>
      </c>
      <c r="G44" s="100">
        <v>28220.711315464199</v>
      </c>
      <c r="H44" s="100">
        <v>15548.535174765268</v>
      </c>
      <c r="I44" s="100">
        <v>15548.535174765268</v>
      </c>
      <c r="J44" s="100">
        <v>16424.340010998189</v>
      </c>
      <c r="K44" s="100">
        <v>20662.395605508853</v>
      </c>
      <c r="L44" s="100">
        <v>25386.342924230947</v>
      </c>
      <c r="M44" s="100">
        <v>25386.342924230947</v>
      </c>
      <c r="N44" s="100">
        <v>28220.711315464199</v>
      </c>
      <c r="O44" s="100">
        <v>22183.056742392724</v>
      </c>
      <c r="P44" s="100">
        <v>25941.219275953856</v>
      </c>
      <c r="R44" s="100">
        <f t="shared" si="11"/>
        <v>82508.613835381519</v>
      </c>
      <c r="S44" s="100">
        <f t="shared" si="11"/>
        <v>47521.410360528724</v>
      </c>
      <c r="T44" s="100">
        <f t="shared" si="11"/>
        <v>71435.08145397075</v>
      </c>
      <c r="U44" s="100">
        <f t="shared" si="11"/>
        <v>76344.987333810786</v>
      </c>
      <c r="W44" s="100">
        <f t="shared" si="12"/>
        <v>130030.02419591026</v>
      </c>
      <c r="X44" s="100">
        <f t="shared" si="12"/>
        <v>147780.06878778152</v>
      </c>
      <c r="Z44" s="100">
        <f t="shared" si="13"/>
        <v>277810.09298369172</v>
      </c>
    </row>
    <row r="45" spans="4:26" outlineLevel="1" x14ac:dyDescent="0.2">
      <c r="D45" s="99" t="s">
        <v>168</v>
      </c>
      <c r="E45" s="100">
        <v>62667.062688047496</v>
      </c>
      <c r="F45" s="100">
        <v>50760.320777318484</v>
      </c>
      <c r="G45" s="100">
        <v>58963.43928318387</v>
      </c>
      <c r="H45" s="100">
        <v>32486.605297483813</v>
      </c>
      <c r="I45" s="100">
        <v>32486.605297483813</v>
      </c>
      <c r="J45" s="100">
        <v>34316.483527974793</v>
      </c>
      <c r="K45" s="100">
        <v>43171.339485795907</v>
      </c>
      <c r="L45" s="100">
        <v>53041.401859163401</v>
      </c>
      <c r="M45" s="100">
        <v>53041.401859163401</v>
      </c>
      <c r="N45" s="100">
        <v>58963.43928318387</v>
      </c>
      <c r="O45" s="100">
        <v>46348.559564079929</v>
      </c>
      <c r="P45" s="100">
        <v>54200.742518892286</v>
      </c>
      <c r="R45" s="100">
        <f t="shared" si="11"/>
        <v>172390.82274854984</v>
      </c>
      <c r="S45" s="100">
        <f t="shared" si="11"/>
        <v>99289.694122942426</v>
      </c>
      <c r="T45" s="100">
        <f t="shared" si="11"/>
        <v>149254.14320412269</v>
      </c>
      <c r="U45" s="100">
        <f t="shared" si="11"/>
        <v>159512.74136615609</v>
      </c>
      <c r="W45" s="100">
        <f t="shared" si="12"/>
        <v>271680.51687149226</v>
      </c>
      <c r="X45" s="100">
        <f t="shared" si="12"/>
        <v>308766.88457027875</v>
      </c>
      <c r="Z45" s="100">
        <f t="shared" si="13"/>
        <v>580447.40144177119</v>
      </c>
    </row>
    <row r="46" spans="4:26" outlineLevel="1" x14ac:dyDescent="0.2">
      <c r="D46" s="99" t="s">
        <v>169</v>
      </c>
      <c r="E46" s="100">
        <v>0</v>
      </c>
      <c r="F46" s="100">
        <v>0</v>
      </c>
      <c r="G46" s="100">
        <v>0</v>
      </c>
      <c r="H46" s="100">
        <v>0</v>
      </c>
      <c r="I46" s="100">
        <v>0</v>
      </c>
      <c r="J46" s="100">
        <v>0</v>
      </c>
      <c r="K46" s="100">
        <v>0</v>
      </c>
      <c r="L46" s="100">
        <v>0</v>
      </c>
      <c r="M46" s="100">
        <v>0</v>
      </c>
      <c r="N46" s="100">
        <v>0</v>
      </c>
      <c r="O46" s="100">
        <v>0</v>
      </c>
      <c r="P46" s="100">
        <v>0</v>
      </c>
      <c r="R46" s="100">
        <f t="shared" si="11"/>
        <v>0</v>
      </c>
      <c r="S46" s="100">
        <f t="shared" si="11"/>
        <v>0</v>
      </c>
      <c r="T46" s="100">
        <f t="shared" si="11"/>
        <v>0</v>
      </c>
      <c r="U46" s="100">
        <f t="shared" si="11"/>
        <v>0</v>
      </c>
      <c r="W46" s="100">
        <f t="shared" si="12"/>
        <v>0</v>
      </c>
      <c r="X46" s="100">
        <f t="shared" si="12"/>
        <v>0</v>
      </c>
      <c r="Z46" s="100">
        <f t="shared" si="13"/>
        <v>0</v>
      </c>
    </row>
    <row r="47" spans="4:26" outlineLevel="1" x14ac:dyDescent="0.2">
      <c r="D47" s="99" t="s">
        <v>170</v>
      </c>
      <c r="E47" s="100">
        <v>254323.62593778313</v>
      </c>
      <c r="F47" s="100">
        <v>206002.13700960443</v>
      </c>
      <c r="G47" s="100">
        <v>239293.09964486017</v>
      </c>
      <c r="H47" s="100">
        <v>131841.36768614678</v>
      </c>
      <c r="I47" s="100">
        <v>131841.36768614678</v>
      </c>
      <c r="J47" s="100">
        <v>139267.61756353008</v>
      </c>
      <c r="K47" s="100">
        <v>175203.54590853877</v>
      </c>
      <c r="L47" s="100">
        <v>215259.51699373967</v>
      </c>
      <c r="M47" s="100">
        <v>215259.51699373967</v>
      </c>
      <c r="N47" s="100">
        <v>239293.09964486017</v>
      </c>
      <c r="O47" s="100">
        <v>188097.75374358438</v>
      </c>
      <c r="P47" s="100">
        <v>219964.50407358873</v>
      </c>
      <c r="R47" s="100">
        <f t="shared" si="11"/>
        <v>699618.86259224766</v>
      </c>
      <c r="S47" s="100">
        <f t="shared" si="11"/>
        <v>402950.35293582361</v>
      </c>
      <c r="T47" s="100">
        <f t="shared" si="11"/>
        <v>605722.57989601814</v>
      </c>
      <c r="U47" s="100">
        <f t="shared" si="11"/>
        <v>647355.35746203328</v>
      </c>
      <c r="W47" s="100">
        <f t="shared" si="12"/>
        <v>1102569.2155280712</v>
      </c>
      <c r="X47" s="100">
        <f t="shared" si="12"/>
        <v>1253077.9373580513</v>
      </c>
      <c r="Z47" s="100">
        <f t="shared" si="13"/>
        <v>2355647.1528861225</v>
      </c>
    </row>
    <row r="48" spans="4:26" outlineLevel="1" x14ac:dyDescent="0.2">
      <c r="D48" s="99" t="s">
        <v>171</v>
      </c>
      <c r="E48" s="100">
        <v>929520.42827112763</v>
      </c>
      <c r="F48" s="100">
        <v>752911.54689961346</v>
      </c>
      <c r="G48" s="100">
        <v>874585.77096030407</v>
      </c>
      <c r="H48" s="100">
        <v>481863.39001575258</v>
      </c>
      <c r="I48" s="100">
        <v>481863.39001575258</v>
      </c>
      <c r="J48" s="100">
        <v>509005.38652126945</v>
      </c>
      <c r="K48" s="100">
        <v>640346.62303597981</v>
      </c>
      <c r="L48" s="100">
        <v>786746.09048868262</v>
      </c>
      <c r="M48" s="100">
        <v>786746.09048868262</v>
      </c>
      <c r="N48" s="100">
        <v>874585.77096030407</v>
      </c>
      <c r="O48" s="100">
        <v>687473.30874932604</v>
      </c>
      <c r="P48" s="100">
        <v>803942.21841169836</v>
      </c>
      <c r="R48" s="100">
        <f t="shared" si="11"/>
        <v>2557017.7461310453</v>
      </c>
      <c r="S48" s="100">
        <f t="shared" si="11"/>
        <v>1472732.1665527746</v>
      </c>
      <c r="T48" s="100">
        <f t="shared" si="11"/>
        <v>2213838.8040133449</v>
      </c>
      <c r="U48" s="100">
        <f t="shared" si="11"/>
        <v>2366001.2981213285</v>
      </c>
      <c r="W48" s="100">
        <f t="shared" si="12"/>
        <v>4029749.9126838199</v>
      </c>
      <c r="X48" s="100">
        <f t="shared" si="12"/>
        <v>4579840.1021346729</v>
      </c>
      <c r="Z48" s="100">
        <f t="shared" si="13"/>
        <v>8609590.0148184933</v>
      </c>
    </row>
    <row r="49" spans="4:26" outlineLevel="1" x14ac:dyDescent="0.2">
      <c r="D49" s="99" t="s">
        <v>172</v>
      </c>
      <c r="E49" s="100">
        <v>271837.35752481682</v>
      </c>
      <c r="F49" s="100">
        <v>220188.25959510164</v>
      </c>
      <c r="G49" s="100">
        <v>255771.76969510023</v>
      </c>
      <c r="H49" s="100">
        <v>140920.48614086502</v>
      </c>
      <c r="I49" s="100">
        <v>140920.48614086502</v>
      </c>
      <c r="J49" s="100">
        <v>148858.13698058965</v>
      </c>
      <c r="K49" s="100">
        <v>187268.75559884627</v>
      </c>
      <c r="L49" s="100">
        <v>230083.139409005</v>
      </c>
      <c r="M49" s="100">
        <v>230083.139409005</v>
      </c>
      <c r="N49" s="100">
        <v>255771.76969510023</v>
      </c>
      <c r="O49" s="100">
        <v>201050.90962535446</v>
      </c>
      <c r="P49" s="100">
        <v>235112.13052321406</v>
      </c>
      <c r="R49" s="100">
        <f t="shared" si="11"/>
        <v>747797.38681501872</v>
      </c>
      <c r="S49" s="100">
        <f t="shared" si="11"/>
        <v>430699.10926231969</v>
      </c>
      <c r="T49" s="100">
        <f t="shared" si="11"/>
        <v>647435.03441685624</v>
      </c>
      <c r="U49" s="100">
        <f t="shared" si="11"/>
        <v>691934.80984366871</v>
      </c>
      <c r="W49" s="100">
        <f t="shared" si="12"/>
        <v>1178496.4960773385</v>
      </c>
      <c r="X49" s="100">
        <f t="shared" si="12"/>
        <v>1339369.844260525</v>
      </c>
      <c r="Z49" s="100">
        <f t="shared" si="13"/>
        <v>2517866.3403378632</v>
      </c>
    </row>
    <row r="50" spans="4:26" outlineLevel="1" x14ac:dyDescent="0.2">
      <c r="D50" s="99" t="s">
        <v>173</v>
      </c>
      <c r="E50" s="100">
        <v>116557.20854983797</v>
      </c>
      <c r="F50" s="100">
        <v>94411.338925368778</v>
      </c>
      <c r="G50" s="100">
        <v>109668.67752454257</v>
      </c>
      <c r="H50" s="100">
        <v>60423.256912235986</v>
      </c>
      <c r="I50" s="100">
        <v>60423.256912235986</v>
      </c>
      <c r="J50" s="100">
        <v>63826.72740189125</v>
      </c>
      <c r="K50" s="100">
        <v>80296.26096998337</v>
      </c>
      <c r="L50" s="100">
        <v>98654.021316582875</v>
      </c>
      <c r="M50" s="100">
        <v>98654.021316582875</v>
      </c>
      <c r="N50" s="100">
        <v>109668.67752454257</v>
      </c>
      <c r="O50" s="100">
        <v>86205.711443460154</v>
      </c>
      <c r="P50" s="100">
        <v>100810.32967475484</v>
      </c>
      <c r="R50" s="100">
        <f t="shared" si="11"/>
        <v>320637.22499974933</v>
      </c>
      <c r="S50" s="100">
        <f t="shared" si="11"/>
        <v>184673.24122636323</v>
      </c>
      <c r="T50" s="100">
        <f t="shared" si="11"/>
        <v>277604.30360314914</v>
      </c>
      <c r="U50" s="100">
        <f t="shared" si="11"/>
        <v>296684.71864275757</v>
      </c>
      <c r="W50" s="100">
        <f t="shared" si="12"/>
        <v>505310.46622611256</v>
      </c>
      <c r="X50" s="100">
        <f t="shared" si="12"/>
        <v>574289.02224590664</v>
      </c>
      <c r="Z50" s="100">
        <f t="shared" si="13"/>
        <v>1079599.4884720193</v>
      </c>
    </row>
    <row r="51" spans="4:26" outlineLevel="1" x14ac:dyDescent="0.2">
      <c r="D51" s="99" t="s">
        <v>174</v>
      </c>
      <c r="E51" s="100">
        <v>0</v>
      </c>
      <c r="F51" s="100">
        <v>0</v>
      </c>
      <c r="G51" s="100">
        <v>0</v>
      </c>
      <c r="H51" s="100">
        <v>0</v>
      </c>
      <c r="I51" s="100">
        <v>0</v>
      </c>
      <c r="J51" s="100">
        <v>0</v>
      </c>
      <c r="K51" s="100">
        <v>0</v>
      </c>
      <c r="L51" s="100">
        <v>0</v>
      </c>
      <c r="M51" s="100">
        <v>0</v>
      </c>
      <c r="N51" s="100">
        <v>0</v>
      </c>
      <c r="O51" s="100">
        <v>0</v>
      </c>
      <c r="P51" s="100">
        <v>0</v>
      </c>
      <c r="R51" s="100">
        <f t="shared" si="11"/>
        <v>0</v>
      </c>
      <c r="S51" s="100">
        <f t="shared" si="11"/>
        <v>0</v>
      </c>
      <c r="T51" s="100">
        <f t="shared" si="11"/>
        <v>0</v>
      </c>
      <c r="U51" s="100">
        <f t="shared" si="11"/>
        <v>0</v>
      </c>
      <c r="W51" s="100">
        <f t="shared" si="12"/>
        <v>0</v>
      </c>
      <c r="X51" s="100">
        <f t="shared" si="12"/>
        <v>0</v>
      </c>
      <c r="Z51" s="100">
        <f t="shared" si="13"/>
        <v>0</v>
      </c>
    </row>
    <row r="52" spans="4:26" outlineLevel="1" x14ac:dyDescent="0.2">
      <c r="D52" s="99" t="s">
        <v>175</v>
      </c>
      <c r="E52" s="100">
        <v>82483.735466538565</v>
      </c>
      <c r="F52" s="100">
        <v>66811.825727896241</v>
      </c>
      <c r="G52" s="100">
        <v>77608.946700466142</v>
      </c>
      <c r="H52" s="100">
        <v>42759.568465853568</v>
      </c>
      <c r="I52" s="100">
        <v>42759.568465853568</v>
      </c>
      <c r="J52" s="100">
        <v>45168.09354147649</v>
      </c>
      <c r="K52" s="100">
        <v>56823.045362898411</v>
      </c>
      <c r="L52" s="100">
        <v>69814.233698878234</v>
      </c>
      <c r="M52" s="100">
        <v>69814.233698878234</v>
      </c>
      <c r="N52" s="100">
        <v>77608.946700466142</v>
      </c>
      <c r="O52" s="100">
        <v>61004.970751051907</v>
      </c>
      <c r="P52" s="100">
        <v>71340.182805009215</v>
      </c>
      <c r="R52" s="100">
        <f t="shared" si="11"/>
        <v>226904.50789490098</v>
      </c>
      <c r="S52" s="100">
        <f t="shared" si="11"/>
        <v>130687.23047318362</v>
      </c>
      <c r="T52" s="100">
        <f t="shared" si="11"/>
        <v>196451.51276065488</v>
      </c>
      <c r="U52" s="100">
        <f t="shared" si="11"/>
        <v>209954.10025652728</v>
      </c>
      <c r="W52" s="100">
        <f t="shared" si="12"/>
        <v>357591.7383680846</v>
      </c>
      <c r="X52" s="100">
        <f t="shared" si="12"/>
        <v>406405.6130171821</v>
      </c>
      <c r="Z52" s="100">
        <f t="shared" si="13"/>
        <v>763997.35138526664</v>
      </c>
    </row>
    <row r="53" spans="4:26" outlineLevel="1" x14ac:dyDescent="0.2">
      <c r="D53" s="99" t="s">
        <v>176</v>
      </c>
      <c r="E53" s="100">
        <v>0</v>
      </c>
      <c r="F53" s="100">
        <v>0</v>
      </c>
      <c r="G53" s="100">
        <v>0</v>
      </c>
      <c r="H53" s="100">
        <v>0</v>
      </c>
      <c r="I53" s="100">
        <v>0</v>
      </c>
      <c r="J53" s="100">
        <v>0</v>
      </c>
      <c r="K53" s="100">
        <v>0</v>
      </c>
      <c r="L53" s="100">
        <v>0</v>
      </c>
      <c r="M53" s="100">
        <v>0</v>
      </c>
      <c r="N53" s="100">
        <v>0</v>
      </c>
      <c r="O53" s="100">
        <v>0</v>
      </c>
      <c r="P53" s="100">
        <v>0</v>
      </c>
      <c r="R53" s="100">
        <f t="shared" si="11"/>
        <v>0</v>
      </c>
      <c r="S53" s="100">
        <f t="shared" si="11"/>
        <v>0</v>
      </c>
      <c r="T53" s="100">
        <f t="shared" si="11"/>
        <v>0</v>
      </c>
      <c r="U53" s="100">
        <f t="shared" si="11"/>
        <v>0</v>
      </c>
      <c r="W53" s="100">
        <f t="shared" si="12"/>
        <v>0</v>
      </c>
      <c r="X53" s="100">
        <f t="shared" si="12"/>
        <v>0</v>
      </c>
      <c r="Z53" s="100">
        <f t="shared" si="13"/>
        <v>0</v>
      </c>
    </row>
    <row r="54" spans="4:26" outlineLevel="1" x14ac:dyDescent="0.2">
      <c r="D54" s="99" t="s">
        <v>177</v>
      </c>
      <c r="E54" s="100">
        <v>42415.501243776569</v>
      </c>
      <c r="F54" s="100">
        <v>34356.556007459025</v>
      </c>
      <c r="G54" s="100">
        <v>39908.745120269377</v>
      </c>
      <c r="H54" s="100">
        <v>21988.195844773767</v>
      </c>
      <c r="I54" s="100">
        <v>21988.195844773767</v>
      </c>
      <c r="J54" s="100">
        <v>23226.728481092046</v>
      </c>
      <c r="K54" s="100">
        <v>29220.038806837678</v>
      </c>
      <c r="L54" s="100">
        <v>35900.480252732486</v>
      </c>
      <c r="M54" s="100">
        <v>35900.480252732486</v>
      </c>
      <c r="N54" s="100">
        <v>39908.745120269377</v>
      </c>
      <c r="O54" s="100">
        <v>31370.504719897148</v>
      </c>
      <c r="P54" s="100">
        <v>36685.167025742354</v>
      </c>
      <c r="R54" s="100">
        <f t="shared" si="11"/>
        <v>116680.80237150496</v>
      </c>
      <c r="S54" s="100">
        <f t="shared" si="11"/>
        <v>67203.12017063958</v>
      </c>
      <c r="T54" s="100">
        <f t="shared" si="11"/>
        <v>101020.99931230265</v>
      </c>
      <c r="U54" s="100">
        <f t="shared" si="11"/>
        <v>107964.41686590888</v>
      </c>
      <c r="W54" s="100">
        <f t="shared" si="12"/>
        <v>183883.92254214454</v>
      </c>
      <c r="X54" s="100">
        <f t="shared" si="12"/>
        <v>208985.41617821154</v>
      </c>
      <c r="Z54" s="100">
        <f t="shared" si="13"/>
        <v>392869.33872035611</v>
      </c>
    </row>
    <row r="55" spans="4:26" outlineLevel="1" x14ac:dyDescent="0.2">
      <c r="D55" s="99" t="s">
        <v>178</v>
      </c>
      <c r="E55" s="100">
        <v>144582.90349936546</v>
      </c>
      <c r="F55" s="100">
        <v>117112.15183448602</v>
      </c>
      <c r="G55" s="100">
        <v>136038.05390255299</v>
      </c>
      <c r="H55" s="100">
        <v>74951.777174071045</v>
      </c>
      <c r="I55" s="100">
        <v>74951.777174071045</v>
      </c>
      <c r="J55" s="100">
        <v>79173.597956252503</v>
      </c>
      <c r="K55" s="100">
        <v>99603.162220712824</v>
      </c>
      <c r="L55" s="100">
        <v>122374.96952186295</v>
      </c>
      <c r="M55" s="100">
        <v>122374.96952186295</v>
      </c>
      <c r="N55" s="100">
        <v>136038.05390255299</v>
      </c>
      <c r="O55" s="100">
        <v>106933.5154281307</v>
      </c>
      <c r="P55" s="100">
        <v>125049.75323660123</v>
      </c>
      <c r="R55" s="100">
        <f t="shared" si="11"/>
        <v>397733.10923640447</v>
      </c>
      <c r="S55" s="100">
        <f t="shared" si="11"/>
        <v>229077.15230439458</v>
      </c>
      <c r="T55" s="100">
        <f t="shared" si="11"/>
        <v>344353.10126443871</v>
      </c>
      <c r="U55" s="100">
        <f t="shared" si="11"/>
        <v>368021.32256728492</v>
      </c>
      <c r="W55" s="100">
        <f t="shared" si="12"/>
        <v>626810.26154079905</v>
      </c>
      <c r="X55" s="100">
        <f t="shared" si="12"/>
        <v>712374.42383172363</v>
      </c>
      <c r="Z55" s="100">
        <f t="shared" si="13"/>
        <v>1339184.6853725226</v>
      </c>
    </row>
    <row r="56" spans="4:26" outlineLevel="1" x14ac:dyDescent="0.2">
      <c r="D56" s="99" t="s">
        <v>179</v>
      </c>
      <c r="E56" s="100">
        <v>255640.33327587193</v>
      </c>
      <c r="F56" s="100">
        <v>207068.66995345632</v>
      </c>
      <c r="G56" s="100">
        <v>240531.98957926789</v>
      </c>
      <c r="H56" s="100">
        <v>132523.94877021198</v>
      </c>
      <c r="I56" s="100">
        <v>132523.94877021198</v>
      </c>
      <c r="J56" s="100">
        <v>139988.64650186742</v>
      </c>
      <c r="K56" s="100">
        <v>176110.62559374818</v>
      </c>
      <c r="L56" s="100">
        <v>216373.978084698</v>
      </c>
      <c r="M56" s="100">
        <v>216373.978084698</v>
      </c>
      <c r="N56" s="100">
        <v>240531.98957926789</v>
      </c>
      <c r="O56" s="100">
        <v>189071.59049083487</v>
      </c>
      <c r="P56" s="100">
        <v>221103.3242503017</v>
      </c>
      <c r="R56" s="100">
        <f t="shared" si="11"/>
        <v>703240.99280859611</v>
      </c>
      <c r="S56" s="100">
        <f t="shared" si="11"/>
        <v>405036.54404229135</v>
      </c>
      <c r="T56" s="100">
        <f t="shared" si="11"/>
        <v>608858.58176314412</v>
      </c>
      <c r="U56" s="100">
        <f t="shared" si="11"/>
        <v>650706.9043204044</v>
      </c>
      <c r="W56" s="100">
        <f t="shared" si="12"/>
        <v>1108277.5368508876</v>
      </c>
      <c r="X56" s="100">
        <f t="shared" si="12"/>
        <v>1259565.4860835485</v>
      </c>
      <c r="Z56" s="100">
        <f t="shared" si="13"/>
        <v>2367843.0229344363</v>
      </c>
    </row>
    <row r="57" spans="4:26" outlineLevel="1" x14ac:dyDescent="0.2">
      <c r="D57" s="99" t="s">
        <v>180</v>
      </c>
      <c r="E57" s="100">
        <v>23879.876993279209</v>
      </c>
      <c r="F57" s="100">
        <v>19342.700364556174</v>
      </c>
      <c r="G57" s="100">
        <v>22468.576262976414</v>
      </c>
      <c r="H57" s="100">
        <v>12379.328233315944</v>
      </c>
      <c r="I57" s="100">
        <v>12379.328233315944</v>
      </c>
      <c r="J57" s="100">
        <v>13076.620641519696</v>
      </c>
      <c r="K57" s="100">
        <v>16450.847260670049</v>
      </c>
      <c r="L57" s="100">
        <v>20211.927887111528</v>
      </c>
      <c r="M57" s="100">
        <v>20211.927887111528</v>
      </c>
      <c r="N57" s="100">
        <v>22468.576262976414</v>
      </c>
      <c r="O57" s="100">
        <v>17661.557024229311</v>
      </c>
      <c r="P57" s="100">
        <v>20653.705611487196</v>
      </c>
      <c r="R57" s="100">
        <f t="shared" si="11"/>
        <v>65691.15362081179</v>
      </c>
      <c r="S57" s="100">
        <f t="shared" si="11"/>
        <v>37835.277108151582</v>
      </c>
      <c r="T57" s="100">
        <f t="shared" si="11"/>
        <v>56874.7030348931</v>
      </c>
      <c r="U57" s="100">
        <f t="shared" si="11"/>
        <v>60783.83889869292</v>
      </c>
      <c r="W57" s="100">
        <f t="shared" si="12"/>
        <v>103526.43072896337</v>
      </c>
      <c r="X57" s="100">
        <f t="shared" si="12"/>
        <v>117658.54193358602</v>
      </c>
      <c r="Z57" s="100">
        <f t="shared" si="13"/>
        <v>221184.97266254941</v>
      </c>
    </row>
    <row r="58" spans="4:26" outlineLevel="1" x14ac:dyDescent="0.2">
      <c r="D58" s="99" t="s">
        <v>181</v>
      </c>
      <c r="E58" s="100">
        <v>0</v>
      </c>
      <c r="F58" s="100">
        <v>0</v>
      </c>
      <c r="G58" s="100">
        <v>0</v>
      </c>
      <c r="H58" s="100">
        <v>0</v>
      </c>
      <c r="I58" s="100">
        <v>0</v>
      </c>
      <c r="J58" s="100">
        <v>0</v>
      </c>
      <c r="K58" s="100">
        <v>0</v>
      </c>
      <c r="L58" s="100">
        <v>0</v>
      </c>
      <c r="M58" s="100">
        <v>0</v>
      </c>
      <c r="N58" s="100">
        <v>0</v>
      </c>
      <c r="O58" s="100">
        <v>0</v>
      </c>
      <c r="P58" s="100">
        <v>0</v>
      </c>
      <c r="R58" s="100">
        <f t="shared" si="11"/>
        <v>0</v>
      </c>
      <c r="S58" s="100">
        <f t="shared" si="11"/>
        <v>0</v>
      </c>
      <c r="T58" s="100">
        <f t="shared" si="11"/>
        <v>0</v>
      </c>
      <c r="U58" s="100">
        <f t="shared" si="11"/>
        <v>0</v>
      </c>
      <c r="W58" s="100">
        <f t="shared" si="12"/>
        <v>0</v>
      </c>
      <c r="X58" s="100">
        <f t="shared" si="12"/>
        <v>0</v>
      </c>
      <c r="Z58" s="100">
        <f t="shared" si="13"/>
        <v>0</v>
      </c>
    </row>
    <row r="59" spans="4:26" outlineLevel="1" x14ac:dyDescent="0.2">
      <c r="D59" s="99" t="s">
        <v>182</v>
      </c>
      <c r="E59" s="100">
        <v>0</v>
      </c>
      <c r="F59" s="100">
        <v>0</v>
      </c>
      <c r="G59" s="100">
        <v>0</v>
      </c>
      <c r="H59" s="100">
        <v>0</v>
      </c>
      <c r="I59" s="100">
        <v>0</v>
      </c>
      <c r="J59" s="100">
        <v>0</v>
      </c>
      <c r="K59" s="100">
        <v>0</v>
      </c>
      <c r="L59" s="100">
        <v>0</v>
      </c>
      <c r="M59" s="100">
        <v>0</v>
      </c>
      <c r="N59" s="100">
        <v>0</v>
      </c>
      <c r="O59" s="100">
        <v>0</v>
      </c>
      <c r="P59" s="100">
        <v>0</v>
      </c>
      <c r="R59" s="100">
        <f t="shared" si="11"/>
        <v>0</v>
      </c>
      <c r="S59" s="100">
        <f t="shared" si="11"/>
        <v>0</v>
      </c>
      <c r="T59" s="100">
        <f t="shared" si="11"/>
        <v>0</v>
      </c>
      <c r="U59" s="100">
        <f t="shared" si="11"/>
        <v>0</v>
      </c>
      <c r="W59" s="100">
        <f t="shared" si="12"/>
        <v>0</v>
      </c>
      <c r="X59" s="100">
        <f t="shared" si="12"/>
        <v>0</v>
      </c>
      <c r="Z59" s="100">
        <f t="shared" si="13"/>
        <v>0</v>
      </c>
    </row>
    <row r="60" spans="4:26" outlineLevel="1" x14ac:dyDescent="0.2">
      <c r="D60" s="99" t="s">
        <v>183</v>
      </c>
      <c r="E60" s="100">
        <v>43515.39735071695</v>
      </c>
      <c r="F60" s="100">
        <v>35247.471854080744</v>
      </c>
      <c r="G60" s="100">
        <v>40943.637367289586</v>
      </c>
      <c r="H60" s="100">
        <v>22558.381986611676</v>
      </c>
      <c r="I60" s="100">
        <v>22558.381986611676</v>
      </c>
      <c r="J60" s="100">
        <v>23829.031589252612</v>
      </c>
      <c r="K60" s="100">
        <v>29977.757234908917</v>
      </c>
      <c r="L60" s="100">
        <v>36831.432317646839</v>
      </c>
      <c r="M60" s="100">
        <v>36831.432317646839</v>
      </c>
      <c r="N60" s="100">
        <v>40943.637367289586</v>
      </c>
      <c r="O60" s="100">
        <v>32183.987880590277</v>
      </c>
      <c r="P60" s="100">
        <v>37636.467168635099</v>
      </c>
      <c r="R60" s="100">
        <f t="shared" si="11"/>
        <v>119706.50657208728</v>
      </c>
      <c r="S60" s="100">
        <f t="shared" si="11"/>
        <v>68945.795562475963</v>
      </c>
      <c r="T60" s="100">
        <f t="shared" si="11"/>
        <v>103640.62187020259</v>
      </c>
      <c r="U60" s="100">
        <f t="shared" si="11"/>
        <v>110764.09241651496</v>
      </c>
      <c r="W60" s="100">
        <f t="shared" si="12"/>
        <v>188652.30213456324</v>
      </c>
      <c r="X60" s="100">
        <f t="shared" si="12"/>
        <v>214404.71428671756</v>
      </c>
      <c r="Z60" s="100">
        <f t="shared" si="13"/>
        <v>403057.01642128074</v>
      </c>
    </row>
    <row r="61" spans="4:26" outlineLevel="1" x14ac:dyDescent="0.2">
      <c r="D61" s="99" t="s">
        <v>184</v>
      </c>
      <c r="E61" s="100">
        <v>6235.9950002188461</v>
      </c>
      <c r="F61" s="100">
        <v>5051.1559501772626</v>
      </c>
      <c r="G61" s="100">
        <v>5867.4476957059105</v>
      </c>
      <c r="H61" s="100">
        <v>3232.7398081134493</v>
      </c>
      <c r="I61" s="100">
        <v>3232.7398081134493</v>
      </c>
      <c r="J61" s="100">
        <v>3414.8308621198385</v>
      </c>
      <c r="K61" s="100">
        <v>4295.9769556507608</v>
      </c>
      <c r="L61" s="100">
        <v>5278.1461681852306</v>
      </c>
      <c r="M61" s="100">
        <v>5278.1461681852306</v>
      </c>
      <c r="N61" s="100">
        <v>5867.4476957059105</v>
      </c>
      <c r="O61" s="100">
        <v>4612.1419021618576</v>
      </c>
      <c r="P61" s="100">
        <v>5393.5120756892793</v>
      </c>
      <c r="R61" s="100">
        <f t="shared" si="11"/>
        <v>17154.598646102022</v>
      </c>
      <c r="S61" s="100">
        <f t="shared" si="11"/>
        <v>9880.310478346737</v>
      </c>
      <c r="T61" s="100">
        <f t="shared" si="11"/>
        <v>14852.269292021221</v>
      </c>
      <c r="U61" s="100">
        <f t="shared" si="11"/>
        <v>15873.101673557048</v>
      </c>
      <c r="W61" s="100">
        <f t="shared" si="12"/>
        <v>27034.909124448757</v>
      </c>
      <c r="X61" s="100">
        <f t="shared" si="12"/>
        <v>30725.370965578266</v>
      </c>
      <c r="Z61" s="100">
        <f t="shared" si="13"/>
        <v>57760.280090027023</v>
      </c>
    </row>
    <row r="62" spans="4:26" s="98" customFormat="1" ht="18" x14ac:dyDescent="0.35">
      <c r="D62" s="102" t="s">
        <v>185</v>
      </c>
      <c r="E62" s="101">
        <v>0</v>
      </c>
      <c r="F62" s="101">
        <v>0</v>
      </c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>
        <v>0</v>
      </c>
      <c r="O62" s="101">
        <v>0</v>
      </c>
      <c r="P62" s="101">
        <v>0</v>
      </c>
      <c r="R62" s="101">
        <f t="shared" si="11"/>
        <v>0</v>
      </c>
      <c r="S62" s="101">
        <f t="shared" si="11"/>
        <v>0</v>
      </c>
      <c r="T62" s="101">
        <f t="shared" si="11"/>
        <v>0</v>
      </c>
      <c r="U62" s="101">
        <f t="shared" si="11"/>
        <v>0</v>
      </c>
      <c r="W62" s="101">
        <f t="shared" si="12"/>
        <v>0</v>
      </c>
      <c r="X62" s="101">
        <f t="shared" si="12"/>
        <v>0</v>
      </c>
      <c r="Z62" s="101">
        <f t="shared" si="13"/>
        <v>0</v>
      </c>
    </row>
    <row r="63" spans="4:26" s="103" customFormat="1" x14ac:dyDescent="0.2">
      <c r="D63" s="104" t="s">
        <v>54</v>
      </c>
      <c r="E63" s="105">
        <f>SUM(E12:E62)</f>
        <v>5757197.3328150967</v>
      </c>
      <c r="F63" s="105">
        <f t="shared" ref="F63:P63" si="14">SUM(F12:F62)</f>
        <v>4795257.8500066046</v>
      </c>
      <c r="G63" s="105">
        <f t="shared" si="14"/>
        <v>5574560.8510744637</v>
      </c>
      <c r="H63" s="105">
        <f t="shared" si="14"/>
        <v>3083785.5853035897</v>
      </c>
      <c r="I63" s="105">
        <f t="shared" si="14"/>
        <v>3105799.0341995978</v>
      </c>
      <c r="J63" s="105">
        <f t="shared" si="14"/>
        <v>3288847.8097743089</v>
      </c>
      <c r="K63" s="105">
        <f t="shared" si="14"/>
        <v>4137485.8585710772</v>
      </c>
      <c r="L63" s="105">
        <f t="shared" si="14"/>
        <v>5083419.989395503</v>
      </c>
      <c r="M63" s="105">
        <f t="shared" si="14"/>
        <v>5083419.989395503</v>
      </c>
      <c r="N63" s="105">
        <f t="shared" si="14"/>
        <v>5650980.4678901536</v>
      </c>
      <c r="O63" s="105">
        <f t="shared" si="14"/>
        <v>4441986.5597317014</v>
      </c>
      <c r="P63" s="105">
        <f t="shared" si="14"/>
        <v>5194529.7126986859</v>
      </c>
      <c r="R63" s="105">
        <f t="shared" si="11"/>
        <v>16127016.033896167</v>
      </c>
      <c r="S63" s="105">
        <f t="shared" si="11"/>
        <v>9478432.4292774964</v>
      </c>
      <c r="T63" s="105">
        <f t="shared" si="11"/>
        <v>14304325.837362083</v>
      </c>
      <c r="U63" s="105">
        <f t="shared" si="11"/>
        <v>15287496.740320541</v>
      </c>
      <c r="W63" s="105">
        <f t="shared" si="12"/>
        <v>25605448.463173665</v>
      </c>
      <c r="X63" s="105">
        <f t="shared" si="12"/>
        <v>29591822.577682626</v>
      </c>
      <c r="Z63" s="106">
        <f t="shared" si="13"/>
        <v>55197271.040856287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5842-25CD-6F4D-B760-D2975EB01BC7}">
  <dimension ref="B3:F26"/>
  <sheetViews>
    <sheetView showGridLines="0" workbookViewId="0">
      <selection activeCell="C26" sqref="C26"/>
    </sheetView>
  </sheetViews>
  <sheetFormatPr baseColWidth="10" defaultRowHeight="16" x14ac:dyDescent="0.2"/>
  <cols>
    <col min="1" max="16384" width="10.7109375" style="109"/>
  </cols>
  <sheetData>
    <row r="3" spans="2:6" x14ac:dyDescent="0.2">
      <c r="B3" s="109">
        <f ca="1">RANDBETWEEN(1,100)</f>
        <v>64</v>
      </c>
      <c r="C3" s="110" t="str">
        <f ca="1">REPT("|",B3)</f>
        <v>||||||||||||||||||||||||||||||||||||||||||||||||||||||||||||||||</v>
      </c>
      <c r="F3" s="109" t="str">
        <f ca="1">REPT("■",B3)</f>
        <v>■■■■■■■■■■■■■■■■■■■■■■■■■■■■■■■■■■■■■■■■■■■■■■■■■■■■■■■■■■■■■■■■</v>
      </c>
    </row>
    <row r="4" spans="2:6" x14ac:dyDescent="0.2">
      <c r="B4" s="109">
        <f t="shared" ref="B4:B23" ca="1" si="0">RANDBETWEEN(1,100)</f>
        <v>44</v>
      </c>
      <c r="C4" s="110" t="str">
        <f t="shared" ref="C4:C23" ca="1" si="1">REPT("|",B4)</f>
        <v>||||||||||||||||||||||||||||||||||||||||||||</v>
      </c>
      <c r="F4" s="109" t="str">
        <f t="shared" ref="F4:F23" ca="1" si="2">REPT("■",B4)</f>
        <v>■■■■■■■■■■■■■■■■■■■■■■■■■■■■■■■■■■■■■■■■■■■■</v>
      </c>
    </row>
    <row r="5" spans="2:6" x14ac:dyDescent="0.2">
      <c r="B5" s="109">
        <f t="shared" ca="1" si="0"/>
        <v>32</v>
      </c>
      <c r="C5" s="110" t="str">
        <f t="shared" ca="1" si="1"/>
        <v>||||||||||||||||||||||||||||||||</v>
      </c>
      <c r="F5" s="109" t="str">
        <f t="shared" ca="1" si="2"/>
        <v>■■■■■■■■■■■■■■■■■■■■■■■■■■■■■■■■</v>
      </c>
    </row>
    <row r="6" spans="2:6" x14ac:dyDescent="0.2">
      <c r="B6" s="109">
        <f t="shared" ca="1" si="0"/>
        <v>38</v>
      </c>
      <c r="C6" s="110" t="str">
        <f t="shared" ca="1" si="1"/>
        <v>||||||||||||||||||||||||||||||||||||||</v>
      </c>
      <c r="F6" s="109" t="str">
        <f t="shared" ca="1" si="2"/>
        <v>■■■■■■■■■■■■■■■■■■■■■■■■■■■■■■■■■■■■■■</v>
      </c>
    </row>
    <row r="7" spans="2:6" x14ac:dyDescent="0.2">
      <c r="B7" s="109">
        <f t="shared" ca="1" si="0"/>
        <v>87</v>
      </c>
      <c r="C7" s="110" t="str">
        <f t="shared" ca="1" si="1"/>
        <v>|||||||||||||||||||||||||||||||||||||||||||||||||||||||||||||||||||||||||||||||||||||||</v>
      </c>
      <c r="F7" s="109" t="str">
        <f t="shared" ca="1" si="2"/>
        <v>■■■■■■■■■■■■■■■■■■■■■■■■■■■■■■■■■■■■■■■■■■■■■■■■■■■■■■■■■■■■■■■■■■■■■■■■■■■■■■■■■■■■■■■</v>
      </c>
    </row>
    <row r="8" spans="2:6" x14ac:dyDescent="0.2">
      <c r="B8" s="109">
        <f t="shared" ca="1" si="0"/>
        <v>51</v>
      </c>
      <c r="C8" s="110" t="str">
        <f t="shared" ca="1" si="1"/>
        <v>|||||||||||||||||||||||||||||||||||||||||||||||||||</v>
      </c>
      <c r="F8" s="109" t="str">
        <f t="shared" ca="1" si="2"/>
        <v>■■■■■■■■■■■■■■■■■■■■■■■■■■■■■■■■■■■■■■■■■■■■■■■■■■■</v>
      </c>
    </row>
    <row r="9" spans="2:6" x14ac:dyDescent="0.2">
      <c r="B9" s="109">
        <f t="shared" ca="1" si="0"/>
        <v>29</v>
      </c>
      <c r="C9" s="110" t="str">
        <f t="shared" ca="1" si="1"/>
        <v>|||||||||||||||||||||||||||||</v>
      </c>
      <c r="F9" s="109" t="str">
        <f t="shared" ca="1" si="2"/>
        <v>■■■■■■■■■■■■■■■■■■■■■■■■■■■■■</v>
      </c>
    </row>
    <row r="10" spans="2:6" x14ac:dyDescent="0.2">
      <c r="B10" s="109">
        <f t="shared" ca="1" si="0"/>
        <v>7</v>
      </c>
      <c r="C10" s="110" t="str">
        <f t="shared" ca="1" si="1"/>
        <v>|||||||</v>
      </c>
      <c r="F10" s="109" t="str">
        <f t="shared" ca="1" si="2"/>
        <v>■■■■■■■</v>
      </c>
    </row>
    <row r="11" spans="2:6" x14ac:dyDescent="0.2">
      <c r="B11" s="109">
        <f t="shared" ca="1" si="0"/>
        <v>36</v>
      </c>
      <c r="C11" s="110" t="str">
        <f t="shared" ca="1" si="1"/>
        <v>||||||||||||||||||||||||||||||||||||</v>
      </c>
      <c r="F11" s="109" t="str">
        <f t="shared" ca="1" si="2"/>
        <v>■■■■■■■■■■■■■■■■■■■■■■■■■■■■■■■■■■■■</v>
      </c>
    </row>
    <row r="12" spans="2:6" x14ac:dyDescent="0.2">
      <c r="B12" s="109">
        <f t="shared" ca="1" si="0"/>
        <v>74</v>
      </c>
      <c r="C12" s="110" t="str">
        <f t="shared" ca="1" si="1"/>
        <v>||||||||||||||||||||||||||||||||||||||||||||||||||||||||||||||||||||||||||</v>
      </c>
      <c r="F12" s="109" t="str">
        <f t="shared" ca="1" si="2"/>
        <v>■■■■■■■■■■■■■■■■■■■■■■■■■■■■■■■■■■■■■■■■■■■■■■■■■■■■■■■■■■■■■■■■■■■■■■■■■■</v>
      </c>
    </row>
    <row r="13" spans="2:6" x14ac:dyDescent="0.2">
      <c r="B13" s="109">
        <f t="shared" ca="1" si="0"/>
        <v>40</v>
      </c>
      <c r="C13" s="110" t="str">
        <f t="shared" ca="1" si="1"/>
        <v>||||||||||||||||||||||||||||||||||||||||</v>
      </c>
      <c r="F13" s="109" t="str">
        <f t="shared" ca="1" si="2"/>
        <v>■■■■■■■■■■■■■■■■■■■■■■■■■■■■■■■■■■■■■■■■</v>
      </c>
    </row>
    <row r="14" spans="2:6" x14ac:dyDescent="0.2">
      <c r="B14" s="109">
        <f t="shared" ca="1" si="0"/>
        <v>22</v>
      </c>
      <c r="C14" s="110" t="str">
        <f t="shared" ca="1" si="1"/>
        <v>||||||||||||||||||||||</v>
      </c>
      <c r="F14" s="109" t="str">
        <f t="shared" ca="1" si="2"/>
        <v>■■■■■■■■■■■■■■■■■■■■■■</v>
      </c>
    </row>
    <row r="15" spans="2:6" x14ac:dyDescent="0.2">
      <c r="B15" s="109">
        <f t="shared" ca="1" si="0"/>
        <v>52</v>
      </c>
      <c r="C15" s="110" t="str">
        <f t="shared" ca="1" si="1"/>
        <v>||||||||||||||||||||||||||||||||||||||||||||||||||||</v>
      </c>
      <c r="F15" s="109" t="str">
        <f t="shared" ca="1" si="2"/>
        <v>■■■■■■■■■■■■■■■■■■■■■■■■■■■■■■■■■■■■■■■■■■■■■■■■■■■■</v>
      </c>
    </row>
    <row r="16" spans="2:6" x14ac:dyDescent="0.2">
      <c r="B16" s="109">
        <f t="shared" ca="1" si="0"/>
        <v>44</v>
      </c>
      <c r="C16" s="110" t="str">
        <f t="shared" ca="1" si="1"/>
        <v>||||||||||||||||||||||||||||||||||||||||||||</v>
      </c>
      <c r="F16" s="109" t="str">
        <f t="shared" ca="1" si="2"/>
        <v>■■■■■■■■■■■■■■■■■■■■■■■■■■■■■■■■■■■■■■■■■■■■</v>
      </c>
    </row>
    <row r="17" spans="2:6" x14ac:dyDescent="0.2">
      <c r="B17" s="109">
        <f t="shared" ca="1" si="0"/>
        <v>18</v>
      </c>
      <c r="C17" s="110" t="str">
        <f t="shared" ca="1" si="1"/>
        <v>||||||||||||||||||</v>
      </c>
      <c r="F17" s="109" t="str">
        <f t="shared" ca="1" si="2"/>
        <v>■■■■■■■■■■■■■■■■■■</v>
      </c>
    </row>
    <row r="18" spans="2:6" x14ac:dyDescent="0.2">
      <c r="B18" s="109">
        <f t="shared" ca="1" si="0"/>
        <v>34</v>
      </c>
      <c r="C18" s="110" t="str">
        <f t="shared" ca="1" si="1"/>
        <v>||||||||||||||||||||||||||||||||||</v>
      </c>
      <c r="F18" s="109" t="str">
        <f t="shared" ca="1" si="2"/>
        <v>■■■■■■■■■■■■■■■■■■■■■■■■■■■■■■■■■■</v>
      </c>
    </row>
    <row r="19" spans="2:6" x14ac:dyDescent="0.2">
      <c r="B19" s="109">
        <f t="shared" ca="1" si="0"/>
        <v>51</v>
      </c>
      <c r="C19" s="110" t="str">
        <f t="shared" ca="1" si="1"/>
        <v>|||||||||||||||||||||||||||||||||||||||||||||||||||</v>
      </c>
      <c r="F19" s="109" t="str">
        <f t="shared" ca="1" si="2"/>
        <v>■■■■■■■■■■■■■■■■■■■■■■■■■■■■■■■■■■■■■■■■■■■■■■■■■■■</v>
      </c>
    </row>
    <row r="20" spans="2:6" x14ac:dyDescent="0.2">
      <c r="B20" s="109">
        <f t="shared" ca="1" si="0"/>
        <v>12</v>
      </c>
      <c r="C20" s="110" t="str">
        <f t="shared" ca="1" si="1"/>
        <v>||||||||||||</v>
      </c>
      <c r="F20" s="109" t="str">
        <f t="shared" ca="1" si="2"/>
        <v>■■■■■■■■■■■■</v>
      </c>
    </row>
    <row r="21" spans="2:6" x14ac:dyDescent="0.2">
      <c r="B21" s="109">
        <f t="shared" ca="1" si="0"/>
        <v>41</v>
      </c>
      <c r="C21" s="110" t="str">
        <f t="shared" ca="1" si="1"/>
        <v>|||||||||||||||||||||||||||||||||||||||||</v>
      </c>
      <c r="F21" s="109" t="str">
        <f t="shared" ca="1" si="2"/>
        <v>■■■■■■■■■■■■■■■■■■■■■■■■■■■■■■■■■■■■■■■■■</v>
      </c>
    </row>
    <row r="22" spans="2:6" x14ac:dyDescent="0.2">
      <c r="B22" s="109">
        <f t="shared" ca="1" si="0"/>
        <v>41</v>
      </c>
      <c r="C22" s="110" t="str">
        <f t="shared" ca="1" si="1"/>
        <v>|||||||||||||||||||||||||||||||||||||||||</v>
      </c>
      <c r="F22" s="109" t="str">
        <f t="shared" ca="1" si="2"/>
        <v>■■■■■■■■■■■■■■■■■■■■■■■■■■■■■■■■■■■■■■■■■</v>
      </c>
    </row>
    <row r="23" spans="2:6" x14ac:dyDescent="0.2">
      <c r="B23" s="109">
        <f t="shared" ca="1" si="0"/>
        <v>7</v>
      </c>
      <c r="C23" s="110" t="str">
        <f t="shared" ca="1" si="1"/>
        <v>|||||||</v>
      </c>
      <c r="F23" s="109" t="str">
        <f t="shared" ca="1" si="2"/>
        <v>■■■■■■■</v>
      </c>
    </row>
    <row r="26" spans="2:6" x14ac:dyDescent="0.2">
      <c r="C26" s="111" t="s">
        <v>192</v>
      </c>
    </row>
  </sheetData>
  <hyperlinks>
    <hyperlink ref="C26" r:id="rId1" xr:uid="{A2C7AB34-F822-D747-9338-1DAE65DF09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E6CA-492F-134F-BA5E-F94462A75DA6}">
  <dimension ref="B3:C10"/>
  <sheetViews>
    <sheetView showGridLines="0" workbookViewId="0">
      <selection activeCell="C7" sqref="C7"/>
    </sheetView>
  </sheetViews>
  <sheetFormatPr baseColWidth="10" defaultRowHeight="16" x14ac:dyDescent="0.2"/>
  <cols>
    <col min="1" max="16384" width="10.7109375" style="109"/>
  </cols>
  <sheetData>
    <row r="3" spans="2:3" x14ac:dyDescent="0.2">
      <c r="B3" s="109" cm="1">
        <f t="array" ref="B3:B7">_xlfn.SEQUENCE(COUNTA($C:$C))</f>
        <v>1</v>
      </c>
      <c r="C3" s="109" t="s">
        <v>188</v>
      </c>
    </row>
    <row r="4" spans="2:3" x14ac:dyDescent="0.2">
      <c r="B4" s="109">
        <v>2</v>
      </c>
      <c r="C4" s="109" t="s">
        <v>189</v>
      </c>
    </row>
    <row r="5" spans="2:3" x14ac:dyDescent="0.2">
      <c r="B5" s="109">
        <v>3</v>
      </c>
      <c r="C5" s="109" t="s">
        <v>190</v>
      </c>
    </row>
    <row r="6" spans="2:3" x14ac:dyDescent="0.2">
      <c r="B6" s="109">
        <v>4</v>
      </c>
      <c r="C6" s="109" t="s">
        <v>191</v>
      </c>
    </row>
    <row r="7" spans="2:3" x14ac:dyDescent="0.2">
      <c r="B7" s="109">
        <v>5</v>
      </c>
    </row>
    <row r="10" spans="2:3" x14ac:dyDescent="0.2">
      <c r="C10" s="111" t="s">
        <v>192</v>
      </c>
    </row>
  </sheetData>
  <hyperlinks>
    <hyperlink ref="C10" r:id="rId1" xr:uid="{856505B3-1C8D-DB49-9CA6-A73C94020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Practices</vt:lpstr>
      <vt:lpstr>Formatting Example</vt:lpstr>
      <vt:lpstr>Q-H-Y Aggregation</vt:lpstr>
      <vt:lpstr>Text Bar Chart</vt:lpstr>
      <vt:lpstr>Auto-Number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2021-09-09T16:17:41Z</dcterms:created>
  <dcterms:modified xsi:type="dcterms:W3CDTF">2022-07-13T19:35:31Z</dcterms:modified>
</cp:coreProperties>
</file>