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tests-resources\"/>
    </mc:Choice>
  </mc:AlternateContent>
  <xr:revisionPtr revIDLastSave="0" documentId="13_ncr:1_{813BC470-96C6-4D4F-AC00-2E9FB8B1391E}" xr6:coauthVersionLast="46" xr6:coauthVersionMax="46" xr10:uidLastSave="{00000000-0000-0000-0000-000000000000}"/>
  <bookViews>
    <workbookView xWindow="-120" yWindow="-120" windowWidth="29040" windowHeight="15840" tabRatio="887" activeTab="2" xr2:uid="{00000000-000D-0000-FFFF-FFFF00000000}"/>
  </bookViews>
  <sheets>
    <sheet name="Daten Abfrage" sheetId="13" r:id="rId1"/>
    <sheet name="Erkundungsstellen_Grunddaten" sheetId="2" r:id="rId2"/>
    <sheet name="Schichten_Grunddaten" sheetId="3" r:id="rId3"/>
    <sheet name="Chemie_Ergebnisse" sheetId="6" r:id="rId4"/>
    <sheet name="NamensListen" sheetId="29" state="hidden" r:id="rId5"/>
    <sheet name="Schichten_Bewertung" sheetId="5" state="hidden" r:id="rId6"/>
    <sheet name="Namensumgebung" sheetId="28" state="hidden" r:id="rId7"/>
  </sheets>
  <definedNames>
    <definedName name="_xlnm._FilterDatabase" localSheetId="2" hidden="1">Schichten_Grunddaten!$B$1:$I$57</definedName>
    <definedName name="ERK_ID">OFFSET(Erkundungsstellen_Grunddaten!#REF!,0,0,COUNTA(Erkundungsstellen_Grunddaten!#REF!))</definedName>
    <definedName name="ERK_NAME">OFFSET(Erkundungsstellen_Grunddaten!$A$2,0,0,COUNTA(Erkundungsstellen_Grunddaten!$A$2:$A$100005))</definedName>
    <definedName name="ExterneDaten_1" localSheetId="0" hidden="1">'Daten Abfrage'!$A$1:$CF$57</definedName>
    <definedName name="Name_Arbeitsblaetter">OFFSET(Namensumgebung!$A$2,0,0,COUNTA(Namensumgebung!$A$2:$A$99998))</definedName>
    <definedName name="SCHICHT_ID">OFFSET(Schichten_Grunddaten!$A$2,0,0,COUNTA(Schichten_Grunddaten!$A$2:$A$100091))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0" i="2" l="1"/>
  <c r="Z10" i="2" s="1"/>
  <c r="AA10" i="2" s="1"/>
  <c r="AB10" i="2" s="1"/>
  <c r="Z57" i="3"/>
  <c r="V57" i="3"/>
  <c r="A57" i="3"/>
  <c r="Y2" i="2"/>
  <c r="Z2" i="2" s="1"/>
  <c r="AA2" i="2" s="1"/>
  <c r="AB2" i="2" s="1"/>
  <c r="Y3" i="2"/>
  <c r="Z3" i="2" s="1"/>
  <c r="AA3" i="2" s="1"/>
  <c r="AB3" i="2" s="1"/>
  <c r="Y4" i="2"/>
  <c r="Z4" i="2" s="1"/>
  <c r="AA4" i="2" s="1"/>
  <c r="AB4" i="2" s="1"/>
  <c r="Y5" i="2"/>
  <c r="Z5" i="2" s="1"/>
  <c r="AA5" i="2" s="1"/>
  <c r="AB5" i="2" s="1"/>
  <c r="Y6" i="2"/>
  <c r="Z6" i="2" s="1"/>
  <c r="AA6" i="2" s="1"/>
  <c r="AB6" i="2" s="1"/>
  <c r="Y7" i="2"/>
  <c r="Z7" i="2" s="1"/>
  <c r="AA7" i="2" s="1"/>
  <c r="AB7" i="2" s="1"/>
  <c r="Y8" i="2"/>
  <c r="Z8" i="2" s="1"/>
  <c r="AA8" i="2" s="1"/>
  <c r="AB8" i="2" s="1"/>
  <c r="Y9" i="2"/>
  <c r="Z9" i="2" s="1"/>
  <c r="AA9" i="2" s="1"/>
  <c r="AB9" i="2" s="1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K2" i="3" a="1"/>
  <c r="K57" i="3" a="1"/>
  <c r="K35" i="3" a="1"/>
  <c r="K14" i="3" a="1"/>
  <c r="K21" i="3" a="1"/>
  <c r="K41" i="3" a="1"/>
  <c r="K49" i="3" a="1"/>
  <c r="K8" i="3" a="1"/>
  <c r="K28" i="3" a="1"/>
  <c r="K57" i="3" l="1"/>
  <c r="J57" i="3" s="1"/>
  <c r="K28" i="3"/>
  <c r="K14" i="3"/>
  <c r="K8" i="3"/>
  <c r="K2" i="3"/>
  <c r="K35" i="3"/>
  <c r="K21" i="3"/>
  <c r="K49" i="3"/>
  <c r="K41" i="3"/>
  <c r="K9" i="3" a="1"/>
  <c r="K15" i="3" a="1"/>
  <c r="K29" i="3" a="1"/>
  <c r="K3" i="3" a="1"/>
  <c r="K42" i="3" a="1"/>
  <c r="K50" i="3" a="1"/>
  <c r="K22" i="3" a="1"/>
  <c r="K36" i="3" a="1"/>
  <c r="K50" i="3" l="1"/>
  <c r="K9" i="3"/>
  <c r="K42" i="3"/>
  <c r="K22" i="3"/>
  <c r="K15" i="3"/>
  <c r="K3" i="3"/>
  <c r="K36" i="3"/>
  <c r="K29" i="3"/>
  <c r="J2" i="3"/>
  <c r="K51" i="3" a="1"/>
  <c r="K43" i="3" a="1"/>
  <c r="K10" i="3" a="1"/>
  <c r="K30" i="3" a="1"/>
  <c r="K16" i="3" a="1"/>
  <c r="K4" i="3" a="1"/>
  <c r="K23" i="3" a="1"/>
  <c r="K37" i="3" a="1"/>
  <c r="K30" i="3" l="1"/>
  <c r="K23" i="3"/>
  <c r="K37" i="3"/>
  <c r="K43" i="3"/>
  <c r="K4" i="3"/>
  <c r="K10" i="3"/>
  <c r="K16" i="3"/>
  <c r="K51" i="3"/>
  <c r="K38" i="3" a="1"/>
  <c r="K5" i="3" a="1"/>
  <c r="K31" i="3" a="1"/>
  <c r="K52" i="3" a="1"/>
  <c r="K17" i="3" a="1"/>
  <c r="K24" i="3" a="1"/>
  <c r="K44" i="3" a="1"/>
  <c r="K11" i="3" a="1"/>
  <c r="K5" i="3" l="1"/>
  <c r="K52" i="3"/>
  <c r="K44" i="3"/>
  <c r="K17" i="3"/>
  <c r="K38" i="3"/>
  <c r="K11" i="3"/>
  <c r="K24" i="3"/>
  <c r="K31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12" i="3" a="1"/>
  <c r="K18" i="3" a="1"/>
  <c r="K53" i="3" a="1"/>
  <c r="K39" i="3" a="1"/>
  <c r="K25" i="3" a="1"/>
  <c r="K6" i="3" a="1"/>
  <c r="K45" i="3" a="1"/>
  <c r="K32" i="3" a="1"/>
  <c r="K18" i="3" l="1"/>
  <c r="K25" i="3"/>
  <c r="K12" i="3"/>
  <c r="K53" i="3"/>
  <c r="K32" i="3"/>
  <c r="K45" i="3"/>
  <c r="K39" i="3"/>
  <c r="K6" i="3"/>
  <c r="J6" i="3" s="1"/>
  <c r="J8" i="3"/>
  <c r="J14" i="3"/>
  <c r="J28" i="3"/>
  <c r="J21" i="3"/>
  <c r="J35" i="3"/>
  <c r="J41" i="3"/>
  <c r="J49" i="3"/>
  <c r="K19" i="3" a="1"/>
  <c r="K13" i="3" a="1"/>
  <c r="K40" i="3" a="1"/>
  <c r="K33" i="3" a="1"/>
  <c r="K54" i="3" a="1"/>
  <c r="K26" i="3" a="1"/>
  <c r="K46" i="3" a="1"/>
  <c r="K7" i="3" a="1"/>
  <c r="K7" i="3" l="1"/>
  <c r="K54" i="3"/>
  <c r="K40" i="3"/>
  <c r="K13" i="3"/>
  <c r="K46" i="3"/>
  <c r="K26" i="3"/>
  <c r="K33" i="3"/>
  <c r="K19" i="3"/>
  <c r="J50" i="3"/>
  <c r="J29" i="3"/>
  <c r="J36" i="3"/>
  <c r="J22" i="3"/>
  <c r="J3" i="3"/>
  <c r="J15" i="3"/>
  <c r="J9" i="3"/>
  <c r="J42" i="3"/>
  <c r="K47" i="3" a="1"/>
  <c r="K20" i="3" a="1"/>
  <c r="K55" i="3" a="1"/>
  <c r="K34" i="3" a="1"/>
  <c r="K27" i="3" a="1"/>
  <c r="K34" i="3" l="1"/>
  <c r="K27" i="3"/>
  <c r="K55" i="3"/>
  <c r="K20" i="3"/>
  <c r="K47" i="3"/>
  <c r="J4" i="3"/>
  <c r="J51" i="3"/>
  <c r="J23" i="3"/>
  <c r="J43" i="3"/>
  <c r="J10" i="3"/>
  <c r="J16" i="3"/>
  <c r="J37" i="3"/>
  <c r="J30" i="3"/>
  <c r="K56" i="3" a="1"/>
  <c r="K48" i="3" a="1"/>
  <c r="K56" i="3" l="1"/>
  <c r="J56" i="3" s="1"/>
  <c r="K48" i="3"/>
  <c r="J17" i="3"/>
  <c r="J52" i="3"/>
  <c r="J31" i="3"/>
  <c r="J11" i="3"/>
  <c r="J44" i="3"/>
  <c r="J38" i="3"/>
  <c r="J5" i="3"/>
  <c r="J45" i="3" l="1"/>
  <c r="J32" i="3"/>
  <c r="J18" i="3"/>
  <c r="J53" i="3"/>
  <c r="J24" i="3"/>
  <c r="J39" i="3"/>
  <c r="J54" i="3" l="1"/>
  <c r="J25" i="3"/>
  <c r="J46" i="3"/>
  <c r="J33" i="3"/>
  <c r="J19" i="3"/>
  <c r="J40" i="3"/>
  <c r="J7" i="3"/>
  <c r="J12" i="3"/>
  <c r="J13" i="3" l="1"/>
  <c r="J20" i="3"/>
  <c r="J26" i="3"/>
  <c r="J34" i="3"/>
  <c r="J47" i="3"/>
  <c r="J55" i="3"/>
  <c r="J48" i="3" l="1"/>
  <c r="J2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6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<sst xmlns="http://schemas.openxmlformats.org/spreadsheetml/2006/main" count="2343" uniqueCount="236">
  <si>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</si>
  <si>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</si>
  <si>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</si>
  <si>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</si>
  <si>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</si>
  <si>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</si>
  <si>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</si>
  <si>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</si>
  <si>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</si>
  <si>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</si>
  <si>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</si>
  <si>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</si>
  <si>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</si>
  <si>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</si>
  <si>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</si>
  <si>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</si>
  <si>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</si>
  <si>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</si>
  <si>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</si>
  <si>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</si>
  <si>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</si>
  <si>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</si>
  <si>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</si>
  <si>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</si>
  <si>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</si>
  <si>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</si>
  <si>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SCHICHT_RUVA</t>
  </si>
  <si>
    <t>SCHICHT_AVV</t>
  </si>
  <si>
    <t>SCHICHT_FROSTEMPFINDLICHKEIT</t>
  </si>
  <si>
    <t>SCHICHT_VERDICHTUNGSFAEHIGKEIT</t>
  </si>
  <si>
    <t>SCHICHT_KARBONATISIERUNGSTIEFE</t>
  </si>
  <si>
    <t>SCHICHT_OBERFLAECHENFESTIGKEIT</t>
  </si>
  <si>
    <t>SCHICHT_DIN18196</t>
  </si>
  <si>
    <t>SCHICHT_DIN18915</t>
  </si>
  <si>
    <t>SCHICHT_DIN18320</t>
  </si>
  <si>
    <t>SCHICHT_DIN18300</t>
  </si>
  <si>
    <t>SCHICHT_DIN19682</t>
  </si>
  <si>
    <t>SCHICHT_DIN18300_19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</si>
  <si>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</si>
  <si>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</si>
  <si>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</si>
  <si>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</si>
  <si>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</si>
  <si>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</si>
  <si>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Arbeitsmappen</t>
  </si>
  <si>
    <t>Anlage Erkundungsstelle</t>
  </si>
  <si>
    <t>Anlage Lastplattendruckversuche</t>
  </si>
  <si>
    <t>Anlage RuK</t>
  </si>
  <si>
    <t>Anlage PN98</t>
  </si>
  <si>
    <t>C1</t>
  </si>
  <si>
    <t>SCHICHT_CHLORIDGEHALTE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</si>
  <si>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</si>
  <si>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</si>
  <si>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</si>
  <si>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</si>
  <si>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</si>
  <si>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</si>
  <si>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</si>
  <si>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</si>
  <si>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</si>
  <si>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</si>
  <si>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Aufschlussarten</t>
  </si>
  <si>
    <t>BK 400</t>
  </si>
  <si>
    <t>BK 300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</si>
  <si>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</si>
  <si>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</si>
  <si>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</si>
  <si>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</si>
  <si>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</si>
  <si>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</si>
  <si>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</si>
  <si>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</si>
  <si>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</si>
  <si>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</si>
  <si>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</si>
  <si>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</si>
  <si>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</si>
  <si>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</si>
  <si>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</si>
  <si>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</si>
  <si>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</si>
  <si>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</si>
  <si>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</si>
  <si>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</si>
  <si>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</si>
  <si>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</si>
  <si>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</si>
  <si>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</si>
  <si>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</si>
  <si>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</si>
  <si>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</si>
  <si>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</si>
  <si>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</si>
  <si>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</si>
  <si>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</si>
  <si>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</si>
  <si>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</si>
  <si>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</si>
  <si>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</si>
  <si>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</si>
  <si>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</si>
  <si>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</si>
  <si>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ja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</si>
  <si>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</si>
  <si>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</si>
  <si>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</si>
  <si>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</si>
  <si>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</si>
  <si>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</si>
  <si>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</si>
  <si>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</si>
  <si>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</si>
  <si>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</si>
  <si>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</si>
  <si>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</si>
  <si>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</si>
  <si>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</si>
  <si>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</si>
  <si>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</si>
  <si>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</si>
  <si>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</si>
  <si>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</si>
  <si>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</si>
  <si>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</si>
  <si>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</si>
  <si>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</si>
  <si>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Asphalt</t>
  </si>
  <si>
    <t>0/16</t>
  </si>
  <si>
    <t>0/22</t>
  </si>
  <si>
    <t>0/32</t>
  </si>
  <si>
    <t>TOB</t>
  </si>
  <si>
    <t>Gem. a. G. (NS/LS)</t>
  </si>
  <si>
    <t>0/45</t>
  </si>
  <si>
    <t>BK, sg</t>
  </si>
  <si>
    <t>braunrot</t>
  </si>
  <si>
    <t>Eimer 10L</t>
  </si>
  <si>
    <t>UG</t>
  </si>
  <si>
    <t>GT - GT*</t>
  </si>
  <si>
    <t>0/40</t>
  </si>
  <si>
    <t>braun-graubraun</t>
  </si>
  <si>
    <t>steif</t>
  </si>
  <si>
    <t>≤</t>
  </si>
  <si>
    <t>FB2</t>
  </si>
  <si>
    <t>Gem. a. G. (LS)</t>
  </si>
  <si>
    <t>rotbraun</t>
  </si>
  <si>
    <t>Gem. a. G. (NS)</t>
  </si>
  <si>
    <t>braun</t>
  </si>
  <si>
    <t>ST* - TL</t>
  </si>
  <si>
    <t>0/20</t>
  </si>
  <si>
    <t>beige</t>
  </si>
  <si>
    <t>steif-halbfest</t>
  </si>
  <si>
    <t>~</t>
  </si>
  <si>
    <t>FB3</t>
  </si>
  <si>
    <t>[GU]</t>
  </si>
  <si>
    <t>braun-grau-rötlich</t>
  </si>
  <si>
    <t>&lt;</t>
  </si>
  <si>
    <t>TL - ST*</t>
  </si>
  <si>
    <t>≥</t>
  </si>
  <si>
    <t>FB4</t>
  </si>
  <si>
    <t>0/56</t>
  </si>
  <si>
    <t>GT</t>
  </si>
  <si>
    <t>grau-rotbraun</t>
  </si>
  <si>
    <t>Rammhindernis; keine tiefere Entnahme möglich / organoleptisch auffällig (Organik)</t>
  </si>
  <si>
    <t>auffällig</t>
  </si>
  <si>
    <t>FB5</t>
  </si>
  <si>
    <t>GT*</t>
  </si>
  <si>
    <t>grau-braun</t>
  </si>
  <si>
    <t>Rammhindernis; keine tiefere Entnahme möglich / G = verwitterter Schiefer</t>
  </si>
  <si>
    <t>FB6</t>
  </si>
  <si>
    <t>C3</t>
  </si>
  <si>
    <t>braun-grau</t>
  </si>
  <si>
    <t>organoleptisch auffällig / G = verwitterter Schiefer</t>
  </si>
  <si>
    <t>FB7</t>
  </si>
  <si>
    <t>C4</t>
  </si>
  <si>
    <t>rotbraun-grau</t>
  </si>
  <si>
    <t>Rammhindernis; keine tiefere Entnahme möglich / organoleptisch auffällig</t>
  </si>
  <si>
    <t>FB8</t>
  </si>
  <si>
    <t>C2</t>
  </si>
  <si>
    <t>braungraurot</t>
  </si>
  <si>
    <t>Rammhindernis; keine tiefere Entnahme möglich / organoleptisch auffällig, G = verwitterter Schiefer</t>
  </si>
  <si>
    <t>32U 376100 5556931</t>
  </si>
  <si>
    <t>K 35, NK 5809 018 – NK 5809 016, Stat. 0+600, FS FR Treis</t>
  </si>
  <si>
    <t>32U 376448 5557302</t>
  </si>
  <si>
    <t>K 35, NK 5809 018 – NK 5809 016, Stat. 1+100, FS FR Bruttig</t>
  </si>
  <si>
    <t>Plakolli, Mensur;Stockemer, Sebastian</t>
  </si>
  <si>
    <t>32U 376753 5557612</t>
  </si>
  <si>
    <t>K 35, NK 5809 018 – NK 5809 016, Stat. 1+600, FS FR Treis</t>
  </si>
  <si>
    <t>32U 377169 5558036</t>
  </si>
  <si>
    <t>K 35, NK 5809 018 – NK 5809 016, Stat. 2+100, FS FR Bruttig</t>
  </si>
  <si>
    <t>32U 377961 5558594</t>
  </si>
  <si>
    <t>K 35, NK 5809 018 – NK 5809 016, Stat. 3+800, FS FR Treis</t>
  </si>
  <si>
    <t>32U 377867  5558619</t>
  </si>
  <si>
    <t>K 35, NK 5809 018 – NK 5809 016, Stat. 4+000, FS FR Bruttig</t>
  </si>
  <si>
    <t>32U 378053 5558642</t>
  </si>
  <si>
    <t>K 35, NK 5809 018 – NK 5809 016, Stat. 4+200, FS FR Treis</t>
  </si>
  <si>
    <t>Z0</t>
  </si>
  <si>
    <t>Sammelprobe</t>
  </si>
  <si>
    <t/>
  </si>
  <si>
    <t>Boden</t>
  </si>
  <si>
    <t>&lt; 80</t>
  </si>
  <si>
    <t>Boden (Auffüllung)</t>
  </si>
  <si>
    <t>Sande</t>
  </si>
  <si>
    <t>Tone</t>
  </si>
  <si>
    <t>Schluffe</t>
  </si>
  <si>
    <t>F1</t>
  </si>
  <si>
    <t>F2</t>
  </si>
  <si>
    <t>F3</t>
  </si>
  <si>
    <t>B1</t>
  </si>
  <si>
    <t>A1</t>
  </si>
  <si>
    <t>B2</t>
  </si>
  <si>
    <t>X1</t>
  </si>
  <si>
    <t>IA1</t>
  </si>
  <si>
    <t>sehr gering</t>
  </si>
  <si>
    <t>gering</t>
  </si>
  <si>
    <t>mittel</t>
  </si>
  <si>
    <t>hoch</t>
  </si>
  <si>
    <t>C5</t>
  </si>
  <si>
    <t>Z1.2</t>
  </si>
  <si>
    <t>C6</t>
  </si>
  <si>
    <t>Z2</t>
  </si>
  <si>
    <t>&gt;Z2</t>
  </si>
  <si>
    <t>RC2</t>
  </si>
  <si>
    <t>DK3</t>
  </si>
  <si>
    <t>&gt;DK3</t>
  </si>
  <si>
    <t>12-23-1</t>
  </si>
  <si>
    <t>11-31-2</t>
  </si>
  <si>
    <t>LBM</t>
  </si>
  <si>
    <t>Herr Ritzo</t>
  </si>
  <si>
    <t>Tafel 1, Zeile 1</t>
  </si>
  <si>
    <t>ERK_PECH_QUANTITATIV2</t>
  </si>
  <si>
    <t>ERK_PECH_HALBQUANTITATIV</t>
  </si>
  <si>
    <t>ERK_SOHLE_TIEFE</t>
  </si>
  <si>
    <t>ERK_LP_EV2_SOLL</t>
  </si>
  <si>
    <t>OH</t>
  </si>
  <si>
    <t>FB9</t>
  </si>
  <si>
    <t>ERK_AUFSCHLUSS_UG_OH_BA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</si>
</sst>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4" fontId="0" fillId="3" borderId="3" xfId="0" applyNumberFormat="1" applyFill="1" applyBorder="1" applyAlignment="1" applyProtection="1">
      <alignment horizontal="right"/>
      <protection locked="0"/>
    </xf>
    <xf numFmtId="0" fontId="0" fillId="3" borderId="3" xfId="0" applyFill="1" applyBorder="1" applyAlignment="1" applyProtection="1">
      <alignment horizontal="right"/>
      <protection locked="0"/>
    </xf>
    <xf numFmtId="0" fontId="0" fillId="0" borderId="3" xfId="0" applyBorder="1" applyAlignment="1" applyProtection="1">
      <alignment horizontal="right"/>
      <protection locked="0"/>
    </xf>
    <xf numFmtId="0" fontId="0" fillId="3" borderId="2" xfId="0" applyFill="1" applyBorder="1" applyAlignment="1" applyProtection="1">
      <alignment horizontal="right"/>
      <protection locked="0"/>
    </xf>
    <xf numFmtId="164" fontId="4" fillId="0" borderId="0" xfId="0" applyNumberFormat="1" applyFont="1" applyProtection="1">
      <protection locked="0"/>
    </xf>
    <xf numFmtId="0" fontId="0" fillId="0" borderId="0" xfId="0" applyNumberFormat="1" applyAlignment="1">
      <alignment horizontal="right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</cellXfs>
  <cellStyles count="1">
    <cellStyle name="Standard" xfId="0" builtinId="0"/>
  </cellStyles>
  <dxfs count="103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tyles" Target="style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53">
    <queryTableFields count="84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51" name="ERK_AUFSCHLUSS_UG_OH_BA" tableColumnId="58"/>
      <queryTableField id="8" name="ERK_OBERKANTE" tableColumnId="8"/>
      <queryTableField id="9" name="ERK_BELASTUNGSKLASSE" tableColumnId="9"/>
      <queryTableField id="101" name="ERK_BELASTUNGSKLASSE_TAFEL" tableColumnId="62"/>
      <queryTableField id="10" name="ERK_PECH_QUALITATIV" tableColumnId="10"/>
      <queryTableField id="143" name="ERK_PECH_HALBQUANTITATIV" tableColumnId="11"/>
      <queryTableField id="144" name="ERK_PECH_QUANTITATIV2" tableColumnId="82"/>
      <queryTableField id="12" name="ERK_TRAG_PLANUM" tableColumnId="12"/>
      <queryTableField id="13" name="ERK_TRAG_GRABENSOHLE" tableColumnId="13"/>
      <queryTableField id="145" name="ERK_SOHLE_TIEFE" tableColumnId="83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46" name="ERK_LP_EV2_SOLL" tableColumnId="84"/>
      <queryTableField id="102" name="ERK_ZIELTIEFE" tableColumnId="63"/>
      <queryTableField id="103" name="ERK_LEITFADEN_AUSBAUASPHALT" tableColumnId="64"/>
      <queryTableField id="104" name="ERK_TEILWEISE_VERFESTIGT" tableColumnId="65"/>
      <queryTableField id="105" name="ERK_UEBERSCHREITUNG_ORIENT" tableColumnId="66"/>
      <queryTableField id="106" name="ERK_RAMMHINDERNIS" tableColumnId="67"/>
      <queryTableField id="107" name="ERK_KABELTRASSE" tableColumnId="68"/>
      <queryTableField id="108" name="ERK_FREMDBESTANDTEILE" tableColumnId="69"/>
      <queryTableField id="109" name="ERK_GUENSTIGE_EINSTUFUNG" tableColumnId="70"/>
      <queryTableField id="110" name="ERK_VERNACHLAESSIGUNG_LEITFAEHIGKEIT" tableColumnId="71"/>
      <queryTableField id="111" name="ERK_VARIABLE_FOOTNOTE1" tableColumnId="72"/>
      <queryTableField id="112" name="ERK_VARIABLE_FOOTNOTE2" tableColumnId="73"/>
      <queryTableField id="113" name="ERK_VARIABLE_FOOTNOTE3" tableColumnId="74"/>
      <queryTableField id="18" name="SCHICHT_ID" tableColumnId="1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29" name="SCHICHT_BODENKLASSE" tableColumnId="75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95" name="SCHICHT_RUNDUNGSGRAD_GESTUFTHEIT" tableColumnId="26"/>
      <queryTableField id="27" name="SCHICHT_FARBE" tableColumnId="27"/>
      <queryTableField id="130" name="SCHICHT_BODENART" tableColumnId="76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31" name="SCHICHT_NOTIZ" tableColumnId="77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32" name="SCHICHT_FROSTEMPFINDLICHKEITSKLASSE" tableColumnId="78"/>
      <queryTableField id="133" name="SCHICHT_DIFFERENZ_WN_WOPT" tableColumnId="79"/>
      <queryTableField id="134" name="SCHICHT_VERDICHTUNGSFAEHIGKEIT" tableColumnId="80"/>
      <queryTableField id="135" name="SCHICHT_HOMOGENBEREICH" tableColumnId="81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42" name="CHEMIE_REKU" tableColumnId="42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Erkundungsstellen_Grunddaten_2" displayName="Erkundungsstellen_Grunddaten_2" ref="A1:CF57" tableType="queryTable" totalsRowShown="0">
  <autoFilter ref="A1:CF57" xr:uid="{0CECFEBE-37A9-4CD8-9990-A9FA0984ED43}"/>
  <sortState xmlns:xlrd2="http://schemas.microsoft.com/office/spreadsheetml/2017/richdata2" ref="A2:CF57">
    <sortCondition ref="A1:A57"/>
  </sortState>
  <tableColumns count="84">
    <tableColumn id="1" xr3:uid="{A59B684D-903E-46D6-893F-094E343F51FE}" uniqueName="1" name="ERK_ID" queryTableFieldId="1" dataDxfId="102"/>
    <tableColumn id="3" xr3:uid="{F231BB8E-4E81-4971-95F1-9BDAA9FAF8AA}" uniqueName="3" name="ERK_DATUM" queryTableFieldId="3" dataDxfId="101"/>
    <tableColumn id="4" xr3:uid="{D6EC04D7-D8EA-41FD-A2A7-BB81F2D4DFB7}" uniqueName="4" name="ERK_PRUEFER" queryTableFieldId="4" dataDxfId="100"/>
    <tableColumn id="31" xr3:uid="{1964CF3F-5011-4771-9DB4-AAC92E4FA7C6}" uniqueName="31" name="ERK_BEREICH" queryTableFieldId="99"/>
    <tableColumn id="38" xr3:uid="{7A2B2961-C82D-460B-8B80-88ABB10EC42F}" uniqueName="38" name="ERK_ANSPRECHPARTNER" queryTableFieldId="100"/>
    <tableColumn id="5" xr3:uid="{34BD3367-593B-4F19-AB91-7C5CCD7FA05A}" uniqueName="5" name="ERK_KOORDINATEN" queryTableFieldId="5" dataDxfId="99"/>
    <tableColumn id="6" xr3:uid="{90437C4C-95B0-435B-BCB7-0D53C2061CAC}" uniqueName="6" name="ERK_ORT" queryTableFieldId="6" dataDxfId="98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F0ACCA13-CE1C-49CD-B50F-D432C49B4563}" uniqueName="58" name="ERK_AUFSCHLUSS_UG_OH_BA" queryTableFieldId="151"/>
    <tableColumn id="8" xr3:uid="{8187B759-D4A8-46FB-B19F-8F6FD8EDF426}" uniqueName="8" name="ERK_OBERKANTE" queryTableFieldId="8" dataDxfId="97"/>
    <tableColumn id="9" xr3:uid="{4A284078-65D5-457B-959F-AC3260BE56C3}" uniqueName="9" name="ERK_BELASTUNGSKLASSE" queryTableFieldId="9"/>
    <tableColumn id="62" xr3:uid="{171972B1-D390-423D-B4AE-A2194932788D}" uniqueName="62" name="ERK_BELASTUNGSKLASSE_TAFEL" queryTableFieldId="101"/>
    <tableColumn id="10" xr3:uid="{1CC83BB9-45AC-4814-B3F9-06ABF718E18B}" uniqueName="10" name="ERK_PECH_QUALITATIV" queryTableFieldId="10"/>
    <tableColumn id="11" xr3:uid="{601C07FA-1838-42A4-B9FB-EC61F48FF525}" uniqueName="11" name="ERK_PECH_HALBQUANTITATIV" queryTableFieldId="143"/>
    <tableColumn id="82" xr3:uid="{4FF6B882-C445-4005-BCBB-35BAFE47D7A5}" uniqueName="82" name="ERK_PECH_QUANTITATIV2" queryTableFieldId="144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83" xr3:uid="{BAB47A3C-2885-42DC-84CA-0C24BA5AFBD4}" uniqueName="83" name="ERK_SOHLE_TIEFE" queryTableFieldId="145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96"/>
    <tableColumn id="16" xr3:uid="{7C1D5550-00AA-464A-BCCD-9D56E5FE950D}" uniqueName="16" name="ERK_LP2" queryTableFieldId="16" dataDxfId="95"/>
    <tableColumn id="17" xr3:uid="{D708C9B6-0326-46A8-A150-563BB8519092}" uniqueName="17" name="ERK_LP3" queryTableFieldId="17" dataDxfId="94"/>
    <tableColumn id="2" xr3:uid="{140D5E42-A8B8-4C17-9115-D1D56586B3D9}" uniqueName="2" name="ERK_LP_MEAN" queryTableFieldId="51" dataDxfId="93"/>
    <tableColumn id="19" xr3:uid="{CD6B35A4-9E72-49FC-931E-BD80E61CE29A}" uniqueName="19" name="ERK_LP_EV" queryTableFieldId="52" dataDxfId="92"/>
    <tableColumn id="25" xr3:uid="{015F7FBB-9DA5-4EB8-B2C2-7AED00A8C119}" uniqueName="25" name="ERK_LP_EV15" queryTableFieldId="53" dataDxfId="91"/>
    <tableColumn id="39" xr3:uid="{A64FF9A5-5EB9-4CCE-8350-7B593DF09484}" uniqueName="39" name="ERK_LP_EV2" queryTableFieldId="54" dataDxfId="90"/>
    <tableColumn id="84" xr3:uid="{40D498A7-57FC-4FAE-A3FF-57ED544BB719}" uniqueName="84" name="ERK_LP_EV2_SOLL" queryTableFieldId="146"/>
    <tableColumn id="63" xr3:uid="{D8BDAC00-BAEE-4ABE-BC36-7B047F2AE6B6}" uniqueName="63" name="ERK_ZIELTIEFE" queryTableFieldId="102"/>
    <tableColumn id="64" xr3:uid="{AF2AD264-3B9F-48F1-91DF-679F70F71A9C}" uniqueName="64" name="ERK_LEITFADEN_AUSBAUASPHALT" queryTableFieldId="103"/>
    <tableColumn id="65" xr3:uid="{4BDC8E54-F019-4A5D-8BB2-EE34831182FA}" uniqueName="65" name="ERK_TEILWEISE_VERFESTIGT" queryTableFieldId="104"/>
    <tableColumn id="66" xr3:uid="{5FDEEDDD-B726-4467-85C5-A1715B48069C}" uniqueName="66" name="ERK_UEBERSCHREITUNG_ORIENT" queryTableFieldId="105"/>
    <tableColumn id="67" xr3:uid="{DEE614A0-FF83-4363-95B1-3D19DAF0C0C8}" uniqueName="67" name="ERK_RAMMHINDERNIS" queryTableFieldId="106"/>
    <tableColumn id="68" xr3:uid="{ECB6235D-705F-4B3D-92B6-57B7E8ABE220}" uniqueName="68" name="ERK_KABELTRASSE" queryTableFieldId="107"/>
    <tableColumn id="69" xr3:uid="{1E08298A-4FF5-4539-BCD7-516C6A6E685B}" uniqueName="69" name="ERK_FREMDBESTANDTEILE" queryTableFieldId="108"/>
    <tableColumn id="70" xr3:uid="{A1FC5C1D-8538-46DC-A159-D6AF5B0F7C7A}" uniqueName="70" name="ERK_GUENSTIGE_EINSTUFUNG" queryTableFieldId="109"/>
    <tableColumn id="71" xr3:uid="{34B0AA3A-A392-41C5-A0A2-A8D2B9C20B91}" uniqueName="71" name="ERK_VERNACHLAESSIGUNG_LEITFAEHIGKEIT" queryTableFieldId="110"/>
    <tableColumn id="72" xr3:uid="{5A1FA4B6-F326-4726-A8CC-8033BB982D2E}" uniqueName="72" name="ERK_VARIABLE_FOOTNOTE1" queryTableFieldId="111"/>
    <tableColumn id="73" xr3:uid="{33019EEE-DDE1-44DF-BCA5-3C74121B991B}" uniqueName="73" name="ERK_VARIABLE_FOOTNOTE2" queryTableFieldId="112"/>
    <tableColumn id="74" xr3:uid="{891F295B-84BE-4C84-A676-5D79E613B98A}" uniqueName="74" name="ERK_VARIABLE_FOOTNOTE3" queryTableFieldId="113"/>
    <tableColumn id="18" xr3:uid="{516560CC-4F67-470A-B153-FB3DE3A3377E}" uniqueName="18" name="SCHICHT_ID" queryTableFieldId="18" dataDxfId="89"/>
    <tableColumn id="20" xr3:uid="{E08619AD-9EF6-4715-9CD8-7D64EA7436D5}" uniqueName="20" name="CHEMIE_ID" queryTableFieldId="20" dataDxfId="88"/>
    <tableColumn id="21" xr3:uid="{A5C297BF-586F-4550-8A8C-0A665D6B7DFB}" uniqueName="21" name="SCHICHT_NR" queryTableFieldId="21" dataDxfId="87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86"/>
    <tableColumn id="23" xr3:uid="{985A8F65-BC0E-4DF3-A763-5E78DF421E96}" uniqueName="23" name="SCHICHT_KOERNUNG" queryTableFieldId="23" dataDxfId="85"/>
    <tableColumn id="75" xr3:uid="{DC7FEC03-6440-4FDF-905C-E6C940A8ED7A}" uniqueName="75" name="SCHICHT_BODENKLASSE" queryTableFieldId="129"/>
    <tableColumn id="24" xr3:uid="{A41155E8-E4D4-4A42-B4A8-A8CC454220DD}" uniqueName="24" name="SCHICHT_DICKE" queryTableFieldId="24" dataDxfId="84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3"/>
    <tableColumn id="76" xr3:uid="{92C1707A-BBC4-4A1C-8D3D-ECB947E5C028}" uniqueName="76" name="SCHICHT_BODENART" queryTableFieldId="130"/>
    <tableColumn id="28" xr3:uid="{66072BE6-8120-4211-8FE5-866F60621C24}" uniqueName="28" name="SCHICHT_KONSISTENZ" queryTableFieldId="28" dataDxfId="82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77" xr3:uid="{AAE22562-3A33-4C34-BBB9-DE036FC02DE4}" uniqueName="77" name="SCHICHT_NOTIZ" queryTableFieldId="131"/>
    <tableColumn id="32" xr3:uid="{4FCBAB66-AB0D-48BE-BA02-5F60E73ACCDA}" uniqueName="32" name="SCHICHT_BEHAELTNIS" queryTableFieldId="32" dataDxfId="81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0"/>
    <tableColumn id="36" xr3:uid="{28CF890C-FB5D-4EEA-98DB-AF18598F0DA1}" uniqueName="36" name="SCHICHT_DRUCKFESTIGKEIT" queryTableFieldId="96"/>
    <tableColumn id="78" xr3:uid="{6CE464D1-4492-452B-92D3-9AFE89239D47}" uniqueName="78" name="SCHICHT_FROSTEMPFINDLICHKEITSKLASSE" queryTableFieldId="132"/>
    <tableColumn id="79" xr3:uid="{3947B699-B48E-402E-8C0C-0C0AF85F56E4}" uniqueName="79" name="SCHICHT_DIFFERENZ_WN_WOPT" queryTableFieldId="133"/>
    <tableColumn id="80" xr3:uid="{9E12733C-AD4E-473D-971B-8A148FF6CC0F}" uniqueName="80" name="SCHICHT_VERDICHTUNGSFAEHIGKEIT" queryTableFieldId="134"/>
    <tableColumn id="81" xr3:uid="{557095C2-BE85-44DB-B628-549D5981246B}" uniqueName="81" name="SCHICHT_HOMOGENBEREICH" queryTableFieldId="135"/>
    <tableColumn id="40" xr3:uid="{C4ECD2B2-69F0-4861-91CA-55995BC6156A}" uniqueName="40" name="CHEMIE_MUFV" queryTableFieldId="40" dataDxfId="79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78"/>
    <tableColumn id="47" xr3:uid="{ECCFB56B-AE83-4012-9F15-A136C9567ECD}" uniqueName="47" name="CHEMIE_DEPV" queryTableFieldId="47" dataDxfId="77"/>
    <tableColumn id="50" xr3:uid="{468653EC-CE5F-41C6-BFD1-09DE4BE31DC8}" uniqueName="50" name="CHEMIE_ENTSCHEIDUNGSHILFE" queryTableFieldId="50"/>
    <tableColumn id="42" xr3:uid="{3FCB1EAE-6D8E-4398-82C4-389606F075E8}" uniqueName="42" name="CHEMIE_REKU" queryTableFieldId="42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O10" totalsRowShown="0" headerRowDxfId="76" dataDxfId="75">
  <autoFilter ref="A1:AO10" xr:uid="{EABD6AFF-8497-467A-B004-1B882577E6F9}"/>
  <tableColumns count="41">
    <tableColumn id="2" xr3:uid="{93AA098B-2361-43F5-9E76-2D160CDB7805}" name="ERK_ID" dataDxfId="74"/>
    <tableColumn id="3" xr3:uid="{C7D67C36-9E8D-4E91-A068-FD9749EEB31C}" name="ERK_DATUM" dataDxfId="73"/>
    <tableColumn id="4" xr3:uid="{4C4DB56E-0337-458A-9FD9-EEC197038DF7}" name="ERK_PRUEFER" dataDxfId="72"/>
    <tableColumn id="37" xr3:uid="{8DF4EC7B-7EA1-4B4C-8155-36D1F9E00198}" name="ERK_BEREICH" dataDxfId="71"/>
    <tableColumn id="36" xr3:uid="{705BE8EB-3AC0-4F2E-B5FB-92BF22EC87F8}" name="ERK_ANSPRECHPARTNER" dataDxfId="70"/>
    <tableColumn id="5" xr3:uid="{BDBC3F60-973A-4078-97C0-D025104BF716}" name="ERK_KOORDINATEN" dataDxfId="69"/>
    <tableColumn id="6" xr3:uid="{6C459155-A870-4712-91EE-C767729B9194}" name="ERK_ORT" dataDxfId="68"/>
    <tableColumn id="8" xr3:uid="{BD2F345F-DC21-415E-82F4-FEC1593FD0B2}" name="ERK_AUFSCHLUSS_OB" dataDxfId="67"/>
    <tableColumn id="21" xr3:uid="{7D18357C-9E8A-423F-B148-123521A9EBBD}" name="ERK_AUFSCHLUSS_TOB" dataDxfId="66"/>
    <tableColumn id="22" xr3:uid="{9D9604EE-ED81-43EE-B12A-B55BD74D6CDF}" name="ERK_AUFSCHLUSS_UG_OH_BA" dataDxfId="65"/>
    <tableColumn id="9" xr3:uid="{2EB33C76-368D-441A-8F15-EAD519530A32}" name="ERK_OBERKANTE" dataDxfId="64"/>
    <tableColumn id="10" xr3:uid="{9B7A2992-0E4A-4E71-9BB1-020EF67B721F}" name="ERK_BELASTUNGSKLASSE" dataDxfId="63"/>
    <tableColumn id="34" xr3:uid="{E1A84458-A49C-4BAA-9B64-55CAFC0AF952}" name="ERK_BELASTUNGSKLASSE_TAFEL" dataDxfId="62"/>
    <tableColumn id="11" xr3:uid="{9749C4EC-D46C-4E6D-9F3E-9D7D656726DA}" name="ERK_PECH_QUALITATIV" dataDxfId="61"/>
    <tableColumn id="38" xr3:uid="{4B06C318-050A-477B-A996-F1CC19CBB642}" name="ERK_PECH_HALBQUANTITATIV" dataDxfId="60"/>
    <tableColumn id="12" xr3:uid="{993B35F6-711A-4D7D-BAD8-DA033DE6F010}" name="ERK_PECH_QUANTITATIV2" dataDxfId="59"/>
    <tableColumn id="13" xr3:uid="{00C308EE-84EC-4017-B2AD-9A4E6E8D8F68}" name="ERK_TRAG_PLANUM" dataDxfId="58"/>
    <tableColumn id="14" xr3:uid="{A9F62A87-8180-46AB-A166-30955A661A24}" name="ERK_TRAG_GRABENSOHLE" dataDxfId="57"/>
    <tableColumn id="40" xr3:uid="{53F5E5DC-D882-499A-BFD9-4656999E4E7B}" name="ERK_SOHLE_TIEFE" dataDxfId="56"/>
    <tableColumn id="15" xr3:uid="{8FF01A57-5919-4E8F-9691-7ACCF7DE198D}" name="ERK_VERBUND_UNTERLAGE" dataDxfId="55"/>
    <tableColumn id="23" xr3:uid="{FA4C8E97-D0E2-42FD-A421-83E026C86D6E}" name="ERK_LP" dataDxfId="54"/>
    <tableColumn id="7" xr3:uid="{0DDD1A14-AFBC-4330-B180-397AC76AA79A}" name="ERK_LP1" dataDxfId="53"/>
    <tableColumn id="16" xr3:uid="{60CC28B7-01DF-490C-8070-782320D216C3}" name="ERK_LP2" dataDxfId="52"/>
    <tableColumn id="17" xr3:uid="{3C639476-5D08-4A84-A898-079CB99DC99D}" name="ERK_LP3" dataDxfId="51"/>
    <tableColumn id="1" xr3:uid="{4CEC545C-5229-4C61-BCCC-69D96F1176BE}" name="ERK_LP_MEAN" dataDxfId="50">
      <calculatedColumnFormula>IFERROR(AVERAGE(Erkundungsstellen_Grunddaten[[#This Row],[ERK_LP1]:[ERK_LP3]]),"")</calculatedColumnFormula>
    </tableColumn>
    <tableColumn id="18" xr3:uid="{3DCFA0B9-4D6F-4E47-9B0F-DC7B7189670B}" name="ERK_LP_EV" dataDxfId="49">
      <calculatedColumnFormula>IFERROR(22.5/Erkundungsstellen_Grunddaten[[#This Row],[ERK_LP_MEAN]],"")</calculatedColumnFormula>
    </tableColumn>
    <tableColumn id="19" xr3:uid="{BE1658F9-24F2-4386-A0CC-F570E08AF541}" name="ERK_LP_EV15" dataDxfId="48">
      <calculatedColumnFormula>IFERROR(Erkundungsstellen_Grunddaten[[#This Row],[ERK_LP_EV]]*0.85,"")</calculatedColumnFormula>
    </tableColumn>
    <tableColumn id="20" xr3:uid="{E5E93DAA-1F3D-4B02-B9BA-63F4CD5952D3}" name="ERK_LP_EV2" dataDxfId="47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D6A2A74A-199B-4150-8D02-FFE551F48361}" name="ERK_LP_EV2_SOLL" dataDxfId="46"/>
    <tableColumn id="39" xr3:uid="{DD45613F-119E-479F-A618-2C89D1305C8E}" name="ERK_ZIELTIEFE" dataDxfId="45"/>
    <tableColumn id="24" xr3:uid="{4489F690-773E-244E-9238-B316EF03C446}" name="ERK_LEITFADEN_AUSBAUASPHALT" dataDxfId="44"/>
    <tableColumn id="25" xr3:uid="{DE7AD695-01C2-E840-B2D3-E170A7BC6E8C}" name="ERK_TEILWEISE_VERFESTIGT" dataDxfId="43"/>
    <tableColumn id="26" xr3:uid="{7092BC7D-3A9D-A246-9100-52FC5F36DADF}" name="ERK_UEBERSCHREITUNG_ORIENT" dataDxfId="42"/>
    <tableColumn id="27" xr3:uid="{881D34DE-7B7A-9A47-88B1-EFB3A511398F}" name="ERK_RAMMHINDERNIS" dataDxfId="41"/>
    <tableColumn id="28" xr3:uid="{BADCF6D2-A2A2-8047-8CA6-44823DBA1DA8}" name="ERK_KABELTRASSE" dataDxfId="40"/>
    <tableColumn id="29" xr3:uid="{E5B2336E-30F5-AF4C-9EEC-DAA6A1DA45BA}" name="ERK_FREMDBESTANDTEILE" dataDxfId="39"/>
    <tableColumn id="30" xr3:uid="{9FD432D1-46C3-E246-AFA6-6D0F5F904910}" name="ERK_GUENSTIGE_EINSTUFUNG" dataDxfId="38"/>
    <tableColumn id="31" xr3:uid="{B931E861-AC71-654F-8082-824B21406DA0}" name="ERK_VERNACHLAESSIGUNG_LEITFAEHIGKEIT" dataDxfId="37"/>
    <tableColumn id="32" xr3:uid="{67313BA3-48FE-8549-81C6-B2802B6AEB8E}" name="ERK_VARIABLE_FOOTNOTE1" dataDxfId="36"/>
    <tableColumn id="33" xr3:uid="{B83647AA-E2CF-4858-94FA-81164DEEF8BF}" name="ERK_VARIABLE_FOOTNOTE2" dataDxfId="35"/>
    <tableColumn id="35" xr3:uid="{86614FEA-7B8A-4FC8-A949-D8C3B70EDCD1}" name="ERK_VARIABLE_FOOTNOTE3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F57" totalsRowShown="0" headerRowDxfId="33" dataDxfId="32">
  <autoFilter ref="A1:AF57" xr:uid="{386E1526-B0C8-4B1A-B01D-92888785EF7D}"/>
  <sortState xmlns:xlrd2="http://schemas.microsoft.com/office/spreadsheetml/2017/richdata2" ref="A2:AB28">
    <sortCondition ref="B1:B28"/>
  </sortState>
  <tableColumns count="32">
    <tableColumn id="1" xr3:uid="{AFEF224F-E1C6-4197-876E-F6AA12F2C6C3}" name="SCHICHT_ID" dataDxfId="31">
      <calculatedColumnFormula>ROW()-1</calculatedColumnFormula>
    </tableColumn>
    <tableColumn id="2" xr3:uid="{A1B69DAC-6EA7-479E-AAA3-B3CD902F63A9}" name="ERK_ID" dataDxfId="30"/>
    <tableColumn id="3" xr3:uid="{665A88E0-2D16-472A-B772-9B3A3C24F3DE}" name="CHEMIE_ID" dataDxfId="29"/>
    <tableColumn id="4" xr3:uid="{D406956F-0DC2-4756-BD36-20673880529C}" name="SCHICHT_NR" dataDxfId="28"/>
    <tableColumn id="24" xr3:uid="{82D2F31A-1B28-8F4B-9872-F18C8CF7B25F}" name="SCHICHT_AUFSCHLUSS" dataDxfId="27"/>
    <tableColumn id="5" xr3:uid="{E5A73EB2-CA9F-49AC-8CBD-CAF83F63244F}" name="SCHICHT_ART" dataDxfId="26"/>
    <tableColumn id="7" xr3:uid="{E58D1375-6120-400C-B6C3-BBDF1CA1C2C9}" name="SCHICHT_KOERNUNG" dataDxfId="25"/>
    <tableColumn id="19" xr3:uid="{4C0D5DC3-466A-458E-B887-8FA99976FE24}" name="SCHICHT_BODENKLASSE" dataDxfId="24"/>
    <tableColumn id="6" xr3:uid="{D99CFECD-2E40-47B0-B390-AB86DFBE4281}" name="SCHICHT_DICKE" dataDxfId="23"/>
    <tableColumn id="25" xr3:uid="{A277F515-09B0-4893-855E-068E526AF42C}" name="SCHICHT_TIEFE_START" dataDxfId="22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1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9"/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N8" totalsRowShown="0">
  <autoFilter ref="A1:N8" xr:uid="{380DAC55-D38C-45FA-A3A1-5A5013CA22E8}"/>
  <tableColumns count="14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E7EC8B-DBEB-46F9-9CDD-BD55D0CC21D0}" name="Schichten_Bewertung" displayName="Schichten_Bewertung" ref="A1:O6" totalsRowShown="0">
  <autoFilter ref="A1:O6" xr:uid="{00367E70-D1A0-4C4C-99FE-7C1AA2B0E2E8}"/>
  <tableColumns count="15">
    <tableColumn id="1" xr3:uid="{7EEB65EC-3BC6-4738-AB6B-8E05D10EF488}" name="SCHICHT_ID"/>
    <tableColumn id="2" xr3:uid="{549E9F53-DB5A-41AF-A4AE-D906CA7D3F90}" name="SCHICHT_RUVA"/>
    <tableColumn id="3" xr3:uid="{DFF12D3F-7A65-4E32-8972-5670472CD920}" name="SCHICHT_AVV"/>
    <tableColumn id="4" xr3:uid="{B81D0041-14FD-4AC6-9148-A582F792DDDE}" name="SCHICHT_FROSTEMPFINDLICHKEIT"/>
    <tableColumn id="5" xr3:uid="{81058E32-DC16-484F-B60D-CF0B33B990F4}" name="SCHICHT_KONSISTENZ"/>
    <tableColumn id="6" xr3:uid="{7ABF78D3-B75D-404F-BD9B-95132AF9AB34}" name="SCHICHT_VERDICHTUNGSFAEHIGKEIT"/>
    <tableColumn id="7" xr3:uid="{375919FA-E8CA-4AE9-AFE8-F36364887E21}" name="SCHICHT_KARBONATISIERUNGSTIEFE"/>
    <tableColumn id="8" xr3:uid="{48A94973-15C2-4CDD-B122-F8E3B582E956}" name="SCHICHT_OBERFLAECHENFESTIGKEIT"/>
    <tableColumn id="9" xr3:uid="{C43181CF-D3FA-4B6F-834A-06EDE528FEBD}" name="SCHICHT_CHLORIDGEHALTE"/>
    <tableColumn id="10" xr3:uid="{9BEB4840-86D3-4F84-9C45-380C8FE48144}" name="SCHICHT_DIN18196"/>
    <tableColumn id="11" xr3:uid="{24C3D63F-3DB6-4561-9ED3-F832C00D85AB}" name="SCHICHT_DIN18915"/>
    <tableColumn id="12" xr3:uid="{78D53FCF-57F2-4697-AE50-D53C8A1A3786}" name="SCHICHT_DIN18320"/>
    <tableColumn id="13" xr3:uid="{F7381979-ADAC-413B-96BC-FF3834913494}" name="SCHICHT_DIN18300"/>
    <tableColumn id="14" xr3:uid="{2BB86079-AC5E-4B80-9C1B-85AD7974AAB4}" name="SCHICHT_DIN19682"/>
    <tableColumn id="15" xr3:uid="{162EAE03-4BED-4108-9E6B-7ADF5C2E9523}" name="SCHICHT_DIN18300_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K57"/>
  <sheetViews>
    <sheetView topLeftCell="A34" zoomScale="85" zoomScaleNormal="85" workbookViewId="0">
      <selection activeCell="A56" sqref="A56"/>
    </sheetView>
  </sheetViews>
  <sheetFormatPr baseColWidth="10" defaultRowHeight="15"/>
  <cols>
    <col min="1" max="1" width="10" bestFit="1" customWidth="1"/>
    <col min="2" max="2" width="14.7109375" bestFit="1" customWidth="1"/>
    <col min="3" max="3" width="37" bestFit="1" customWidth="1"/>
    <col min="4" max="4" width="15.42578125" bestFit="1" customWidth="1"/>
    <col min="5" max="5" width="25.5703125" style="3" bestFit="1" customWidth="1"/>
    <col min="6" max="6" width="21.140625" bestFit="1" customWidth="1"/>
    <col min="7" max="7" width="52.5703125" bestFit="1" customWidth="1"/>
    <col min="8" max="8" width="23" bestFit="1" customWidth="1"/>
    <col min="9" max="9" width="24" bestFit="1" customWidth="1"/>
    <col min="10" max="10" width="30.5703125" bestFit="1" customWidth="1"/>
    <col min="11" max="11" width="18.5703125" bestFit="1" customWidth="1"/>
    <col min="12" max="12" width="26" bestFit="1" customWidth="1"/>
    <col min="13" max="13" width="32.28515625" bestFit="1" customWidth="1"/>
    <col min="14" max="14" width="24.140625" style="4" bestFit="1" customWidth="1"/>
    <col min="15" max="15" width="30.42578125" style="4" bestFit="1" customWidth="1"/>
    <col min="16" max="16" width="26.7109375" style="4" bestFit="1" customWidth="1"/>
    <col min="17" max="17" width="21.5703125" style="4" bestFit="1" customWidth="1"/>
    <col min="18" max="18" width="27" style="5" bestFit="1" customWidth="1"/>
    <col min="19" max="19" width="19.42578125" style="6" bestFit="1" customWidth="1"/>
    <col min="20" max="20" width="28.42578125" style="6" bestFit="1" customWidth="1"/>
    <col min="21" max="21" width="10" bestFit="1" customWidth="1"/>
    <col min="22" max="23" width="11" style="33" bestFit="1" customWidth="1"/>
    <col min="24" max="24" width="11" bestFit="1" customWidth="1"/>
    <col min="25" max="25" width="16.28515625" bestFit="1" customWidth="1"/>
    <col min="26" max="26" width="13.28515625" bestFit="1" customWidth="1"/>
    <col min="27" max="27" width="15.28515625" bestFit="1" customWidth="1"/>
    <col min="28" max="28" width="14.28515625" bestFit="1" customWidth="1"/>
    <col min="29" max="29" width="19.42578125" bestFit="1" customWidth="1"/>
    <col min="30" max="30" width="16.140625" bestFit="1" customWidth="1"/>
    <col min="31" max="31" width="34" bestFit="1" customWidth="1"/>
    <col min="32" max="32" width="28.5703125" bestFit="1" customWidth="1"/>
    <col min="33" max="33" width="32.85546875" bestFit="1" customWidth="1"/>
    <col min="34" max="34" width="23.7109375" bestFit="1" customWidth="1"/>
    <col min="35" max="35" width="20.140625" bestFit="1" customWidth="1"/>
    <col min="36" max="36" width="27.140625" bestFit="1" customWidth="1"/>
    <col min="37" max="37" width="31" bestFit="1" customWidth="1"/>
    <col min="38" max="38" width="43" bestFit="1" customWidth="1"/>
    <col min="39" max="41" width="28.140625" bestFit="1" customWidth="1"/>
    <col min="42" max="42" width="13.85546875" bestFit="1" customWidth="1"/>
    <col min="43" max="43" width="13.28515625" style="5" bestFit="1" customWidth="1"/>
    <col min="44" max="44" width="14.5703125" bestFit="1" customWidth="1"/>
    <col min="45" max="45" width="23.28515625" bestFit="1" customWidth="1"/>
    <col min="46" max="46" width="17.42578125" bestFit="1" customWidth="1"/>
    <col min="47" max="47" width="22.28515625" bestFit="1" customWidth="1"/>
    <col min="48" max="48" width="24.85546875" bestFit="1" customWidth="1"/>
    <col min="49" max="49" width="17.140625" bestFit="1" customWidth="1"/>
    <col min="50" max="50" width="23.140625" bestFit="1" customWidth="1"/>
    <col min="51" max="51" width="22.42578125" bestFit="1" customWidth="1"/>
    <col min="52" max="52" width="16.42578125" bestFit="1" customWidth="1"/>
    <col min="53" max="53" width="40.85546875" bestFit="1" customWidth="1"/>
    <col min="54" max="54" width="18" bestFit="1" customWidth="1"/>
    <col min="55" max="55" width="21.85546875" bestFit="1" customWidth="1"/>
    <col min="56" max="56" width="23" bestFit="1" customWidth="1"/>
    <col min="57" max="57" width="24.7109375" bestFit="1" customWidth="1"/>
    <col min="58" max="58" width="26.42578125" bestFit="1" customWidth="1"/>
    <col min="59" max="59" width="27.85546875" bestFit="1" customWidth="1"/>
    <col min="60" max="60" width="81.140625" bestFit="1" customWidth="1"/>
    <col min="61" max="61" width="22.7109375" bestFit="1" customWidth="1"/>
    <col min="62" max="62" width="21.85546875" bestFit="1" customWidth="1"/>
    <col min="63" max="63" width="19.42578125" bestFit="1" customWidth="1"/>
    <col min="64" max="64" width="38" bestFit="1" customWidth="1"/>
    <col min="65" max="65" width="19.42578125" bestFit="1" customWidth="1"/>
    <col min="66" max="66" width="22.7109375" bestFit="1" customWidth="1"/>
    <col min="67" max="67" width="15.7109375" bestFit="1" customWidth="1"/>
    <col min="68" max="68" width="28" bestFit="1" customWidth="1"/>
    <col min="69" max="69" width="41.140625" bestFit="1" customWidth="1"/>
    <col min="70" max="70" width="32.5703125" bestFit="1" customWidth="1"/>
    <col min="71" max="71" width="36.5703125" bestFit="1" customWidth="1"/>
    <col min="72" max="72" width="29.28515625" bestFit="1" customWidth="1"/>
    <col min="73" max="73" width="16.7109375" bestFit="1" customWidth="1"/>
    <col min="74" max="74" width="14.28515625" bestFit="1" customWidth="1"/>
    <col min="75" max="75" width="19.7109375" bestFit="1" customWidth="1"/>
    <col min="76" max="76" width="19.42578125" bestFit="1" customWidth="1"/>
    <col min="77" max="77" width="39.7109375" bestFit="1" customWidth="1"/>
    <col min="78" max="78" width="20.7109375" bestFit="1" customWidth="1"/>
    <col min="79" max="79" width="16" bestFit="1" customWidth="1"/>
    <col min="80" max="80" width="31.28515625" bestFit="1" customWidth="1"/>
    <col min="81" max="81" width="17.5703125" bestFit="1" customWidth="1"/>
    <col min="82" max="82" width="17.85546875" bestFit="1" customWidth="1"/>
    <col min="83" max="83" width="14.5703125" bestFit="1" customWidth="1"/>
    <col min="84" max="85" width="15.7109375" bestFit="1" customWidth="1"/>
    <col min="86" max="86" width="21.140625" bestFit="1" customWidth="1"/>
    <col min="87" max="87" width="15.42578125" bestFit="1" customWidth="1"/>
    <col min="88" max="88" width="17.42578125" bestFit="1" customWidth="1"/>
    <col min="89" max="89" width="14.42578125" bestFit="1" customWidth="1"/>
    <col min="90" max="91" width="15.42578125" customWidth="1"/>
    <col min="92" max="92" width="15.42578125" bestFit="1" customWidth="1"/>
    <col min="93" max="93" width="34.85546875" bestFit="1" customWidth="1"/>
    <col min="94" max="94" width="18.28515625" bestFit="1" customWidth="1"/>
    <col min="95" max="95" width="14.7109375" bestFit="1" customWidth="1"/>
    <col min="96" max="96" width="13.7109375" bestFit="1" customWidth="1"/>
    <col min="97" max="97" width="16" bestFit="1" customWidth="1"/>
    <col min="98" max="98" width="27.7109375" bestFit="1" customWidth="1"/>
    <col min="99" max="99" width="17.42578125" bestFit="1" customWidth="1"/>
    <col min="100" max="100" width="31.28515625" bestFit="1" customWidth="1"/>
    <col min="101" max="101" width="24.85546875" bestFit="1" customWidth="1"/>
    <col min="102" max="102" width="14.140625" bestFit="1" customWidth="1"/>
    <col min="103" max="103" width="24.85546875" bestFit="1" customWidth="1"/>
    <col min="104" max="104" width="14.42578125" bestFit="1" customWidth="1"/>
    <col min="105" max="105" width="14.85546875" bestFit="1" customWidth="1"/>
    <col min="106" max="106" width="16.85546875" bestFit="1" customWidth="1"/>
    <col min="107" max="107" width="34.85546875" bestFit="1" customWidth="1"/>
    <col min="108" max="108" width="18.28515625" bestFit="1" customWidth="1"/>
    <col min="109" max="109" width="14.7109375" bestFit="1" customWidth="1"/>
    <col min="110" max="110" width="15.28515625" bestFit="1" customWidth="1"/>
    <col min="111" max="111" width="13.7109375" bestFit="1" customWidth="1"/>
    <col min="112" max="112" width="16" bestFit="1" customWidth="1"/>
    <col min="113" max="113" width="27.7109375" bestFit="1" customWidth="1"/>
    <col min="114" max="114" width="31.28515625" bestFit="1" customWidth="1"/>
    <col min="115" max="115" width="31.42578125" bestFit="1" customWidth="1"/>
    <col min="116" max="116" width="34.28515625" bestFit="1" customWidth="1"/>
    <col min="117" max="117" width="34.42578125" bestFit="1" customWidth="1"/>
    <col min="118" max="118" width="36.85546875" bestFit="1" customWidth="1"/>
    <col min="119" max="119" width="58.140625" bestFit="1" customWidth="1"/>
    <col min="120" max="120" width="39.140625" bestFit="1" customWidth="1"/>
    <col min="121" max="121" width="34.42578125" bestFit="1" customWidth="1"/>
    <col min="122" max="122" width="35.28515625" bestFit="1" customWidth="1"/>
    <col min="123" max="123" width="33.140625" bestFit="1" customWidth="1"/>
    <col min="124" max="124" width="36.140625" bestFit="1" customWidth="1"/>
    <col min="125" max="125" width="49.85546875" bestFit="1" customWidth="1"/>
    <col min="126" max="126" width="35" bestFit="1" customWidth="1"/>
    <col min="127" max="127" width="34.42578125" bestFit="1" customWidth="1"/>
    <col min="128" max="128" width="35.7109375" bestFit="1" customWidth="1"/>
    <col min="129" max="129" width="36.42578125" bestFit="1" customWidth="1"/>
    <col min="130" max="130" width="38.28515625" bestFit="1" customWidth="1"/>
    <col min="131" max="131" width="37.7109375" bestFit="1" customWidth="1"/>
    <col min="132" max="132" width="35.7109375" bestFit="1" customWidth="1"/>
    <col min="133" max="133" width="43.7109375" bestFit="1" customWidth="1"/>
    <col min="134" max="134" width="45.140625" bestFit="1" customWidth="1"/>
    <col min="135" max="135" width="43" bestFit="1" customWidth="1"/>
    <col min="136" max="136" width="38.7109375" bestFit="1" customWidth="1"/>
    <col min="137" max="137" width="40.7109375" bestFit="1" customWidth="1"/>
    <col min="138" max="138" width="44.42578125" bestFit="1" customWidth="1"/>
    <col min="139" max="139" width="47.42578125" bestFit="1" customWidth="1"/>
    <col min="140" max="140" width="43.85546875" bestFit="1" customWidth="1"/>
    <col min="141" max="141" width="43.140625" bestFit="1" customWidth="1"/>
    <col min="142" max="142" width="37.28515625" bestFit="1" customWidth="1"/>
    <col min="143" max="143" width="36" bestFit="1" customWidth="1"/>
    <col min="144" max="144" width="54" bestFit="1" customWidth="1"/>
    <col min="145" max="145" width="43.28515625" bestFit="1" customWidth="1"/>
    <col min="146" max="146" width="57" bestFit="1" customWidth="1"/>
    <col min="147" max="147" width="56.7109375" bestFit="1" customWidth="1"/>
    <col min="148" max="148" width="56.140625" bestFit="1" customWidth="1"/>
    <col min="149" max="149" width="46.7109375" bestFit="1" customWidth="1"/>
    <col min="150" max="154" width="40.42578125" bestFit="1" customWidth="1"/>
    <col min="155" max="155" width="43.42578125" bestFit="1" customWidth="1"/>
    <col min="156" max="158" width="31.140625" bestFit="1" customWidth="1"/>
    <col min="159" max="159" width="53.42578125" bestFit="1" customWidth="1"/>
    <col min="160" max="160" width="42.7109375" bestFit="1" customWidth="1"/>
    <col min="161" max="161" width="43.28515625" bestFit="1" customWidth="1"/>
    <col min="162" max="162" width="30.85546875" bestFit="1" customWidth="1"/>
    <col min="163" max="163" width="43.28515625" bestFit="1" customWidth="1"/>
  </cols>
  <sheetData>
    <row r="1" spans="1:89">
      <c r="A1" t="s">
        <v>0</v>
      </c>
      <c r="B1" t="s">
        <v>1</v>
      </c>
      <c r="C1" t="s">
        <v>2</v>
      </c>
      <c r="D1" t="s">
        <v>117</v>
      </c>
      <c r="E1" t="s">
        <v>118</v>
      </c>
      <c r="F1" s="3" t="s">
        <v>3</v>
      </c>
      <c r="G1" t="s">
        <v>4</v>
      </c>
      <c r="H1" t="s">
        <v>78</v>
      </c>
      <c r="I1" t="s">
        <v>79</v>
      </c>
      <c r="J1" t="s">
        <v>235</v>
      </c>
      <c r="K1" t="s">
        <v>5</v>
      </c>
      <c r="L1" t="s">
        <v>6</v>
      </c>
      <c r="M1" t="s">
        <v>112</v>
      </c>
      <c r="N1" t="s">
        <v>7</v>
      </c>
      <c r="O1" t="s">
        <v>230</v>
      </c>
      <c r="P1" t="s">
        <v>229</v>
      </c>
      <c r="Q1" t="s">
        <v>8</v>
      </c>
      <c r="R1" t="s">
        <v>9</v>
      </c>
      <c r="S1" t="s">
        <v>231</v>
      </c>
      <c r="T1" t="s">
        <v>10</v>
      </c>
      <c r="U1" t="s">
        <v>80</v>
      </c>
      <c r="V1" s="4" t="s">
        <v>51</v>
      </c>
      <c r="W1" s="4" t="s">
        <v>52</v>
      </c>
      <c r="X1" s="4" t="s">
        <v>53</v>
      </c>
      <c r="Y1" s="4" t="s">
        <v>72</v>
      </c>
      <c r="Z1" s="5" t="s">
        <v>73</v>
      </c>
      <c r="AA1" s="33" t="s">
        <v>74</v>
      </c>
      <c r="AB1" s="33" t="s">
        <v>75</v>
      </c>
      <c r="AC1" t="s">
        <v>232</v>
      </c>
      <c r="AD1" t="s">
        <v>119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115</v>
      </c>
      <c r="AN1" t="s">
        <v>114</v>
      </c>
      <c r="AO1" t="s">
        <v>116</v>
      </c>
      <c r="AP1" t="s">
        <v>12</v>
      </c>
      <c r="AQ1" t="s">
        <v>13</v>
      </c>
      <c r="AR1" t="s">
        <v>14</v>
      </c>
      <c r="AS1" t="s">
        <v>70</v>
      </c>
      <c r="AT1" t="s">
        <v>15</v>
      </c>
      <c r="AU1" t="s">
        <v>17</v>
      </c>
      <c r="AV1" t="s">
        <v>120</v>
      </c>
      <c r="AW1" t="s">
        <v>16</v>
      </c>
      <c r="AX1" t="s">
        <v>77</v>
      </c>
      <c r="AY1" t="s">
        <v>76</v>
      </c>
      <c r="AZ1" t="s">
        <v>71</v>
      </c>
      <c r="BA1" t="s">
        <v>97</v>
      </c>
      <c r="BB1" t="s">
        <v>18</v>
      </c>
      <c r="BC1" t="s">
        <v>121</v>
      </c>
      <c r="BD1" t="s">
        <v>20</v>
      </c>
      <c r="BE1" t="s">
        <v>55</v>
      </c>
      <c r="BF1" t="s">
        <v>69</v>
      </c>
      <c r="BG1" t="s">
        <v>24</v>
      </c>
      <c r="BH1" t="s">
        <v>113</v>
      </c>
      <c r="BI1" t="s">
        <v>21</v>
      </c>
      <c r="BJ1" t="s">
        <v>22</v>
      </c>
      <c r="BK1" t="s">
        <v>19</v>
      </c>
      <c r="BL1" t="s">
        <v>23</v>
      </c>
      <c r="BM1" t="s">
        <v>81</v>
      </c>
      <c r="BN1" t="s">
        <v>95</v>
      </c>
      <c r="BO1" s="5" t="s">
        <v>25</v>
      </c>
      <c r="BP1" t="s">
        <v>98</v>
      </c>
      <c r="BQ1" t="s">
        <v>123</v>
      </c>
      <c r="BR1" t="s">
        <v>124</v>
      </c>
      <c r="BS1" t="s">
        <v>29</v>
      </c>
      <c r="BT1" t="s">
        <v>122</v>
      </c>
      <c r="BU1" t="s">
        <v>41</v>
      </c>
      <c r="BV1" t="s">
        <v>66</v>
      </c>
      <c r="BW1" t="s">
        <v>64</v>
      </c>
      <c r="BX1" t="s">
        <v>65</v>
      </c>
      <c r="BY1" t="s">
        <v>38</v>
      </c>
      <c r="BZ1" t="s">
        <v>39</v>
      </c>
      <c r="CA1" t="s">
        <v>40</v>
      </c>
      <c r="CB1" t="s">
        <v>43</v>
      </c>
      <c r="CC1" t="s">
        <v>54</v>
      </c>
      <c r="CD1" t="s">
        <v>42</v>
      </c>
      <c r="CE1" t="s">
        <v>67</v>
      </c>
      <c r="CF1" t="s">
        <v>68</v>
      </c>
    </row>
    <row r="2" spans="1:89">
      <c r="A2" s="1" t="s">
        <v>11</v>
      </c>
      <c r="B2" s="3">
        <v>44008</v>
      </c>
      <c r="C2" s="1" t="s">
        <v>82</v>
      </c>
      <c r="D2" t="s">
        <v>226</v>
      </c>
      <c r="E2" t="s">
        <v>227</v>
      </c>
      <c r="F2" s="1" t="s">
        <v>83</v>
      </c>
      <c r="G2" s="1" t="s">
        <v>84</v>
      </c>
      <c r="H2" t="s">
        <v>92</v>
      </c>
      <c r="I2" t="s">
        <v>93</v>
      </c>
      <c r="J2" t="s">
        <v>94</v>
      </c>
      <c r="K2" s="1" t="s">
        <v>85</v>
      </c>
      <c r="L2">
        <v>1</v>
      </c>
      <c r="M2" t="s">
        <v>228</v>
      </c>
      <c r="N2"/>
      <c r="O2"/>
      <c r="P2"/>
      <c r="Q2" t="s">
        <v>102</v>
      </c>
      <c r="R2" t="s">
        <v>102</v>
      </c>
      <c r="S2">
        <v>200</v>
      </c>
      <c r="T2"/>
      <c r="U2">
        <v>1</v>
      </c>
      <c r="V2" s="4">
        <v>0.42</v>
      </c>
      <c r="W2" s="4">
        <v>0.39</v>
      </c>
      <c r="X2" s="4">
        <v>0.23</v>
      </c>
      <c r="Y2" s="4">
        <v>0.34666666666666668</v>
      </c>
      <c r="Z2" s="5">
        <v>64.903846153846146</v>
      </c>
      <c r="AA2" s="33">
        <v>55.168269230769219</v>
      </c>
      <c r="AB2" s="33">
        <v>100.37911722217081</v>
      </c>
      <c r="AC2">
        <v>120</v>
      </c>
      <c r="AD2">
        <v>300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P2" s="1">
        <v>1</v>
      </c>
      <c r="AQ2" s="1"/>
      <c r="AR2" s="1">
        <v>1</v>
      </c>
      <c r="AS2" t="s">
        <v>99</v>
      </c>
      <c r="AT2" s="1" t="s">
        <v>126</v>
      </c>
      <c r="AU2" s="1" t="s">
        <v>87</v>
      </c>
      <c r="AW2" s="1">
        <v>2.5</v>
      </c>
      <c r="AX2">
        <v>0</v>
      </c>
      <c r="AY2">
        <v>2.5</v>
      </c>
      <c r="AZ2" t="s">
        <v>86</v>
      </c>
      <c r="BB2" s="1" t="s">
        <v>88</v>
      </c>
      <c r="BD2" s="1"/>
      <c r="BI2" s="1"/>
      <c r="BJ2" t="s">
        <v>126</v>
      </c>
      <c r="BK2" t="s">
        <v>89</v>
      </c>
      <c r="BM2">
        <v>1</v>
      </c>
      <c r="BN2" t="s">
        <v>196</v>
      </c>
      <c r="BO2" s="5">
        <v>56</v>
      </c>
      <c r="BU2" s="1"/>
      <c r="BZ2" s="1"/>
      <c r="CA2" s="1"/>
      <c r="CJ2" s="1"/>
    </row>
    <row r="3" spans="1:89">
      <c r="A3" s="1" t="s">
        <v>11</v>
      </c>
      <c r="B3" s="3">
        <v>44008</v>
      </c>
      <c r="C3" s="1" t="s">
        <v>82</v>
      </c>
      <c r="D3" t="s">
        <v>226</v>
      </c>
      <c r="E3" t="s">
        <v>227</v>
      </c>
      <c r="F3" s="1" t="s">
        <v>83</v>
      </c>
      <c r="G3" s="1" t="s">
        <v>84</v>
      </c>
      <c r="H3" t="s">
        <v>92</v>
      </c>
      <c r="I3" t="s">
        <v>93</v>
      </c>
      <c r="J3" t="s">
        <v>94</v>
      </c>
      <c r="K3" s="1" t="s">
        <v>85</v>
      </c>
      <c r="L3">
        <v>1</v>
      </c>
      <c r="M3" t="s">
        <v>228</v>
      </c>
      <c r="N3"/>
      <c r="O3"/>
      <c r="P3"/>
      <c r="Q3" t="s">
        <v>102</v>
      </c>
      <c r="R3" t="s">
        <v>102</v>
      </c>
      <c r="S3">
        <v>200</v>
      </c>
      <c r="T3"/>
      <c r="U3">
        <v>1</v>
      </c>
      <c r="V3" s="4">
        <v>0.42</v>
      </c>
      <c r="W3" s="4">
        <v>0.39</v>
      </c>
      <c r="X3" s="4">
        <v>0.23</v>
      </c>
      <c r="Y3" s="4">
        <v>0.34666666666666668</v>
      </c>
      <c r="Z3" s="5">
        <v>64.903846153846146</v>
      </c>
      <c r="AA3" s="33">
        <v>55.168269230769219</v>
      </c>
      <c r="AB3" s="33">
        <v>100.37911722217081</v>
      </c>
      <c r="AC3">
        <v>120</v>
      </c>
      <c r="AD3">
        <v>300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P3" s="1">
        <v>2</v>
      </c>
      <c r="AQ3" s="1"/>
      <c r="AR3" s="1">
        <v>2</v>
      </c>
      <c r="AS3" t="s">
        <v>99</v>
      </c>
      <c r="AT3" s="1" t="s">
        <v>126</v>
      </c>
      <c r="AU3" s="1" t="s">
        <v>127</v>
      </c>
      <c r="AW3" s="1">
        <v>3.5</v>
      </c>
      <c r="AX3">
        <v>2.5</v>
      </c>
      <c r="AY3">
        <v>6</v>
      </c>
      <c r="AZ3" t="s">
        <v>86</v>
      </c>
      <c r="BB3" s="1" t="s">
        <v>88</v>
      </c>
      <c r="BD3" s="1"/>
      <c r="BI3" s="1"/>
      <c r="BJ3" t="s">
        <v>126</v>
      </c>
      <c r="BK3" t="s">
        <v>89</v>
      </c>
      <c r="BM3">
        <v>2</v>
      </c>
      <c r="BN3" t="s">
        <v>196</v>
      </c>
      <c r="BO3" s="5">
        <v>51</v>
      </c>
      <c r="BU3" s="1"/>
      <c r="BZ3" s="1"/>
      <c r="CA3" s="1"/>
      <c r="CK3" s="1"/>
    </row>
    <row r="4" spans="1:89">
      <c r="A4" s="1" t="s">
        <v>11</v>
      </c>
      <c r="B4" s="3">
        <v>44008</v>
      </c>
      <c r="C4" s="1" t="s">
        <v>82</v>
      </c>
      <c r="D4" t="s">
        <v>226</v>
      </c>
      <c r="E4" t="s">
        <v>227</v>
      </c>
      <c r="F4" s="1" t="s">
        <v>83</v>
      </c>
      <c r="G4" s="1" t="s">
        <v>84</v>
      </c>
      <c r="H4" t="s">
        <v>92</v>
      </c>
      <c r="I4" t="s">
        <v>93</v>
      </c>
      <c r="J4" t="s">
        <v>94</v>
      </c>
      <c r="K4" s="1" t="s">
        <v>85</v>
      </c>
      <c r="L4">
        <v>1</v>
      </c>
      <c r="M4" t="s">
        <v>228</v>
      </c>
      <c r="N4"/>
      <c r="O4"/>
      <c r="P4"/>
      <c r="Q4" t="s">
        <v>102</v>
      </c>
      <c r="R4" t="s">
        <v>102</v>
      </c>
      <c r="S4">
        <v>200</v>
      </c>
      <c r="T4"/>
      <c r="U4">
        <v>1</v>
      </c>
      <c r="V4" s="4">
        <v>0.42</v>
      </c>
      <c r="W4" s="4">
        <v>0.39</v>
      </c>
      <c r="X4" s="4">
        <v>0.23</v>
      </c>
      <c r="Y4" s="4">
        <v>0.34666666666666668</v>
      </c>
      <c r="Z4" s="5">
        <v>64.903846153846146</v>
      </c>
      <c r="AA4" s="33">
        <v>55.168269230769219</v>
      </c>
      <c r="AB4" s="33">
        <v>100.37911722217081</v>
      </c>
      <c r="AC4">
        <v>120</v>
      </c>
      <c r="AD4">
        <v>300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P4" s="1">
        <v>3</v>
      </c>
      <c r="AQ4" s="1"/>
      <c r="AR4" s="1">
        <v>3</v>
      </c>
      <c r="AS4" t="s">
        <v>99</v>
      </c>
      <c r="AT4" s="1" t="s">
        <v>126</v>
      </c>
      <c r="AU4" s="1" t="s">
        <v>128</v>
      </c>
      <c r="AW4" s="1">
        <v>7</v>
      </c>
      <c r="AX4">
        <v>6</v>
      </c>
      <c r="AY4">
        <v>13</v>
      </c>
      <c r="AZ4" t="s">
        <v>102</v>
      </c>
      <c r="BB4" s="1" t="s">
        <v>88</v>
      </c>
      <c r="BD4" s="1"/>
      <c r="BI4" s="1"/>
      <c r="BJ4" t="s">
        <v>126</v>
      </c>
      <c r="BK4" t="s">
        <v>89</v>
      </c>
      <c r="BM4">
        <v>3</v>
      </c>
      <c r="BN4" t="s">
        <v>196</v>
      </c>
      <c r="BO4" s="5">
        <v>70</v>
      </c>
      <c r="BU4" s="1"/>
      <c r="BZ4" s="1"/>
      <c r="CA4" s="1"/>
      <c r="CK4" s="1"/>
    </row>
    <row r="5" spans="1:89">
      <c r="A5" s="1" t="s">
        <v>11</v>
      </c>
      <c r="B5" s="3">
        <v>44008</v>
      </c>
      <c r="C5" s="1" t="s">
        <v>82</v>
      </c>
      <c r="D5" t="s">
        <v>226</v>
      </c>
      <c r="E5" t="s">
        <v>227</v>
      </c>
      <c r="F5" s="1" t="s">
        <v>83</v>
      </c>
      <c r="G5" s="1" t="s">
        <v>84</v>
      </c>
      <c r="H5" t="s">
        <v>92</v>
      </c>
      <c r="I5" t="s">
        <v>93</v>
      </c>
      <c r="J5" t="s">
        <v>94</v>
      </c>
      <c r="K5" s="1" t="s">
        <v>85</v>
      </c>
      <c r="L5">
        <v>1</v>
      </c>
      <c r="M5" t="s">
        <v>228</v>
      </c>
      <c r="N5"/>
      <c r="O5"/>
      <c r="P5"/>
      <c r="Q5" t="s">
        <v>102</v>
      </c>
      <c r="R5" t="s">
        <v>102</v>
      </c>
      <c r="S5">
        <v>200</v>
      </c>
      <c r="T5"/>
      <c r="U5">
        <v>1</v>
      </c>
      <c r="V5" s="4">
        <v>0.42</v>
      </c>
      <c r="W5" s="4">
        <v>0.39</v>
      </c>
      <c r="X5" s="4">
        <v>0.23</v>
      </c>
      <c r="Y5" s="4">
        <v>0.34666666666666668</v>
      </c>
      <c r="Z5" s="5">
        <v>64.903846153846146</v>
      </c>
      <c r="AA5" s="33">
        <v>55.168269230769219</v>
      </c>
      <c r="AB5" s="33">
        <v>100.37911722217081</v>
      </c>
      <c r="AC5">
        <v>120</v>
      </c>
      <c r="AD5">
        <v>300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P5" s="1">
        <v>4</v>
      </c>
      <c r="AQ5" s="1"/>
      <c r="AR5" s="1">
        <v>4</v>
      </c>
      <c r="AS5" t="s">
        <v>99</v>
      </c>
      <c r="AT5" s="1" t="s">
        <v>126</v>
      </c>
      <c r="AU5" s="1" t="s">
        <v>129</v>
      </c>
      <c r="AW5" s="1">
        <v>6</v>
      </c>
      <c r="AX5">
        <v>13</v>
      </c>
      <c r="AY5">
        <v>19</v>
      </c>
      <c r="AZ5" t="s">
        <v>86</v>
      </c>
      <c r="BB5" s="1" t="s">
        <v>88</v>
      </c>
      <c r="BD5" s="1"/>
      <c r="BI5" s="1"/>
      <c r="BJ5" t="s">
        <v>126</v>
      </c>
      <c r="BK5" t="s">
        <v>89</v>
      </c>
      <c r="BN5" t="s">
        <v>197</v>
      </c>
      <c r="BO5" s="5"/>
      <c r="BU5" s="1"/>
      <c r="BZ5" s="1"/>
      <c r="CA5" s="1"/>
      <c r="CK5" s="1"/>
    </row>
    <row r="6" spans="1:89">
      <c r="A6" s="1" t="s">
        <v>11</v>
      </c>
      <c r="B6" s="3">
        <v>44008</v>
      </c>
      <c r="C6" s="1" t="s">
        <v>82</v>
      </c>
      <c r="D6" t="s">
        <v>226</v>
      </c>
      <c r="E6" t="s">
        <v>227</v>
      </c>
      <c r="F6" s="1" t="s">
        <v>83</v>
      </c>
      <c r="G6" s="1" t="s">
        <v>84</v>
      </c>
      <c r="H6" t="s">
        <v>92</v>
      </c>
      <c r="I6" t="s">
        <v>93</v>
      </c>
      <c r="J6" t="s">
        <v>94</v>
      </c>
      <c r="K6" s="1" t="s">
        <v>85</v>
      </c>
      <c r="L6">
        <v>1</v>
      </c>
      <c r="M6" t="s">
        <v>228</v>
      </c>
      <c r="N6"/>
      <c r="O6"/>
      <c r="P6"/>
      <c r="Q6" t="s">
        <v>102</v>
      </c>
      <c r="R6" t="s">
        <v>102</v>
      </c>
      <c r="S6">
        <v>200</v>
      </c>
      <c r="T6"/>
      <c r="U6">
        <v>1</v>
      </c>
      <c r="V6" s="4">
        <v>0.42</v>
      </c>
      <c r="W6" s="4">
        <v>0.39</v>
      </c>
      <c r="X6" s="4">
        <v>0.23</v>
      </c>
      <c r="Y6" s="4">
        <v>0.34666666666666668</v>
      </c>
      <c r="Z6" s="5">
        <v>64.903846153846146</v>
      </c>
      <c r="AA6" s="33">
        <v>55.168269230769219</v>
      </c>
      <c r="AB6" s="33">
        <v>100.37911722217081</v>
      </c>
      <c r="AC6">
        <v>120</v>
      </c>
      <c r="AD6">
        <v>300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P6" s="1">
        <v>5</v>
      </c>
      <c r="AQ6" s="1"/>
      <c r="AR6" s="1">
        <v>5</v>
      </c>
      <c r="AS6" t="s">
        <v>130</v>
      </c>
      <c r="AT6" s="1" t="s">
        <v>131</v>
      </c>
      <c r="AU6" s="1" t="s">
        <v>132</v>
      </c>
      <c r="AW6" s="1">
        <v>39</v>
      </c>
      <c r="AX6">
        <v>19</v>
      </c>
      <c r="AY6">
        <v>58</v>
      </c>
      <c r="BA6" t="s">
        <v>133</v>
      </c>
      <c r="BB6" s="1" t="s">
        <v>134</v>
      </c>
      <c r="BD6" s="1"/>
      <c r="BI6" s="1" t="s">
        <v>135</v>
      </c>
      <c r="BJ6" t="s">
        <v>131</v>
      </c>
      <c r="BK6" t="s">
        <v>89</v>
      </c>
      <c r="BN6" t="s">
        <v>197</v>
      </c>
      <c r="BO6" s="5"/>
      <c r="BU6" s="1"/>
      <c r="BZ6" s="1"/>
      <c r="CA6" s="1"/>
      <c r="CK6" s="1"/>
    </row>
    <row r="7" spans="1:89">
      <c r="A7" s="1" t="s">
        <v>11</v>
      </c>
      <c r="B7" s="3">
        <v>44008</v>
      </c>
      <c r="C7" s="1" t="s">
        <v>82</v>
      </c>
      <c r="D7" t="s">
        <v>226</v>
      </c>
      <c r="E7" t="s">
        <v>227</v>
      </c>
      <c r="F7" s="1" t="s">
        <v>83</v>
      </c>
      <c r="G7" s="1" t="s">
        <v>84</v>
      </c>
      <c r="H7" t="s">
        <v>92</v>
      </c>
      <c r="I7" t="s">
        <v>93</v>
      </c>
      <c r="J7" t="s">
        <v>94</v>
      </c>
      <c r="K7" s="1" t="s">
        <v>85</v>
      </c>
      <c r="L7">
        <v>1</v>
      </c>
      <c r="M7" t="s">
        <v>228</v>
      </c>
      <c r="N7"/>
      <c r="O7"/>
      <c r="P7"/>
      <c r="Q7" t="s">
        <v>102</v>
      </c>
      <c r="R7" t="s">
        <v>102</v>
      </c>
      <c r="S7">
        <v>200</v>
      </c>
      <c r="T7"/>
      <c r="U7">
        <v>1</v>
      </c>
      <c r="V7" s="4">
        <v>0.42</v>
      </c>
      <c r="W7" s="4">
        <v>0.39</v>
      </c>
      <c r="X7" s="4">
        <v>0.23</v>
      </c>
      <c r="Y7" s="4">
        <v>0.34666666666666668</v>
      </c>
      <c r="Z7" s="5">
        <v>64.903846153846146</v>
      </c>
      <c r="AA7" s="33">
        <v>55.168269230769219</v>
      </c>
      <c r="AB7" s="33">
        <v>100.37911722217081</v>
      </c>
      <c r="AC7">
        <v>120</v>
      </c>
      <c r="AD7">
        <v>300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P7" s="1">
        <v>6</v>
      </c>
      <c r="AQ7" s="1"/>
      <c r="AR7" s="1">
        <v>6</v>
      </c>
      <c r="AS7" t="s">
        <v>136</v>
      </c>
      <c r="AT7" s="1" t="s">
        <v>137</v>
      </c>
      <c r="AU7" s="1" t="s">
        <v>138</v>
      </c>
      <c r="AV7">
        <v>1</v>
      </c>
      <c r="AW7" s="1">
        <v>92</v>
      </c>
      <c r="AX7">
        <v>58</v>
      </c>
      <c r="AY7">
        <v>150</v>
      </c>
      <c r="BB7" s="1" t="s">
        <v>139</v>
      </c>
      <c r="BC7" t="s">
        <v>201</v>
      </c>
      <c r="BD7" s="1" t="s">
        <v>140</v>
      </c>
      <c r="BE7" t="s">
        <v>141</v>
      </c>
      <c r="BF7">
        <v>6.8</v>
      </c>
      <c r="BG7">
        <v>0.1123</v>
      </c>
      <c r="BI7" s="1" t="s">
        <v>135</v>
      </c>
      <c r="BJ7" t="s">
        <v>198</v>
      </c>
      <c r="BK7" t="s">
        <v>89</v>
      </c>
      <c r="BN7" t="s">
        <v>197</v>
      </c>
      <c r="BO7" s="5"/>
      <c r="BQ7" t="s">
        <v>204</v>
      </c>
      <c r="BS7" t="s">
        <v>212</v>
      </c>
      <c r="BT7" t="s">
        <v>208</v>
      </c>
      <c r="BU7" s="1"/>
      <c r="BZ7" s="1"/>
      <c r="CA7" s="1"/>
      <c r="CK7" s="1"/>
    </row>
    <row r="8" spans="1:89">
      <c r="A8" s="1" t="s">
        <v>142</v>
      </c>
      <c r="B8" s="3">
        <v>44008</v>
      </c>
      <c r="C8" s="1" t="s">
        <v>82</v>
      </c>
      <c r="D8" t="s">
        <v>226</v>
      </c>
      <c r="E8" t="s">
        <v>227</v>
      </c>
      <c r="F8" s="1" t="s">
        <v>180</v>
      </c>
      <c r="G8" s="1" t="s">
        <v>181</v>
      </c>
      <c r="H8" t="s">
        <v>92</v>
      </c>
      <c r="I8" t="s">
        <v>93</v>
      </c>
      <c r="J8" t="s">
        <v>94</v>
      </c>
      <c r="K8" s="1" t="s">
        <v>85</v>
      </c>
      <c r="L8">
        <v>0.3</v>
      </c>
      <c r="M8" t="s">
        <v>228</v>
      </c>
      <c r="N8"/>
      <c r="O8"/>
      <c r="P8"/>
      <c r="Q8" t="s">
        <v>86</v>
      </c>
      <c r="R8" t="s">
        <v>86</v>
      </c>
      <c r="S8">
        <v>100</v>
      </c>
      <c r="T8"/>
      <c r="U8">
        <v>2</v>
      </c>
      <c r="V8" s="4">
        <v>0.59</v>
      </c>
      <c r="W8" s="4">
        <v>0.55000000000000004</v>
      </c>
      <c r="X8" s="4">
        <v>0.48</v>
      </c>
      <c r="Y8" s="4">
        <v>0.54</v>
      </c>
      <c r="Z8" s="5">
        <v>41.666666666666664</v>
      </c>
      <c r="AA8" s="33">
        <v>35.416666666666664</v>
      </c>
      <c r="AB8" s="33" t="s">
        <v>199</v>
      </c>
      <c r="AC8">
        <v>120</v>
      </c>
      <c r="AD8">
        <v>300</v>
      </c>
      <c r="AP8" s="1">
        <v>7</v>
      </c>
      <c r="AQ8" s="1"/>
      <c r="AR8" s="1">
        <v>1</v>
      </c>
      <c r="AS8" t="s">
        <v>99</v>
      </c>
      <c r="AT8" s="1" t="s">
        <v>126</v>
      </c>
      <c r="AU8" s="1" t="s">
        <v>87</v>
      </c>
      <c r="AW8" s="1">
        <v>4</v>
      </c>
      <c r="AX8">
        <v>0</v>
      </c>
      <c r="AY8">
        <v>4</v>
      </c>
      <c r="AZ8" t="s">
        <v>86</v>
      </c>
      <c r="BB8" s="1" t="s">
        <v>88</v>
      </c>
      <c r="BD8" s="1"/>
      <c r="BI8" s="1"/>
      <c r="BJ8" t="s">
        <v>126</v>
      </c>
      <c r="BK8" t="s">
        <v>89</v>
      </c>
      <c r="BM8">
        <v>1</v>
      </c>
      <c r="BN8" t="s">
        <v>196</v>
      </c>
      <c r="BO8" s="5">
        <v>56</v>
      </c>
      <c r="BU8" s="1"/>
      <c r="BZ8" s="1"/>
      <c r="CA8" s="1"/>
      <c r="CK8" s="1"/>
    </row>
    <row r="9" spans="1:89">
      <c r="A9" s="1" t="s">
        <v>142</v>
      </c>
      <c r="B9" s="3">
        <v>44008</v>
      </c>
      <c r="C9" s="1" t="s">
        <v>82</v>
      </c>
      <c r="D9" t="s">
        <v>226</v>
      </c>
      <c r="E9" t="s">
        <v>227</v>
      </c>
      <c r="F9" s="1" t="s">
        <v>180</v>
      </c>
      <c r="G9" s="1" t="s">
        <v>181</v>
      </c>
      <c r="H9" t="s">
        <v>92</v>
      </c>
      <c r="I9" t="s">
        <v>93</v>
      </c>
      <c r="J9" t="s">
        <v>94</v>
      </c>
      <c r="K9" s="1" t="s">
        <v>85</v>
      </c>
      <c r="L9">
        <v>0.3</v>
      </c>
      <c r="M9" t="s">
        <v>228</v>
      </c>
      <c r="N9"/>
      <c r="O9"/>
      <c r="P9"/>
      <c r="Q9" t="s">
        <v>86</v>
      </c>
      <c r="R9" t="s">
        <v>86</v>
      </c>
      <c r="S9">
        <v>100</v>
      </c>
      <c r="T9"/>
      <c r="U9">
        <v>2</v>
      </c>
      <c r="V9" s="4">
        <v>0.59</v>
      </c>
      <c r="W9" s="4">
        <v>0.55000000000000004</v>
      </c>
      <c r="X9" s="4">
        <v>0.48</v>
      </c>
      <c r="Y9" s="4">
        <v>0.54</v>
      </c>
      <c r="Z9" s="5">
        <v>41.666666666666664</v>
      </c>
      <c r="AA9" s="33">
        <v>35.416666666666664</v>
      </c>
      <c r="AB9" s="33" t="s">
        <v>199</v>
      </c>
      <c r="AC9">
        <v>120</v>
      </c>
      <c r="AD9">
        <v>300</v>
      </c>
      <c r="AP9" s="1">
        <v>8</v>
      </c>
      <c r="AQ9" s="1"/>
      <c r="AR9" s="1">
        <v>2</v>
      </c>
      <c r="AS9" t="s">
        <v>99</v>
      </c>
      <c r="AT9" s="1" t="s">
        <v>126</v>
      </c>
      <c r="AU9" s="1" t="s">
        <v>127</v>
      </c>
      <c r="AW9" s="1">
        <v>3.5</v>
      </c>
      <c r="AX9">
        <v>4</v>
      </c>
      <c r="AY9">
        <v>7.5</v>
      </c>
      <c r="AZ9" t="s">
        <v>102</v>
      </c>
      <c r="BB9" s="1" t="s">
        <v>88</v>
      </c>
      <c r="BD9" s="1"/>
      <c r="BI9" s="1"/>
      <c r="BJ9" t="s">
        <v>126</v>
      </c>
      <c r="BK9" t="s">
        <v>89</v>
      </c>
      <c r="BM9">
        <v>2</v>
      </c>
      <c r="BN9" t="s">
        <v>196</v>
      </c>
      <c r="BO9" s="5">
        <v>51</v>
      </c>
      <c r="BU9" s="1"/>
      <c r="BZ9" s="1"/>
      <c r="CA9" s="1"/>
      <c r="CK9" s="1"/>
    </row>
    <row r="10" spans="1:89">
      <c r="A10" s="1" t="s">
        <v>142</v>
      </c>
      <c r="B10" s="3">
        <v>44008</v>
      </c>
      <c r="C10" s="1" t="s">
        <v>82</v>
      </c>
      <c r="D10" t="s">
        <v>226</v>
      </c>
      <c r="E10" t="s">
        <v>227</v>
      </c>
      <c r="F10" s="1" t="s">
        <v>180</v>
      </c>
      <c r="G10" s="1" t="s">
        <v>181</v>
      </c>
      <c r="H10" t="s">
        <v>92</v>
      </c>
      <c r="I10" t="s">
        <v>93</v>
      </c>
      <c r="J10" t="s">
        <v>94</v>
      </c>
      <c r="K10" s="1" t="s">
        <v>85</v>
      </c>
      <c r="L10">
        <v>0.3</v>
      </c>
      <c r="M10" t="s">
        <v>228</v>
      </c>
      <c r="N10"/>
      <c r="O10"/>
      <c r="P10"/>
      <c r="Q10" t="s">
        <v>86</v>
      </c>
      <c r="R10" t="s">
        <v>86</v>
      </c>
      <c r="S10">
        <v>100</v>
      </c>
      <c r="T10"/>
      <c r="U10">
        <v>2</v>
      </c>
      <c r="V10" s="4">
        <v>0.59</v>
      </c>
      <c r="W10" s="4">
        <v>0.55000000000000004</v>
      </c>
      <c r="X10" s="4">
        <v>0.48</v>
      </c>
      <c r="Y10" s="4">
        <v>0.54</v>
      </c>
      <c r="Z10" s="5">
        <v>41.666666666666664</v>
      </c>
      <c r="AA10" s="33">
        <v>35.416666666666664</v>
      </c>
      <c r="AB10" s="33" t="s">
        <v>199</v>
      </c>
      <c r="AC10">
        <v>120</v>
      </c>
      <c r="AD10">
        <v>300</v>
      </c>
      <c r="AP10" s="1">
        <v>9</v>
      </c>
      <c r="AQ10" s="1"/>
      <c r="AR10" s="1">
        <v>3</v>
      </c>
      <c r="AS10" t="s">
        <v>99</v>
      </c>
      <c r="AT10" s="1" t="s">
        <v>126</v>
      </c>
      <c r="AU10" s="1" t="s">
        <v>128</v>
      </c>
      <c r="AW10" s="1">
        <v>9.5</v>
      </c>
      <c r="AX10">
        <v>7.5</v>
      </c>
      <c r="AY10">
        <v>17</v>
      </c>
      <c r="AZ10" t="s">
        <v>86</v>
      </c>
      <c r="BB10" s="1" t="s">
        <v>88</v>
      </c>
      <c r="BD10" s="1"/>
      <c r="BI10" s="1"/>
      <c r="BJ10" t="s">
        <v>126</v>
      </c>
      <c r="BK10" t="s">
        <v>89</v>
      </c>
      <c r="BM10">
        <v>3</v>
      </c>
      <c r="BN10" t="s">
        <v>196</v>
      </c>
      <c r="BO10" s="5">
        <v>70</v>
      </c>
      <c r="BU10" s="1"/>
      <c r="BZ10" s="1"/>
      <c r="CA10" s="1"/>
      <c r="CK10" s="1"/>
    </row>
    <row r="11" spans="1:89">
      <c r="A11" s="1" t="s">
        <v>142</v>
      </c>
      <c r="B11" s="3">
        <v>44008</v>
      </c>
      <c r="C11" s="1" t="s">
        <v>82</v>
      </c>
      <c r="D11" t="s">
        <v>226</v>
      </c>
      <c r="E11" t="s">
        <v>227</v>
      </c>
      <c r="F11" s="1" t="s">
        <v>180</v>
      </c>
      <c r="G11" s="1" t="s">
        <v>181</v>
      </c>
      <c r="H11" t="s">
        <v>92</v>
      </c>
      <c r="I11" t="s">
        <v>93</v>
      </c>
      <c r="J11" t="s">
        <v>94</v>
      </c>
      <c r="K11" s="1" t="s">
        <v>85</v>
      </c>
      <c r="L11">
        <v>0.3</v>
      </c>
      <c r="M11" t="s">
        <v>228</v>
      </c>
      <c r="N11"/>
      <c r="O11"/>
      <c r="P11"/>
      <c r="Q11" t="s">
        <v>86</v>
      </c>
      <c r="R11" t="s">
        <v>86</v>
      </c>
      <c r="S11">
        <v>100</v>
      </c>
      <c r="T11"/>
      <c r="U11">
        <v>2</v>
      </c>
      <c r="V11" s="4">
        <v>0.59</v>
      </c>
      <c r="W11" s="4">
        <v>0.55000000000000004</v>
      </c>
      <c r="X11" s="4">
        <v>0.48</v>
      </c>
      <c r="Y11" s="4">
        <v>0.54</v>
      </c>
      <c r="Z11" s="5">
        <v>41.666666666666664</v>
      </c>
      <c r="AA11" s="33">
        <v>35.416666666666664</v>
      </c>
      <c r="AB11" s="33" t="s">
        <v>199</v>
      </c>
      <c r="AC11">
        <v>120</v>
      </c>
      <c r="AD11">
        <v>300</v>
      </c>
      <c r="AP11" s="1">
        <v>10</v>
      </c>
      <c r="AQ11" s="1"/>
      <c r="AR11" s="1">
        <v>4</v>
      </c>
      <c r="AS11" t="s">
        <v>130</v>
      </c>
      <c r="AT11" s="1" t="s">
        <v>143</v>
      </c>
      <c r="AU11" s="1" t="s">
        <v>129</v>
      </c>
      <c r="AW11" s="1">
        <v>11</v>
      </c>
      <c r="AX11">
        <v>17</v>
      </c>
      <c r="AY11">
        <v>28</v>
      </c>
      <c r="BA11" t="s">
        <v>133</v>
      </c>
      <c r="BB11" s="1" t="s">
        <v>144</v>
      </c>
      <c r="BD11" s="1"/>
      <c r="BI11" s="1" t="s">
        <v>135</v>
      </c>
      <c r="BJ11" t="s">
        <v>143</v>
      </c>
      <c r="BK11" t="s">
        <v>89</v>
      </c>
      <c r="BN11" t="s">
        <v>197</v>
      </c>
      <c r="BO11" s="5"/>
      <c r="BU11" s="1"/>
      <c r="BZ11" s="1"/>
      <c r="CA11" s="1"/>
      <c r="CK11" s="1"/>
    </row>
    <row r="12" spans="1:89">
      <c r="A12" s="1" t="s">
        <v>142</v>
      </c>
      <c r="B12" s="3">
        <v>44008</v>
      </c>
      <c r="C12" s="1" t="s">
        <v>82</v>
      </c>
      <c r="D12" t="s">
        <v>226</v>
      </c>
      <c r="E12" t="s">
        <v>227</v>
      </c>
      <c r="F12" s="1" t="s">
        <v>180</v>
      </c>
      <c r="G12" s="1" t="s">
        <v>181</v>
      </c>
      <c r="H12" t="s">
        <v>92</v>
      </c>
      <c r="I12" t="s">
        <v>93</v>
      </c>
      <c r="J12" t="s">
        <v>94</v>
      </c>
      <c r="K12" s="1" t="s">
        <v>85</v>
      </c>
      <c r="L12">
        <v>0.3</v>
      </c>
      <c r="M12" t="s">
        <v>228</v>
      </c>
      <c r="N12"/>
      <c r="O12"/>
      <c r="P12"/>
      <c r="Q12" t="s">
        <v>86</v>
      </c>
      <c r="R12" t="s">
        <v>86</v>
      </c>
      <c r="S12">
        <v>100</v>
      </c>
      <c r="T12"/>
      <c r="U12">
        <v>2</v>
      </c>
      <c r="V12" s="4">
        <v>0.59</v>
      </c>
      <c r="W12" s="4">
        <v>0.55000000000000004</v>
      </c>
      <c r="X12" s="4">
        <v>0.48</v>
      </c>
      <c r="Y12" s="4">
        <v>0.54</v>
      </c>
      <c r="Z12" s="5">
        <v>41.666666666666664</v>
      </c>
      <c r="AA12" s="33">
        <v>35.416666666666664</v>
      </c>
      <c r="AB12" s="33" t="s">
        <v>199</v>
      </c>
      <c r="AC12">
        <v>120</v>
      </c>
      <c r="AD12">
        <v>300</v>
      </c>
      <c r="AP12" s="1">
        <v>11</v>
      </c>
      <c r="AQ12" s="1"/>
      <c r="AR12" s="1">
        <v>5</v>
      </c>
      <c r="AS12" t="s">
        <v>130</v>
      </c>
      <c r="AT12" s="1" t="s">
        <v>145</v>
      </c>
      <c r="AU12" s="1" t="s">
        <v>132</v>
      </c>
      <c r="AW12" s="1">
        <v>20</v>
      </c>
      <c r="AX12">
        <v>28</v>
      </c>
      <c r="AY12">
        <v>48</v>
      </c>
      <c r="BA12" t="s">
        <v>133</v>
      </c>
      <c r="BB12" s="1" t="s">
        <v>146</v>
      </c>
      <c r="BD12" s="1"/>
      <c r="BI12" s="1" t="s">
        <v>135</v>
      </c>
      <c r="BJ12" t="s">
        <v>145</v>
      </c>
      <c r="BK12" t="s">
        <v>89</v>
      </c>
      <c r="BN12" t="s">
        <v>197</v>
      </c>
      <c r="BO12" s="5"/>
      <c r="BU12" s="1"/>
      <c r="BZ12" s="1"/>
      <c r="CA12" s="1"/>
      <c r="CK12" s="1"/>
    </row>
    <row r="13" spans="1:89">
      <c r="A13" s="1" t="s">
        <v>142</v>
      </c>
      <c r="B13" s="3">
        <v>44008</v>
      </c>
      <c r="C13" s="1" t="s">
        <v>82</v>
      </c>
      <c r="D13" t="s">
        <v>226</v>
      </c>
      <c r="E13" t="s">
        <v>227</v>
      </c>
      <c r="F13" s="1" t="s">
        <v>180</v>
      </c>
      <c r="G13" s="1" t="s">
        <v>181</v>
      </c>
      <c r="H13" t="s">
        <v>92</v>
      </c>
      <c r="I13" t="s">
        <v>93</v>
      </c>
      <c r="J13" t="s">
        <v>94</v>
      </c>
      <c r="K13" s="1" t="s">
        <v>85</v>
      </c>
      <c r="L13">
        <v>0.3</v>
      </c>
      <c r="M13" t="s">
        <v>228</v>
      </c>
      <c r="N13"/>
      <c r="O13"/>
      <c r="P13"/>
      <c r="Q13" t="s">
        <v>86</v>
      </c>
      <c r="R13" t="s">
        <v>86</v>
      </c>
      <c r="S13">
        <v>100</v>
      </c>
      <c r="T13"/>
      <c r="U13">
        <v>2</v>
      </c>
      <c r="V13" s="4">
        <v>0.59</v>
      </c>
      <c r="W13" s="4">
        <v>0.55000000000000004</v>
      </c>
      <c r="X13" s="4">
        <v>0.48</v>
      </c>
      <c r="Y13" s="4">
        <v>0.54</v>
      </c>
      <c r="Z13" s="5">
        <v>41.666666666666664</v>
      </c>
      <c r="AA13" s="33">
        <v>35.416666666666664</v>
      </c>
      <c r="AB13" s="33" t="s">
        <v>199</v>
      </c>
      <c r="AC13">
        <v>120</v>
      </c>
      <c r="AD13">
        <v>300</v>
      </c>
      <c r="AP13" s="1">
        <v>12</v>
      </c>
      <c r="AQ13" s="1"/>
      <c r="AR13" s="1">
        <v>6</v>
      </c>
      <c r="AS13" t="s">
        <v>136</v>
      </c>
      <c r="AT13" s="1" t="s">
        <v>147</v>
      </c>
      <c r="AU13" s="1" t="s">
        <v>148</v>
      </c>
      <c r="AV13">
        <v>2</v>
      </c>
      <c r="AW13" s="1">
        <v>102</v>
      </c>
      <c r="AX13">
        <v>48</v>
      </c>
      <c r="AY13">
        <v>150</v>
      </c>
      <c r="BB13" s="1" t="s">
        <v>149</v>
      </c>
      <c r="BC13" t="s">
        <v>202</v>
      </c>
      <c r="BD13" s="1" t="s">
        <v>150</v>
      </c>
      <c r="BE13" t="s">
        <v>151</v>
      </c>
      <c r="BF13">
        <v>13.6</v>
      </c>
      <c r="BG13">
        <v>0.23100000000000001</v>
      </c>
      <c r="BI13" s="1" t="s">
        <v>135</v>
      </c>
      <c r="BJ13" t="s">
        <v>198</v>
      </c>
      <c r="BK13" t="s">
        <v>89</v>
      </c>
      <c r="BN13" t="s">
        <v>197</v>
      </c>
      <c r="BO13" s="5"/>
      <c r="BQ13" t="s">
        <v>205</v>
      </c>
      <c r="BS13" t="s">
        <v>213</v>
      </c>
      <c r="BT13" t="s">
        <v>208</v>
      </c>
      <c r="BU13" s="1"/>
      <c r="BZ13" s="1"/>
      <c r="CA13" s="1"/>
      <c r="CK13" s="1"/>
    </row>
    <row r="14" spans="1:89">
      <c r="A14" s="1" t="s">
        <v>152</v>
      </c>
      <c r="B14" s="3">
        <v>44008</v>
      </c>
      <c r="C14" s="1" t="s">
        <v>82</v>
      </c>
      <c r="D14" t="s">
        <v>226</v>
      </c>
      <c r="E14" t="s">
        <v>227</v>
      </c>
      <c r="F14" s="1" t="s">
        <v>182</v>
      </c>
      <c r="G14" s="1" t="s">
        <v>183</v>
      </c>
      <c r="H14" t="s">
        <v>92</v>
      </c>
      <c r="I14" t="s">
        <v>93</v>
      </c>
      <c r="J14" t="s">
        <v>94</v>
      </c>
      <c r="K14" s="1" t="s">
        <v>85</v>
      </c>
      <c r="L14">
        <v>0.3</v>
      </c>
      <c r="M14" t="s">
        <v>228</v>
      </c>
      <c r="N14"/>
      <c r="O14"/>
      <c r="P14"/>
      <c r="Q14" t="s">
        <v>86</v>
      </c>
      <c r="R14" t="s">
        <v>86</v>
      </c>
      <c r="S14">
        <v>0</v>
      </c>
      <c r="T14"/>
      <c r="V14" s="4"/>
      <c r="W14" s="4"/>
      <c r="X14" s="4"/>
      <c r="Y14" s="4" t="s">
        <v>197</v>
      </c>
      <c r="Z14" s="5" t="s">
        <v>197</v>
      </c>
      <c r="AA14" s="33" t="s">
        <v>197</v>
      </c>
      <c r="AB14" s="33" t="s">
        <v>197</v>
      </c>
      <c r="AD14">
        <v>300</v>
      </c>
      <c r="AP14" s="1">
        <v>13</v>
      </c>
      <c r="AQ14" s="1"/>
      <c r="AR14" s="1">
        <v>1</v>
      </c>
      <c r="AS14" t="s">
        <v>99</v>
      </c>
      <c r="AT14" s="1" t="s">
        <v>126</v>
      </c>
      <c r="AU14" s="1" t="s">
        <v>87</v>
      </c>
      <c r="AW14" s="1">
        <v>2.5</v>
      </c>
      <c r="AX14">
        <v>0</v>
      </c>
      <c r="AY14">
        <v>2.5</v>
      </c>
      <c r="AZ14" t="s">
        <v>86</v>
      </c>
      <c r="BB14" s="1" t="s">
        <v>88</v>
      </c>
      <c r="BD14" s="1"/>
      <c r="BI14" s="1"/>
      <c r="BJ14" t="s">
        <v>126</v>
      </c>
      <c r="BK14" t="s">
        <v>89</v>
      </c>
      <c r="BM14">
        <v>1</v>
      </c>
      <c r="BN14" t="s">
        <v>196</v>
      </c>
      <c r="BO14" s="5">
        <v>56</v>
      </c>
      <c r="BU14" s="1"/>
      <c r="BZ14" s="1"/>
      <c r="CA14" s="1"/>
      <c r="CK14" s="1"/>
    </row>
    <row r="15" spans="1:89">
      <c r="A15" s="1" t="s">
        <v>152</v>
      </c>
      <c r="B15" s="3">
        <v>44008</v>
      </c>
      <c r="C15" s="1" t="s">
        <v>82</v>
      </c>
      <c r="D15" t="s">
        <v>226</v>
      </c>
      <c r="E15" t="s">
        <v>227</v>
      </c>
      <c r="F15" s="1" t="s">
        <v>182</v>
      </c>
      <c r="G15" s="1" t="s">
        <v>183</v>
      </c>
      <c r="H15" t="s">
        <v>92</v>
      </c>
      <c r="I15" t="s">
        <v>93</v>
      </c>
      <c r="J15" t="s">
        <v>94</v>
      </c>
      <c r="K15" s="1" t="s">
        <v>85</v>
      </c>
      <c r="L15">
        <v>0.3</v>
      </c>
      <c r="M15" t="s">
        <v>228</v>
      </c>
      <c r="N15"/>
      <c r="O15"/>
      <c r="P15"/>
      <c r="Q15" t="s">
        <v>86</v>
      </c>
      <c r="R15" t="s">
        <v>86</v>
      </c>
      <c r="S15">
        <v>0</v>
      </c>
      <c r="T15"/>
      <c r="V15" s="4"/>
      <c r="W15" s="4"/>
      <c r="X15" s="4"/>
      <c r="Y15" s="4" t="s">
        <v>197</v>
      </c>
      <c r="Z15" s="5" t="s">
        <v>197</v>
      </c>
      <c r="AA15" s="33" t="s">
        <v>197</v>
      </c>
      <c r="AB15" s="33" t="s">
        <v>197</v>
      </c>
      <c r="AD15">
        <v>300</v>
      </c>
      <c r="AP15" s="1">
        <v>14</v>
      </c>
      <c r="AQ15" s="1"/>
      <c r="AR15" s="1">
        <v>2</v>
      </c>
      <c r="AS15" t="s">
        <v>99</v>
      </c>
      <c r="AT15" s="1" t="s">
        <v>126</v>
      </c>
      <c r="AU15" s="1" t="s">
        <v>127</v>
      </c>
      <c r="AW15" s="1">
        <v>4</v>
      </c>
      <c r="AX15">
        <v>2.5</v>
      </c>
      <c r="AY15">
        <v>6.5</v>
      </c>
      <c r="AZ15" t="s">
        <v>86</v>
      </c>
      <c r="BB15" s="1" t="s">
        <v>88</v>
      </c>
      <c r="BD15" s="1"/>
      <c r="BI15" s="1"/>
      <c r="BJ15" t="s">
        <v>126</v>
      </c>
      <c r="BK15" t="s">
        <v>89</v>
      </c>
      <c r="BM15">
        <v>2</v>
      </c>
      <c r="BN15" t="s">
        <v>196</v>
      </c>
      <c r="BO15" s="5">
        <v>51</v>
      </c>
      <c r="BU15" s="1"/>
      <c r="BZ15" s="1"/>
      <c r="CA15" s="1"/>
      <c r="CK15" s="1"/>
    </row>
    <row r="16" spans="1:89">
      <c r="A16" s="1" t="s">
        <v>152</v>
      </c>
      <c r="B16" s="3">
        <v>44008</v>
      </c>
      <c r="C16" s="1" t="s">
        <v>82</v>
      </c>
      <c r="D16" t="s">
        <v>226</v>
      </c>
      <c r="E16" t="s">
        <v>227</v>
      </c>
      <c r="F16" s="1" t="s">
        <v>182</v>
      </c>
      <c r="G16" s="1" t="s">
        <v>183</v>
      </c>
      <c r="H16" t="s">
        <v>92</v>
      </c>
      <c r="I16" t="s">
        <v>93</v>
      </c>
      <c r="J16" t="s">
        <v>94</v>
      </c>
      <c r="K16" s="1" t="s">
        <v>85</v>
      </c>
      <c r="L16">
        <v>0.3</v>
      </c>
      <c r="M16" t="s">
        <v>228</v>
      </c>
      <c r="N16"/>
      <c r="O16"/>
      <c r="P16"/>
      <c r="Q16" t="s">
        <v>86</v>
      </c>
      <c r="R16" t="s">
        <v>86</v>
      </c>
      <c r="S16">
        <v>0</v>
      </c>
      <c r="T16"/>
      <c r="V16" s="4"/>
      <c r="W16" s="4"/>
      <c r="X16" s="4"/>
      <c r="Y16" s="4" t="s">
        <v>197</v>
      </c>
      <c r="Z16" s="5" t="s">
        <v>197</v>
      </c>
      <c r="AA16" s="33" t="s">
        <v>197</v>
      </c>
      <c r="AB16" s="33" t="s">
        <v>197</v>
      </c>
      <c r="AD16">
        <v>300</v>
      </c>
      <c r="AP16" s="1">
        <v>15</v>
      </c>
      <c r="AQ16" s="1"/>
      <c r="AR16" s="1">
        <v>3</v>
      </c>
      <c r="AS16" t="s">
        <v>99</v>
      </c>
      <c r="AT16" s="1" t="s">
        <v>126</v>
      </c>
      <c r="AU16" s="1" t="s">
        <v>128</v>
      </c>
      <c r="AW16" s="1">
        <v>8</v>
      </c>
      <c r="AX16">
        <v>6.5</v>
      </c>
      <c r="AY16">
        <v>14.5</v>
      </c>
      <c r="AZ16" t="s">
        <v>86</v>
      </c>
      <c r="BB16" s="1" t="s">
        <v>88</v>
      </c>
      <c r="BD16" s="1"/>
      <c r="BI16" s="1"/>
      <c r="BJ16" t="s">
        <v>126</v>
      </c>
      <c r="BK16" t="s">
        <v>89</v>
      </c>
      <c r="BM16">
        <v>3</v>
      </c>
      <c r="BN16" t="s">
        <v>196</v>
      </c>
      <c r="BO16" s="5">
        <v>70</v>
      </c>
      <c r="BU16" s="1"/>
      <c r="BZ16" s="1"/>
      <c r="CA16" s="1"/>
      <c r="CK16" s="1"/>
    </row>
    <row r="17" spans="1:89">
      <c r="A17" s="1" t="s">
        <v>152</v>
      </c>
      <c r="B17" s="3">
        <v>44008</v>
      </c>
      <c r="C17" s="1" t="s">
        <v>82</v>
      </c>
      <c r="D17" t="s">
        <v>226</v>
      </c>
      <c r="E17" t="s">
        <v>227</v>
      </c>
      <c r="F17" s="1" t="s">
        <v>182</v>
      </c>
      <c r="G17" s="1" t="s">
        <v>183</v>
      </c>
      <c r="H17" t="s">
        <v>92</v>
      </c>
      <c r="I17" t="s">
        <v>93</v>
      </c>
      <c r="J17" t="s">
        <v>94</v>
      </c>
      <c r="K17" s="1" t="s">
        <v>85</v>
      </c>
      <c r="L17">
        <v>0.3</v>
      </c>
      <c r="M17" t="s">
        <v>228</v>
      </c>
      <c r="N17"/>
      <c r="O17"/>
      <c r="P17"/>
      <c r="Q17" t="s">
        <v>86</v>
      </c>
      <c r="R17" t="s">
        <v>86</v>
      </c>
      <c r="S17">
        <v>0</v>
      </c>
      <c r="T17"/>
      <c r="V17" s="4"/>
      <c r="W17" s="4"/>
      <c r="X17" s="4"/>
      <c r="Y17" s="4" t="s">
        <v>197</v>
      </c>
      <c r="Z17" s="5" t="s">
        <v>197</v>
      </c>
      <c r="AA17" s="33" t="s">
        <v>197</v>
      </c>
      <c r="AB17" s="33" t="s">
        <v>197</v>
      </c>
      <c r="AD17">
        <v>300</v>
      </c>
      <c r="AP17" s="1">
        <v>16</v>
      </c>
      <c r="AQ17" s="1"/>
      <c r="AR17" s="1">
        <v>4</v>
      </c>
      <c r="AS17" t="s">
        <v>130</v>
      </c>
      <c r="AT17" s="1" t="s">
        <v>143</v>
      </c>
      <c r="AU17" s="1" t="s">
        <v>128</v>
      </c>
      <c r="AW17" s="1">
        <v>10.5</v>
      </c>
      <c r="AX17">
        <v>14.5</v>
      </c>
      <c r="AY17">
        <v>25</v>
      </c>
      <c r="BA17" t="s">
        <v>133</v>
      </c>
      <c r="BB17" s="1" t="s">
        <v>144</v>
      </c>
      <c r="BD17" s="1"/>
      <c r="BI17" s="1" t="s">
        <v>135</v>
      </c>
      <c r="BJ17" t="s">
        <v>143</v>
      </c>
      <c r="BK17" t="s">
        <v>89</v>
      </c>
      <c r="BN17" t="s">
        <v>197</v>
      </c>
      <c r="BO17" s="5"/>
      <c r="BU17" s="1"/>
      <c r="BZ17" s="1"/>
      <c r="CA17" s="1"/>
      <c r="CK17" s="1"/>
    </row>
    <row r="18" spans="1:89">
      <c r="A18" s="1" t="s">
        <v>152</v>
      </c>
      <c r="B18" s="3">
        <v>44008</v>
      </c>
      <c r="C18" s="1" t="s">
        <v>82</v>
      </c>
      <c r="D18" t="s">
        <v>226</v>
      </c>
      <c r="E18" t="s">
        <v>227</v>
      </c>
      <c r="F18" s="1" t="s">
        <v>182</v>
      </c>
      <c r="G18" s="1" t="s">
        <v>183</v>
      </c>
      <c r="H18" t="s">
        <v>92</v>
      </c>
      <c r="I18" t="s">
        <v>93</v>
      </c>
      <c r="J18" t="s">
        <v>94</v>
      </c>
      <c r="K18" s="1" t="s">
        <v>85</v>
      </c>
      <c r="L18">
        <v>0.3</v>
      </c>
      <c r="M18" t="s">
        <v>228</v>
      </c>
      <c r="N18"/>
      <c r="O18"/>
      <c r="P18"/>
      <c r="Q18" t="s">
        <v>86</v>
      </c>
      <c r="R18" t="s">
        <v>86</v>
      </c>
      <c r="S18">
        <v>0</v>
      </c>
      <c r="T18"/>
      <c r="V18" s="4"/>
      <c r="W18" s="4"/>
      <c r="X18" s="4"/>
      <c r="Y18" s="4" t="s">
        <v>197</v>
      </c>
      <c r="Z18" s="5" t="s">
        <v>197</v>
      </c>
      <c r="AA18" s="33" t="s">
        <v>197</v>
      </c>
      <c r="AB18" s="33" t="s">
        <v>197</v>
      </c>
      <c r="AD18">
        <v>300</v>
      </c>
      <c r="AP18" s="1">
        <v>17</v>
      </c>
      <c r="AQ18" s="1"/>
      <c r="AR18" s="1">
        <v>5</v>
      </c>
      <c r="AS18" t="s">
        <v>130</v>
      </c>
      <c r="AT18" s="1" t="s">
        <v>145</v>
      </c>
      <c r="AU18" s="1" t="s">
        <v>129</v>
      </c>
      <c r="AW18" s="1">
        <v>20</v>
      </c>
      <c r="AX18">
        <v>25</v>
      </c>
      <c r="AY18">
        <v>45</v>
      </c>
      <c r="BA18" t="s">
        <v>133</v>
      </c>
      <c r="BB18" s="1" t="s">
        <v>144</v>
      </c>
      <c r="BD18" s="1"/>
      <c r="BI18" s="1" t="s">
        <v>135</v>
      </c>
      <c r="BJ18" t="s">
        <v>145</v>
      </c>
      <c r="BK18" t="s">
        <v>89</v>
      </c>
      <c r="BN18" t="s">
        <v>197</v>
      </c>
      <c r="BO18" s="5"/>
      <c r="BU18" s="1"/>
      <c r="BZ18" s="1"/>
      <c r="CA18" s="1"/>
      <c r="CK18" s="1"/>
    </row>
    <row r="19" spans="1:89">
      <c r="A19" s="1" t="s">
        <v>152</v>
      </c>
      <c r="B19" s="3">
        <v>44008</v>
      </c>
      <c r="C19" s="1" t="s">
        <v>82</v>
      </c>
      <c r="D19" t="s">
        <v>226</v>
      </c>
      <c r="E19" t="s">
        <v>227</v>
      </c>
      <c r="F19" s="1" t="s">
        <v>182</v>
      </c>
      <c r="G19" s="1" t="s">
        <v>183</v>
      </c>
      <c r="H19" t="s">
        <v>92</v>
      </c>
      <c r="I19" t="s">
        <v>93</v>
      </c>
      <c r="J19" t="s">
        <v>94</v>
      </c>
      <c r="K19" s="1" t="s">
        <v>85</v>
      </c>
      <c r="L19">
        <v>0.3</v>
      </c>
      <c r="M19" t="s">
        <v>228</v>
      </c>
      <c r="N19"/>
      <c r="O19"/>
      <c r="P19"/>
      <c r="Q19" t="s">
        <v>86</v>
      </c>
      <c r="R19" t="s">
        <v>86</v>
      </c>
      <c r="S19">
        <v>0</v>
      </c>
      <c r="T19"/>
      <c r="V19" s="4"/>
      <c r="W19" s="4"/>
      <c r="X19" s="4"/>
      <c r="Y19" s="4" t="s">
        <v>197</v>
      </c>
      <c r="Z19" s="5" t="s">
        <v>197</v>
      </c>
      <c r="AA19" s="33" t="s">
        <v>197</v>
      </c>
      <c r="AB19" s="33" t="s">
        <v>197</v>
      </c>
      <c r="AD19">
        <v>300</v>
      </c>
      <c r="AP19" s="1">
        <v>18</v>
      </c>
      <c r="AQ19" s="1" t="s">
        <v>216</v>
      </c>
      <c r="AR19" s="1">
        <v>6</v>
      </c>
      <c r="AS19" t="s">
        <v>136</v>
      </c>
      <c r="AT19" s="1" t="s">
        <v>153</v>
      </c>
      <c r="AU19" s="1" t="s">
        <v>138</v>
      </c>
      <c r="AV19">
        <v>1</v>
      </c>
      <c r="AW19" s="1">
        <v>50</v>
      </c>
      <c r="AX19">
        <v>45</v>
      </c>
      <c r="AY19">
        <v>95</v>
      </c>
      <c r="BB19" s="1" t="s">
        <v>154</v>
      </c>
      <c r="BC19" t="s">
        <v>203</v>
      </c>
      <c r="BD19" s="1"/>
      <c r="BE19" t="s">
        <v>155</v>
      </c>
      <c r="BF19">
        <v>4.2</v>
      </c>
      <c r="BG19">
        <v>0.89</v>
      </c>
      <c r="BI19" s="1" t="s">
        <v>135</v>
      </c>
      <c r="BJ19" t="s">
        <v>200</v>
      </c>
      <c r="BK19" t="s">
        <v>89</v>
      </c>
      <c r="BN19" t="s">
        <v>197</v>
      </c>
      <c r="BO19" s="5"/>
      <c r="BQ19" t="s">
        <v>204</v>
      </c>
      <c r="BS19" t="s">
        <v>213</v>
      </c>
      <c r="BT19" t="s">
        <v>207</v>
      </c>
      <c r="BU19" s="1" t="s">
        <v>101</v>
      </c>
      <c r="BW19" t="s">
        <v>217</v>
      </c>
      <c r="BX19" t="s">
        <v>217</v>
      </c>
      <c r="BY19" t="s">
        <v>91</v>
      </c>
      <c r="BZ19" s="1" t="s">
        <v>221</v>
      </c>
      <c r="CA19" s="1" t="s">
        <v>222</v>
      </c>
      <c r="CK19" s="1"/>
    </row>
    <row r="20" spans="1:89">
      <c r="A20" s="1" t="s">
        <v>152</v>
      </c>
      <c r="B20" s="3">
        <v>44008</v>
      </c>
      <c r="C20" s="1" t="s">
        <v>82</v>
      </c>
      <c r="D20" t="s">
        <v>226</v>
      </c>
      <c r="E20" t="s">
        <v>227</v>
      </c>
      <c r="F20" s="1" t="s">
        <v>182</v>
      </c>
      <c r="G20" s="1" t="s">
        <v>183</v>
      </c>
      <c r="H20" t="s">
        <v>92</v>
      </c>
      <c r="I20" t="s">
        <v>93</v>
      </c>
      <c r="J20" t="s">
        <v>94</v>
      </c>
      <c r="K20" s="1" t="s">
        <v>85</v>
      </c>
      <c r="L20">
        <v>0.3</v>
      </c>
      <c r="M20" t="s">
        <v>228</v>
      </c>
      <c r="N20"/>
      <c r="O20"/>
      <c r="P20"/>
      <c r="Q20" t="s">
        <v>86</v>
      </c>
      <c r="R20" t="s">
        <v>86</v>
      </c>
      <c r="S20">
        <v>0</v>
      </c>
      <c r="T20"/>
      <c r="V20" s="4"/>
      <c r="W20" s="4"/>
      <c r="X20" s="4"/>
      <c r="Y20" s="4" t="s">
        <v>197</v>
      </c>
      <c r="Z20" s="5" t="s">
        <v>197</v>
      </c>
      <c r="AA20" s="33" t="s">
        <v>197</v>
      </c>
      <c r="AB20" s="33" t="s">
        <v>197</v>
      </c>
      <c r="AD20">
        <v>300</v>
      </c>
      <c r="AP20" s="1">
        <v>19</v>
      </c>
      <c r="AQ20" s="1" t="s">
        <v>218</v>
      </c>
      <c r="AR20" s="1">
        <v>7</v>
      </c>
      <c r="AS20" t="s">
        <v>136</v>
      </c>
      <c r="AT20" s="1" t="s">
        <v>156</v>
      </c>
      <c r="AU20" s="1" t="s">
        <v>148</v>
      </c>
      <c r="AV20">
        <v>3</v>
      </c>
      <c r="AW20" s="1">
        <v>55</v>
      </c>
      <c r="AX20">
        <v>95</v>
      </c>
      <c r="AY20">
        <v>150</v>
      </c>
      <c r="BB20" s="1" t="s">
        <v>146</v>
      </c>
      <c r="BC20" t="s">
        <v>202</v>
      </c>
      <c r="BD20" s="1" t="s">
        <v>140</v>
      </c>
      <c r="BE20" t="s">
        <v>157</v>
      </c>
      <c r="BF20">
        <v>16.5</v>
      </c>
      <c r="BG20">
        <v>0.11</v>
      </c>
      <c r="BI20" s="1" t="s">
        <v>135</v>
      </c>
      <c r="BJ20" t="s">
        <v>198</v>
      </c>
      <c r="BK20" t="s">
        <v>89</v>
      </c>
      <c r="BN20" t="s">
        <v>197</v>
      </c>
      <c r="BO20" s="5"/>
      <c r="BQ20" t="s">
        <v>205</v>
      </c>
      <c r="BS20" t="s">
        <v>214</v>
      </c>
      <c r="BT20" t="s">
        <v>209</v>
      </c>
      <c r="BU20" s="1" t="s">
        <v>59</v>
      </c>
      <c r="BW20" t="s">
        <v>219</v>
      </c>
      <c r="BX20" t="s">
        <v>220</v>
      </c>
      <c r="BY20" t="s">
        <v>91</v>
      </c>
      <c r="BZ20" s="1" t="s">
        <v>221</v>
      </c>
      <c r="CA20" s="1" t="s">
        <v>223</v>
      </c>
      <c r="CK20" s="1"/>
    </row>
    <row r="21" spans="1:89">
      <c r="A21" s="1" t="s">
        <v>158</v>
      </c>
      <c r="B21" s="3">
        <v>44007</v>
      </c>
      <c r="C21" s="1" t="s">
        <v>184</v>
      </c>
      <c r="D21" t="s">
        <v>226</v>
      </c>
      <c r="E21" t="s">
        <v>227</v>
      </c>
      <c r="F21" s="1" t="s">
        <v>185</v>
      </c>
      <c r="G21" s="1" t="s">
        <v>186</v>
      </c>
      <c r="H21" t="s">
        <v>92</v>
      </c>
      <c r="I21" t="s">
        <v>93</v>
      </c>
      <c r="J21" t="s">
        <v>94</v>
      </c>
      <c r="K21" s="1" t="s">
        <v>85</v>
      </c>
      <c r="L21">
        <v>0.3</v>
      </c>
      <c r="M21" t="s">
        <v>228</v>
      </c>
      <c r="N21"/>
      <c r="O21"/>
      <c r="P21"/>
      <c r="Q21" t="s">
        <v>86</v>
      </c>
      <c r="R21" t="s">
        <v>86</v>
      </c>
      <c r="S21">
        <v>-100</v>
      </c>
      <c r="T21"/>
      <c r="V21" s="4"/>
      <c r="W21" s="4"/>
      <c r="X21" s="4"/>
      <c r="Y21" s="4" t="s">
        <v>197</v>
      </c>
      <c r="Z21" s="5" t="s">
        <v>197</v>
      </c>
      <c r="AA21" s="33" t="s">
        <v>197</v>
      </c>
      <c r="AB21" s="33" t="s">
        <v>197</v>
      </c>
      <c r="AC21">
        <v>120</v>
      </c>
      <c r="AD21">
        <v>300</v>
      </c>
      <c r="AP21" s="1">
        <v>20</v>
      </c>
      <c r="AQ21" s="1"/>
      <c r="AR21" s="1">
        <v>1</v>
      </c>
      <c r="AS21" t="s">
        <v>99</v>
      </c>
      <c r="AT21" s="1" t="s">
        <v>126</v>
      </c>
      <c r="AU21" s="1" t="s">
        <v>87</v>
      </c>
      <c r="AW21" s="1">
        <v>2</v>
      </c>
      <c r="AX21">
        <v>0</v>
      </c>
      <c r="AY21">
        <v>2</v>
      </c>
      <c r="AZ21" t="s">
        <v>86</v>
      </c>
      <c r="BB21" s="1" t="s">
        <v>88</v>
      </c>
      <c r="BD21" s="1"/>
      <c r="BI21" s="1"/>
      <c r="BJ21" t="s">
        <v>126</v>
      </c>
      <c r="BK21" t="s">
        <v>89</v>
      </c>
      <c r="BM21">
        <v>4</v>
      </c>
      <c r="BN21" t="s">
        <v>196</v>
      </c>
      <c r="BO21" s="5">
        <v>54</v>
      </c>
      <c r="BU21" s="1"/>
      <c r="BZ21" s="1"/>
      <c r="CA21" s="1"/>
      <c r="CK21" s="1"/>
    </row>
    <row r="22" spans="1:89">
      <c r="A22" s="1" t="s">
        <v>158</v>
      </c>
      <c r="B22" s="3">
        <v>44007</v>
      </c>
      <c r="C22" s="1" t="s">
        <v>184</v>
      </c>
      <c r="D22" t="s">
        <v>226</v>
      </c>
      <c r="E22" t="s">
        <v>227</v>
      </c>
      <c r="F22" s="1" t="s">
        <v>185</v>
      </c>
      <c r="G22" s="1" t="s">
        <v>186</v>
      </c>
      <c r="H22" t="s">
        <v>92</v>
      </c>
      <c r="I22" t="s">
        <v>93</v>
      </c>
      <c r="J22" t="s">
        <v>94</v>
      </c>
      <c r="K22" s="1" t="s">
        <v>85</v>
      </c>
      <c r="L22">
        <v>0.3</v>
      </c>
      <c r="M22" t="s">
        <v>228</v>
      </c>
      <c r="N22"/>
      <c r="O22"/>
      <c r="P22"/>
      <c r="Q22" t="s">
        <v>86</v>
      </c>
      <c r="R22" t="s">
        <v>86</v>
      </c>
      <c r="S22">
        <v>-100</v>
      </c>
      <c r="T22"/>
      <c r="V22" s="4"/>
      <c r="W22" s="4"/>
      <c r="X22" s="4"/>
      <c r="Y22" s="4" t="s">
        <v>197</v>
      </c>
      <c r="Z22" s="5" t="s">
        <v>197</v>
      </c>
      <c r="AA22" s="33" t="s">
        <v>197</v>
      </c>
      <c r="AB22" s="33" t="s">
        <v>197</v>
      </c>
      <c r="AC22">
        <v>120</v>
      </c>
      <c r="AD22">
        <v>300</v>
      </c>
      <c r="AP22" s="1">
        <v>21</v>
      </c>
      <c r="AQ22" s="1"/>
      <c r="AR22" s="1">
        <v>2</v>
      </c>
      <c r="AS22" t="s">
        <v>99</v>
      </c>
      <c r="AT22" s="1" t="s">
        <v>126</v>
      </c>
      <c r="AU22" s="1" t="s">
        <v>127</v>
      </c>
      <c r="AW22" s="1">
        <v>3.5</v>
      </c>
      <c r="AX22">
        <v>2</v>
      </c>
      <c r="AY22">
        <v>5.5</v>
      </c>
      <c r="AZ22" t="s">
        <v>86</v>
      </c>
      <c r="BB22" s="1" t="s">
        <v>88</v>
      </c>
      <c r="BD22" s="1"/>
      <c r="BI22" s="1"/>
      <c r="BJ22" t="s">
        <v>126</v>
      </c>
      <c r="BK22" t="s">
        <v>89</v>
      </c>
      <c r="BM22">
        <v>5</v>
      </c>
      <c r="BN22" t="s">
        <v>196</v>
      </c>
      <c r="BO22" s="5">
        <v>51.2</v>
      </c>
      <c r="BU22" s="1"/>
      <c r="BZ22" s="1"/>
      <c r="CA22" s="1"/>
      <c r="CK22" s="1"/>
    </row>
    <row r="23" spans="1:89">
      <c r="A23" s="1" t="s">
        <v>158</v>
      </c>
      <c r="B23" s="3">
        <v>44007</v>
      </c>
      <c r="C23" s="1" t="s">
        <v>184</v>
      </c>
      <c r="D23" t="s">
        <v>226</v>
      </c>
      <c r="E23" t="s">
        <v>227</v>
      </c>
      <c r="F23" s="1" t="s">
        <v>185</v>
      </c>
      <c r="G23" s="1" t="s">
        <v>186</v>
      </c>
      <c r="H23" t="s">
        <v>92</v>
      </c>
      <c r="I23" t="s">
        <v>93</v>
      </c>
      <c r="J23" t="s">
        <v>94</v>
      </c>
      <c r="K23" s="1" t="s">
        <v>85</v>
      </c>
      <c r="L23">
        <v>0.3</v>
      </c>
      <c r="M23" t="s">
        <v>228</v>
      </c>
      <c r="N23"/>
      <c r="O23"/>
      <c r="P23"/>
      <c r="Q23" t="s">
        <v>86</v>
      </c>
      <c r="R23" t="s">
        <v>86</v>
      </c>
      <c r="S23">
        <v>-100</v>
      </c>
      <c r="T23"/>
      <c r="V23" s="4"/>
      <c r="W23" s="4"/>
      <c r="X23" s="4"/>
      <c r="Y23" s="4" t="s">
        <v>197</v>
      </c>
      <c r="Z23" s="5" t="s">
        <v>197</v>
      </c>
      <c r="AA23" s="33" t="s">
        <v>197</v>
      </c>
      <c r="AB23" s="33" t="s">
        <v>197</v>
      </c>
      <c r="AC23">
        <v>120</v>
      </c>
      <c r="AD23">
        <v>300</v>
      </c>
      <c r="AP23" s="1">
        <v>22</v>
      </c>
      <c r="AQ23" s="1"/>
      <c r="AR23" s="1">
        <v>3</v>
      </c>
      <c r="AS23" t="s">
        <v>99</v>
      </c>
      <c r="AT23" s="1" t="s">
        <v>126</v>
      </c>
      <c r="AU23" s="1" t="s">
        <v>128</v>
      </c>
      <c r="AW23" s="1">
        <v>5.5</v>
      </c>
      <c r="AX23">
        <v>5.5</v>
      </c>
      <c r="AY23">
        <v>11</v>
      </c>
      <c r="AZ23" t="s">
        <v>86</v>
      </c>
      <c r="BB23" s="1" t="s">
        <v>88</v>
      </c>
      <c r="BD23" s="1"/>
      <c r="BI23" s="1"/>
      <c r="BJ23" t="s">
        <v>126</v>
      </c>
      <c r="BK23" t="s">
        <v>89</v>
      </c>
      <c r="BM23">
        <v>6</v>
      </c>
      <c r="BN23" t="s">
        <v>196</v>
      </c>
      <c r="BO23" s="5">
        <v>53.6</v>
      </c>
      <c r="BU23" s="1"/>
      <c r="BZ23" s="1"/>
      <c r="CA23" s="1"/>
      <c r="CK23" s="1"/>
    </row>
    <row r="24" spans="1:89">
      <c r="A24" s="1" t="s">
        <v>158</v>
      </c>
      <c r="B24" s="3">
        <v>44007</v>
      </c>
      <c r="C24" s="1" t="s">
        <v>184</v>
      </c>
      <c r="D24" t="s">
        <v>226</v>
      </c>
      <c r="E24" t="s">
        <v>227</v>
      </c>
      <c r="F24" s="1" t="s">
        <v>185</v>
      </c>
      <c r="G24" s="1" t="s">
        <v>186</v>
      </c>
      <c r="H24" t="s">
        <v>92</v>
      </c>
      <c r="I24" t="s">
        <v>93</v>
      </c>
      <c r="J24" t="s">
        <v>94</v>
      </c>
      <c r="K24" s="1" t="s">
        <v>85</v>
      </c>
      <c r="L24">
        <v>0.3</v>
      </c>
      <c r="M24" t="s">
        <v>228</v>
      </c>
      <c r="N24"/>
      <c r="O24"/>
      <c r="P24"/>
      <c r="Q24" t="s">
        <v>86</v>
      </c>
      <c r="R24" t="s">
        <v>86</v>
      </c>
      <c r="S24">
        <v>-100</v>
      </c>
      <c r="T24"/>
      <c r="V24" s="4"/>
      <c r="W24" s="4"/>
      <c r="X24" s="4"/>
      <c r="Y24" s="4" t="s">
        <v>197</v>
      </c>
      <c r="Z24" s="5" t="s">
        <v>197</v>
      </c>
      <c r="AA24" s="33" t="s">
        <v>197</v>
      </c>
      <c r="AB24" s="33" t="s">
        <v>197</v>
      </c>
      <c r="AC24">
        <v>120</v>
      </c>
      <c r="AD24">
        <v>300</v>
      </c>
      <c r="AP24" s="1">
        <v>23</v>
      </c>
      <c r="AQ24" s="1"/>
      <c r="AR24" s="1">
        <v>4</v>
      </c>
      <c r="AS24" t="s">
        <v>99</v>
      </c>
      <c r="AT24" s="1" t="s">
        <v>126</v>
      </c>
      <c r="AU24" s="1" t="s">
        <v>128</v>
      </c>
      <c r="AW24" s="1">
        <v>5</v>
      </c>
      <c r="AX24">
        <v>11</v>
      </c>
      <c r="AY24">
        <v>16</v>
      </c>
      <c r="AZ24" t="s">
        <v>86</v>
      </c>
      <c r="BB24" s="1" t="s">
        <v>88</v>
      </c>
      <c r="BD24" s="1"/>
      <c r="BI24" s="1"/>
      <c r="BJ24" t="s">
        <v>126</v>
      </c>
      <c r="BK24" t="s">
        <v>89</v>
      </c>
      <c r="BM24">
        <v>7</v>
      </c>
      <c r="BN24" t="s">
        <v>196</v>
      </c>
      <c r="BO24" s="5">
        <v>56.4</v>
      </c>
      <c r="BU24" s="1"/>
      <c r="BZ24" s="1"/>
      <c r="CA24" s="1"/>
      <c r="CK24" s="1"/>
    </row>
    <row r="25" spans="1:89">
      <c r="A25" s="1" t="s">
        <v>158</v>
      </c>
      <c r="B25" s="3">
        <v>44007</v>
      </c>
      <c r="C25" s="1" t="s">
        <v>184</v>
      </c>
      <c r="D25" t="s">
        <v>226</v>
      </c>
      <c r="E25" t="s">
        <v>227</v>
      </c>
      <c r="F25" s="1" t="s">
        <v>185</v>
      </c>
      <c r="G25" s="1" t="s">
        <v>186</v>
      </c>
      <c r="H25" t="s">
        <v>92</v>
      </c>
      <c r="I25" t="s">
        <v>93</v>
      </c>
      <c r="J25" t="s">
        <v>94</v>
      </c>
      <c r="K25" s="1" t="s">
        <v>85</v>
      </c>
      <c r="L25">
        <v>0.3</v>
      </c>
      <c r="M25" t="s">
        <v>228</v>
      </c>
      <c r="N25"/>
      <c r="O25"/>
      <c r="P25"/>
      <c r="Q25" t="s">
        <v>86</v>
      </c>
      <c r="R25" t="s">
        <v>86</v>
      </c>
      <c r="S25">
        <v>-100</v>
      </c>
      <c r="T25"/>
      <c r="V25" s="4"/>
      <c r="W25" s="4"/>
      <c r="X25" s="4"/>
      <c r="Y25" s="4" t="s">
        <v>197</v>
      </c>
      <c r="Z25" s="5" t="s">
        <v>197</v>
      </c>
      <c r="AA25" s="33" t="s">
        <v>197</v>
      </c>
      <c r="AB25" s="33" t="s">
        <v>197</v>
      </c>
      <c r="AC25">
        <v>120</v>
      </c>
      <c r="AD25">
        <v>300</v>
      </c>
      <c r="AP25" s="1">
        <v>24</v>
      </c>
      <c r="AQ25" s="1"/>
      <c r="AR25" s="1">
        <v>5</v>
      </c>
      <c r="AS25" t="s">
        <v>130</v>
      </c>
      <c r="AT25" s="1" t="s">
        <v>143</v>
      </c>
      <c r="AU25" s="1" t="s">
        <v>129</v>
      </c>
      <c r="AW25" s="1">
        <v>10</v>
      </c>
      <c r="AX25">
        <v>16</v>
      </c>
      <c r="AY25">
        <v>26</v>
      </c>
      <c r="BA25" t="s">
        <v>133</v>
      </c>
      <c r="BB25" s="1" t="s">
        <v>144</v>
      </c>
      <c r="BD25" s="1"/>
      <c r="BI25" s="1" t="s">
        <v>135</v>
      </c>
      <c r="BJ25" t="s">
        <v>143</v>
      </c>
      <c r="BK25" t="s">
        <v>89</v>
      </c>
      <c r="BN25" t="s">
        <v>197</v>
      </c>
      <c r="BO25" s="5"/>
      <c r="BU25" s="1"/>
      <c r="BZ25" s="1"/>
      <c r="CA25" s="1"/>
      <c r="CK25" s="1"/>
    </row>
    <row r="26" spans="1:89">
      <c r="A26" s="1" t="s">
        <v>158</v>
      </c>
      <c r="B26" s="3">
        <v>44007</v>
      </c>
      <c r="C26" s="1" t="s">
        <v>184</v>
      </c>
      <c r="D26" t="s">
        <v>226</v>
      </c>
      <c r="E26" t="s">
        <v>227</v>
      </c>
      <c r="F26" s="1" t="s">
        <v>185</v>
      </c>
      <c r="G26" s="1" t="s">
        <v>186</v>
      </c>
      <c r="H26" t="s">
        <v>92</v>
      </c>
      <c r="I26" t="s">
        <v>93</v>
      </c>
      <c r="J26" t="s">
        <v>94</v>
      </c>
      <c r="K26" s="1" t="s">
        <v>85</v>
      </c>
      <c r="L26">
        <v>0.3</v>
      </c>
      <c r="M26" t="s">
        <v>228</v>
      </c>
      <c r="N26"/>
      <c r="O26"/>
      <c r="P26"/>
      <c r="Q26" t="s">
        <v>86</v>
      </c>
      <c r="R26" t="s">
        <v>86</v>
      </c>
      <c r="S26">
        <v>-100</v>
      </c>
      <c r="T26"/>
      <c r="V26" s="4"/>
      <c r="W26" s="4"/>
      <c r="X26" s="4"/>
      <c r="Y26" s="4" t="s">
        <v>197</v>
      </c>
      <c r="Z26" s="5" t="s">
        <v>197</v>
      </c>
      <c r="AA26" s="33" t="s">
        <v>197</v>
      </c>
      <c r="AB26" s="33" t="s">
        <v>197</v>
      </c>
      <c r="AC26">
        <v>120</v>
      </c>
      <c r="AD26">
        <v>300</v>
      </c>
      <c r="AP26" s="1">
        <v>25</v>
      </c>
      <c r="AQ26" s="1"/>
      <c r="AR26" s="1">
        <v>6</v>
      </c>
      <c r="AS26" t="s">
        <v>130</v>
      </c>
      <c r="AT26" s="1" t="s">
        <v>145</v>
      </c>
      <c r="AU26" s="1" t="s">
        <v>159</v>
      </c>
      <c r="AW26" s="1">
        <v>15</v>
      </c>
      <c r="AX26">
        <v>26</v>
      </c>
      <c r="AY26">
        <v>41</v>
      </c>
      <c r="BA26" t="s">
        <v>133</v>
      </c>
      <c r="BB26" s="1" t="s">
        <v>144</v>
      </c>
      <c r="BD26" s="1"/>
      <c r="BI26" s="1" t="s">
        <v>135</v>
      </c>
      <c r="BJ26" t="s">
        <v>145</v>
      </c>
      <c r="BK26" t="s">
        <v>89</v>
      </c>
      <c r="BN26" t="s">
        <v>197</v>
      </c>
      <c r="BO26" s="5"/>
      <c r="BU26" s="1"/>
      <c r="BZ26" s="1"/>
      <c r="CA26" s="1"/>
      <c r="CK26" s="1"/>
    </row>
    <row r="27" spans="1:89">
      <c r="A27" s="1" t="s">
        <v>158</v>
      </c>
      <c r="B27" s="3">
        <v>44007</v>
      </c>
      <c r="C27" s="1" t="s">
        <v>184</v>
      </c>
      <c r="D27" t="s">
        <v>226</v>
      </c>
      <c r="E27" t="s">
        <v>227</v>
      </c>
      <c r="F27" s="1" t="s">
        <v>185</v>
      </c>
      <c r="G27" s="1" t="s">
        <v>186</v>
      </c>
      <c r="H27" t="s">
        <v>92</v>
      </c>
      <c r="I27" t="s">
        <v>93</v>
      </c>
      <c r="J27" t="s">
        <v>94</v>
      </c>
      <c r="K27" s="1" t="s">
        <v>85</v>
      </c>
      <c r="L27">
        <v>0.3</v>
      </c>
      <c r="M27" t="s">
        <v>228</v>
      </c>
      <c r="N27"/>
      <c r="O27"/>
      <c r="P27"/>
      <c r="Q27" t="s">
        <v>86</v>
      </c>
      <c r="R27" t="s">
        <v>86</v>
      </c>
      <c r="S27">
        <v>-100</v>
      </c>
      <c r="T27"/>
      <c r="V27" s="4"/>
      <c r="W27" s="4"/>
      <c r="X27" s="4"/>
      <c r="Y27" s="4" t="s">
        <v>197</v>
      </c>
      <c r="Z27" s="5" t="s">
        <v>197</v>
      </c>
      <c r="AA27" s="33" t="s">
        <v>197</v>
      </c>
      <c r="AB27" s="33" t="s">
        <v>197</v>
      </c>
      <c r="AC27">
        <v>120</v>
      </c>
      <c r="AD27">
        <v>300</v>
      </c>
      <c r="AP27" s="1">
        <v>26</v>
      </c>
      <c r="AQ27" s="1"/>
      <c r="AR27" s="1">
        <v>7</v>
      </c>
      <c r="AS27" t="s">
        <v>136</v>
      </c>
      <c r="AT27" s="1" t="s">
        <v>160</v>
      </c>
      <c r="AU27" s="1" t="s">
        <v>138</v>
      </c>
      <c r="AV27">
        <v>4</v>
      </c>
      <c r="AW27" s="1">
        <v>49</v>
      </c>
      <c r="AX27">
        <v>41</v>
      </c>
      <c r="AY27">
        <v>90</v>
      </c>
      <c r="BB27" s="1" t="s">
        <v>161</v>
      </c>
      <c r="BC27" t="s">
        <v>202</v>
      </c>
      <c r="BD27" s="1"/>
      <c r="BE27" t="s">
        <v>151</v>
      </c>
      <c r="BF27">
        <v>6.5</v>
      </c>
      <c r="BG27">
        <v>0.51500000000000001</v>
      </c>
      <c r="BH27" t="s">
        <v>162</v>
      </c>
      <c r="BI27" s="1" t="s">
        <v>135</v>
      </c>
      <c r="BJ27" t="s">
        <v>198</v>
      </c>
      <c r="BK27" t="s">
        <v>163</v>
      </c>
      <c r="BN27" t="s">
        <v>197</v>
      </c>
      <c r="BO27" s="5"/>
      <c r="BQ27" t="s">
        <v>204</v>
      </c>
      <c r="BS27" t="s">
        <v>215</v>
      </c>
      <c r="BT27" t="s">
        <v>207</v>
      </c>
      <c r="BU27" s="1"/>
      <c r="BZ27" s="1"/>
      <c r="CA27" s="1"/>
      <c r="CK27" s="1"/>
    </row>
    <row r="28" spans="1:89">
      <c r="A28" s="1" t="s">
        <v>164</v>
      </c>
      <c r="B28" s="3">
        <v>44007</v>
      </c>
      <c r="C28" s="1" t="s">
        <v>184</v>
      </c>
      <c r="D28" t="s">
        <v>226</v>
      </c>
      <c r="E28" t="s">
        <v>227</v>
      </c>
      <c r="F28" s="1" t="s">
        <v>187</v>
      </c>
      <c r="G28" s="1" t="s">
        <v>188</v>
      </c>
      <c r="H28" t="s">
        <v>92</v>
      </c>
      <c r="I28" t="s">
        <v>93</v>
      </c>
      <c r="J28" t="s">
        <v>94</v>
      </c>
      <c r="K28" s="1" t="s">
        <v>85</v>
      </c>
      <c r="L28">
        <v>0.3</v>
      </c>
      <c r="M28" t="s">
        <v>228</v>
      </c>
      <c r="N28"/>
      <c r="O28"/>
      <c r="P28"/>
      <c r="Q28" t="s">
        <v>86</v>
      </c>
      <c r="R28" t="s">
        <v>86</v>
      </c>
      <c r="S28">
        <v>-200</v>
      </c>
      <c r="T28"/>
      <c r="U28">
        <v>3</v>
      </c>
      <c r="V28" s="4">
        <v>0.7</v>
      </c>
      <c r="W28" s="4">
        <v>0.71</v>
      </c>
      <c r="X28" s="4">
        <v>0.75</v>
      </c>
      <c r="Y28" s="4">
        <v>0.72000000000000008</v>
      </c>
      <c r="Z28" s="5">
        <v>31.249999999999996</v>
      </c>
      <c r="AA28" s="33">
        <v>26.562499999999996</v>
      </c>
      <c r="AB28" s="33" t="s">
        <v>199</v>
      </c>
      <c r="AC28">
        <v>120</v>
      </c>
      <c r="AD28">
        <v>300</v>
      </c>
      <c r="AP28" s="1">
        <v>27</v>
      </c>
      <c r="AQ28" s="1"/>
      <c r="AR28" s="1">
        <v>1</v>
      </c>
      <c r="AS28" t="s">
        <v>99</v>
      </c>
      <c r="AT28" s="1" t="s">
        <v>126</v>
      </c>
      <c r="AU28" s="1" t="s">
        <v>87</v>
      </c>
      <c r="AW28" s="1">
        <v>2.5</v>
      </c>
      <c r="AX28">
        <v>0</v>
      </c>
      <c r="AY28">
        <v>2.5</v>
      </c>
      <c r="AZ28" t="s">
        <v>86</v>
      </c>
      <c r="BB28" s="1" t="s">
        <v>88</v>
      </c>
      <c r="BD28" s="1"/>
      <c r="BI28" s="1"/>
      <c r="BJ28" t="s">
        <v>126</v>
      </c>
      <c r="BK28" t="s">
        <v>89</v>
      </c>
      <c r="BM28">
        <v>4</v>
      </c>
      <c r="BN28" t="s">
        <v>196</v>
      </c>
      <c r="BO28" s="5">
        <v>54</v>
      </c>
      <c r="BU28" s="1"/>
      <c r="BZ28" s="1"/>
      <c r="CA28" s="1"/>
    </row>
    <row r="29" spans="1:89">
      <c r="A29" s="1" t="s">
        <v>164</v>
      </c>
      <c r="B29" s="3">
        <v>44007</v>
      </c>
      <c r="C29" s="1" t="s">
        <v>184</v>
      </c>
      <c r="D29" t="s">
        <v>226</v>
      </c>
      <c r="E29" t="s">
        <v>227</v>
      </c>
      <c r="F29" s="1" t="s">
        <v>187</v>
      </c>
      <c r="G29" s="1" t="s">
        <v>188</v>
      </c>
      <c r="H29" t="s">
        <v>92</v>
      </c>
      <c r="I29" t="s">
        <v>93</v>
      </c>
      <c r="J29" t="s">
        <v>94</v>
      </c>
      <c r="K29" s="1" t="s">
        <v>85</v>
      </c>
      <c r="L29">
        <v>0.3</v>
      </c>
      <c r="M29" t="s">
        <v>228</v>
      </c>
      <c r="N29"/>
      <c r="O29"/>
      <c r="P29"/>
      <c r="Q29" t="s">
        <v>86</v>
      </c>
      <c r="R29" t="s">
        <v>86</v>
      </c>
      <c r="S29">
        <v>-200</v>
      </c>
      <c r="T29"/>
      <c r="U29">
        <v>3</v>
      </c>
      <c r="V29" s="4">
        <v>0.7</v>
      </c>
      <c r="W29" s="4">
        <v>0.71</v>
      </c>
      <c r="X29" s="4">
        <v>0.75</v>
      </c>
      <c r="Y29" s="4">
        <v>0.72000000000000008</v>
      </c>
      <c r="Z29" s="5">
        <v>31.249999999999996</v>
      </c>
      <c r="AA29" s="33">
        <v>26.562499999999996</v>
      </c>
      <c r="AB29" s="33" t="s">
        <v>199</v>
      </c>
      <c r="AC29">
        <v>120</v>
      </c>
      <c r="AD29">
        <v>300</v>
      </c>
      <c r="AP29" s="1">
        <v>28</v>
      </c>
      <c r="AQ29" s="1"/>
      <c r="AR29" s="1">
        <v>2</v>
      </c>
      <c r="AS29" t="s">
        <v>99</v>
      </c>
      <c r="AT29" s="1" t="s">
        <v>126</v>
      </c>
      <c r="AU29" s="1" t="s">
        <v>127</v>
      </c>
      <c r="AW29" s="1">
        <v>4</v>
      </c>
      <c r="AX29">
        <v>2.5</v>
      </c>
      <c r="AY29">
        <v>6.5</v>
      </c>
      <c r="AZ29" t="s">
        <v>86</v>
      </c>
      <c r="BB29" s="1" t="s">
        <v>88</v>
      </c>
      <c r="BD29" s="1"/>
      <c r="BI29" s="1"/>
      <c r="BJ29" t="s">
        <v>126</v>
      </c>
      <c r="BK29" t="s">
        <v>89</v>
      </c>
      <c r="BM29">
        <v>5</v>
      </c>
      <c r="BN29" t="s">
        <v>196</v>
      </c>
      <c r="BO29" s="5">
        <v>51.2</v>
      </c>
      <c r="BU29" s="1"/>
      <c r="BZ29" s="1"/>
      <c r="CA29" s="1"/>
    </row>
    <row r="30" spans="1:89">
      <c r="A30" s="1" t="s">
        <v>164</v>
      </c>
      <c r="B30" s="3">
        <v>44007</v>
      </c>
      <c r="C30" s="1" t="s">
        <v>184</v>
      </c>
      <c r="D30" t="s">
        <v>226</v>
      </c>
      <c r="E30" t="s">
        <v>227</v>
      </c>
      <c r="F30" s="1" t="s">
        <v>187</v>
      </c>
      <c r="G30" s="1" t="s">
        <v>188</v>
      </c>
      <c r="H30" t="s">
        <v>92</v>
      </c>
      <c r="I30" t="s">
        <v>93</v>
      </c>
      <c r="J30" t="s">
        <v>94</v>
      </c>
      <c r="K30" s="1" t="s">
        <v>85</v>
      </c>
      <c r="L30">
        <v>0.3</v>
      </c>
      <c r="M30" t="s">
        <v>228</v>
      </c>
      <c r="N30"/>
      <c r="O30"/>
      <c r="P30"/>
      <c r="Q30" t="s">
        <v>86</v>
      </c>
      <c r="R30" t="s">
        <v>86</v>
      </c>
      <c r="S30">
        <v>-200</v>
      </c>
      <c r="T30"/>
      <c r="U30">
        <v>3</v>
      </c>
      <c r="V30" s="4">
        <v>0.7</v>
      </c>
      <c r="W30" s="4">
        <v>0.71</v>
      </c>
      <c r="X30" s="4">
        <v>0.75</v>
      </c>
      <c r="Y30" s="4">
        <v>0.72000000000000008</v>
      </c>
      <c r="Z30" s="5">
        <v>31.249999999999996</v>
      </c>
      <c r="AA30" s="33">
        <v>26.562499999999996</v>
      </c>
      <c r="AB30" s="33" t="s">
        <v>199</v>
      </c>
      <c r="AC30">
        <v>120</v>
      </c>
      <c r="AD30">
        <v>300</v>
      </c>
      <c r="AP30" s="1">
        <v>29</v>
      </c>
      <c r="AQ30" s="1"/>
      <c r="AR30" s="1">
        <v>3</v>
      </c>
      <c r="AS30" t="s">
        <v>99</v>
      </c>
      <c r="AT30" s="1" t="s">
        <v>126</v>
      </c>
      <c r="AU30" s="1" t="s">
        <v>128</v>
      </c>
      <c r="AW30" s="1">
        <v>5.5</v>
      </c>
      <c r="AX30">
        <v>6.5</v>
      </c>
      <c r="AY30">
        <v>12</v>
      </c>
      <c r="AZ30" t="s">
        <v>86</v>
      </c>
      <c r="BB30" s="1" t="s">
        <v>88</v>
      </c>
      <c r="BD30" s="1"/>
      <c r="BI30" s="1"/>
      <c r="BJ30" t="s">
        <v>126</v>
      </c>
      <c r="BK30" t="s">
        <v>89</v>
      </c>
      <c r="BM30">
        <v>6</v>
      </c>
      <c r="BN30" t="s">
        <v>196</v>
      </c>
      <c r="BO30" s="5">
        <v>53.6</v>
      </c>
      <c r="BU30" s="1"/>
      <c r="BZ30" s="1"/>
      <c r="CA30" s="1"/>
    </row>
    <row r="31" spans="1:89">
      <c r="A31" s="1" t="s">
        <v>164</v>
      </c>
      <c r="B31" s="3">
        <v>44007</v>
      </c>
      <c r="C31" s="1" t="s">
        <v>184</v>
      </c>
      <c r="D31" t="s">
        <v>226</v>
      </c>
      <c r="E31" t="s">
        <v>227</v>
      </c>
      <c r="F31" s="1" t="s">
        <v>187</v>
      </c>
      <c r="G31" s="1" t="s">
        <v>188</v>
      </c>
      <c r="H31" t="s">
        <v>92</v>
      </c>
      <c r="I31" t="s">
        <v>93</v>
      </c>
      <c r="J31" t="s">
        <v>94</v>
      </c>
      <c r="K31" s="1" t="s">
        <v>85</v>
      </c>
      <c r="L31">
        <v>0.3</v>
      </c>
      <c r="M31" t="s">
        <v>228</v>
      </c>
      <c r="N31"/>
      <c r="O31"/>
      <c r="P31"/>
      <c r="Q31" t="s">
        <v>86</v>
      </c>
      <c r="R31" t="s">
        <v>86</v>
      </c>
      <c r="S31">
        <v>-200</v>
      </c>
      <c r="T31"/>
      <c r="U31">
        <v>3</v>
      </c>
      <c r="V31" s="4">
        <v>0.7</v>
      </c>
      <c r="W31" s="4">
        <v>0.71</v>
      </c>
      <c r="X31" s="4">
        <v>0.75</v>
      </c>
      <c r="Y31" s="4">
        <v>0.72000000000000008</v>
      </c>
      <c r="Z31" s="5">
        <v>31.249999999999996</v>
      </c>
      <c r="AA31" s="33">
        <v>26.562499999999996</v>
      </c>
      <c r="AB31" s="33" t="s">
        <v>199</v>
      </c>
      <c r="AC31">
        <v>120</v>
      </c>
      <c r="AD31">
        <v>300</v>
      </c>
      <c r="AP31" s="1">
        <v>30</v>
      </c>
      <c r="AQ31" s="1"/>
      <c r="AR31" s="1">
        <v>4</v>
      </c>
      <c r="AS31" t="s">
        <v>99</v>
      </c>
      <c r="AT31" s="1" t="s">
        <v>126</v>
      </c>
      <c r="AU31" s="1" t="s">
        <v>129</v>
      </c>
      <c r="AW31" s="1">
        <v>5.5</v>
      </c>
      <c r="AX31">
        <v>12</v>
      </c>
      <c r="AY31">
        <v>17.5</v>
      </c>
      <c r="AZ31" t="s">
        <v>86</v>
      </c>
      <c r="BB31" s="1" t="s">
        <v>88</v>
      </c>
      <c r="BD31" s="1"/>
      <c r="BI31" s="1"/>
      <c r="BJ31" t="s">
        <v>126</v>
      </c>
      <c r="BK31" t="s">
        <v>89</v>
      </c>
      <c r="BM31">
        <v>7</v>
      </c>
      <c r="BN31" t="s">
        <v>196</v>
      </c>
      <c r="BO31" s="5">
        <v>56.4</v>
      </c>
      <c r="BU31" s="1"/>
      <c r="BZ31" s="1"/>
      <c r="CA31" s="1"/>
    </row>
    <row r="32" spans="1:89">
      <c r="A32" s="1" t="s">
        <v>164</v>
      </c>
      <c r="B32" s="3">
        <v>44007</v>
      </c>
      <c r="C32" s="1" t="s">
        <v>184</v>
      </c>
      <c r="D32" t="s">
        <v>226</v>
      </c>
      <c r="E32" t="s">
        <v>227</v>
      </c>
      <c r="F32" s="1" t="s">
        <v>187</v>
      </c>
      <c r="G32" s="1" t="s">
        <v>188</v>
      </c>
      <c r="H32" t="s">
        <v>92</v>
      </c>
      <c r="I32" t="s">
        <v>93</v>
      </c>
      <c r="J32" t="s">
        <v>94</v>
      </c>
      <c r="K32" s="1" t="s">
        <v>85</v>
      </c>
      <c r="L32">
        <v>0.3</v>
      </c>
      <c r="M32" t="s">
        <v>228</v>
      </c>
      <c r="N32"/>
      <c r="O32"/>
      <c r="P32"/>
      <c r="Q32" t="s">
        <v>86</v>
      </c>
      <c r="R32" t="s">
        <v>86</v>
      </c>
      <c r="S32">
        <v>-200</v>
      </c>
      <c r="T32"/>
      <c r="U32">
        <v>3</v>
      </c>
      <c r="V32" s="4">
        <v>0.7</v>
      </c>
      <c r="W32" s="4">
        <v>0.71</v>
      </c>
      <c r="X32" s="4">
        <v>0.75</v>
      </c>
      <c r="Y32" s="4">
        <v>0.72000000000000008</v>
      </c>
      <c r="Z32" s="5">
        <v>31.249999999999996</v>
      </c>
      <c r="AA32" s="33">
        <v>26.562499999999996</v>
      </c>
      <c r="AB32" s="33" t="s">
        <v>199</v>
      </c>
      <c r="AC32">
        <v>120</v>
      </c>
      <c r="AD32">
        <v>300</v>
      </c>
      <c r="AP32" s="1">
        <v>31</v>
      </c>
      <c r="AQ32" s="1"/>
      <c r="AR32" s="1">
        <v>5</v>
      </c>
      <c r="AS32" t="s">
        <v>130</v>
      </c>
      <c r="AT32" s="1" t="s">
        <v>143</v>
      </c>
      <c r="AU32" s="1" t="s">
        <v>129</v>
      </c>
      <c r="AW32" s="1">
        <v>10.5</v>
      </c>
      <c r="AX32">
        <v>17.5</v>
      </c>
      <c r="AY32">
        <v>28</v>
      </c>
      <c r="BA32" t="s">
        <v>133</v>
      </c>
      <c r="BB32" s="1" t="s">
        <v>144</v>
      </c>
      <c r="BD32" s="1"/>
      <c r="BI32" s="1" t="s">
        <v>135</v>
      </c>
      <c r="BJ32" t="s">
        <v>143</v>
      </c>
      <c r="BK32" t="s">
        <v>89</v>
      </c>
      <c r="BN32" t="s">
        <v>197</v>
      </c>
      <c r="BO32" s="5"/>
      <c r="BU32" s="1"/>
      <c r="BZ32" s="1"/>
      <c r="CA32" s="1"/>
    </row>
    <row r="33" spans="1:81">
      <c r="A33" s="1" t="s">
        <v>164</v>
      </c>
      <c r="B33" s="3">
        <v>44007</v>
      </c>
      <c r="C33" s="1" t="s">
        <v>184</v>
      </c>
      <c r="D33" t="s">
        <v>226</v>
      </c>
      <c r="E33" t="s">
        <v>227</v>
      </c>
      <c r="F33" s="1" t="s">
        <v>187</v>
      </c>
      <c r="G33" s="1" t="s">
        <v>188</v>
      </c>
      <c r="H33" t="s">
        <v>92</v>
      </c>
      <c r="I33" t="s">
        <v>93</v>
      </c>
      <c r="J33" t="s">
        <v>94</v>
      </c>
      <c r="K33" s="1" t="s">
        <v>85</v>
      </c>
      <c r="L33">
        <v>0.3</v>
      </c>
      <c r="M33" t="s">
        <v>228</v>
      </c>
      <c r="N33"/>
      <c r="O33"/>
      <c r="P33"/>
      <c r="Q33" t="s">
        <v>86</v>
      </c>
      <c r="R33" t="s">
        <v>86</v>
      </c>
      <c r="S33">
        <v>-200</v>
      </c>
      <c r="T33"/>
      <c r="U33">
        <v>3</v>
      </c>
      <c r="V33" s="4">
        <v>0.7</v>
      </c>
      <c r="W33" s="4">
        <v>0.71</v>
      </c>
      <c r="X33" s="4">
        <v>0.75</v>
      </c>
      <c r="Y33" s="4">
        <v>0.72000000000000008</v>
      </c>
      <c r="Z33" s="5">
        <v>31.249999999999996</v>
      </c>
      <c r="AA33" s="33">
        <v>26.562499999999996</v>
      </c>
      <c r="AB33" s="33" t="s">
        <v>199</v>
      </c>
      <c r="AC33">
        <v>120</v>
      </c>
      <c r="AD33">
        <v>300</v>
      </c>
      <c r="AP33" s="1">
        <v>32</v>
      </c>
      <c r="AQ33" s="1"/>
      <c r="AR33" s="1">
        <v>6</v>
      </c>
      <c r="AS33" t="s">
        <v>130</v>
      </c>
      <c r="AT33" s="1" t="s">
        <v>131</v>
      </c>
      <c r="AU33" s="1" t="s">
        <v>132</v>
      </c>
      <c r="AW33" s="1">
        <v>15</v>
      </c>
      <c r="AX33">
        <v>28</v>
      </c>
      <c r="AY33">
        <v>43</v>
      </c>
      <c r="BA33" t="s">
        <v>133</v>
      </c>
      <c r="BB33" s="1" t="s">
        <v>144</v>
      </c>
      <c r="BD33" s="1"/>
      <c r="BI33" s="1" t="s">
        <v>135</v>
      </c>
      <c r="BJ33" t="s">
        <v>131</v>
      </c>
      <c r="BK33" t="s">
        <v>89</v>
      </c>
      <c r="BN33" t="s">
        <v>197</v>
      </c>
      <c r="BO33" s="5"/>
      <c r="BU33" s="1"/>
      <c r="BZ33" s="1"/>
      <c r="CA33" s="1"/>
    </row>
    <row r="34" spans="1:81">
      <c r="A34" s="1" t="s">
        <v>164</v>
      </c>
      <c r="B34" s="3">
        <v>44007</v>
      </c>
      <c r="C34" s="1" t="s">
        <v>184</v>
      </c>
      <c r="D34" t="s">
        <v>226</v>
      </c>
      <c r="E34" t="s">
        <v>227</v>
      </c>
      <c r="F34" s="1" t="s">
        <v>187</v>
      </c>
      <c r="G34" s="1" t="s">
        <v>188</v>
      </c>
      <c r="H34" t="s">
        <v>92</v>
      </c>
      <c r="I34" t="s">
        <v>93</v>
      </c>
      <c r="J34" t="s">
        <v>94</v>
      </c>
      <c r="K34" s="1" t="s">
        <v>85</v>
      </c>
      <c r="L34">
        <v>0.3</v>
      </c>
      <c r="M34" t="s">
        <v>228</v>
      </c>
      <c r="N34"/>
      <c r="O34"/>
      <c r="P34"/>
      <c r="Q34" t="s">
        <v>86</v>
      </c>
      <c r="R34" t="s">
        <v>86</v>
      </c>
      <c r="S34">
        <v>-200</v>
      </c>
      <c r="T34"/>
      <c r="U34">
        <v>3</v>
      </c>
      <c r="V34" s="4">
        <v>0.7</v>
      </c>
      <c r="W34" s="4">
        <v>0.71</v>
      </c>
      <c r="X34" s="4">
        <v>0.75</v>
      </c>
      <c r="Y34" s="4">
        <v>0.72000000000000008</v>
      </c>
      <c r="Z34" s="5">
        <v>31.249999999999996</v>
      </c>
      <c r="AA34" s="33">
        <v>26.562499999999996</v>
      </c>
      <c r="AB34" s="33" t="s">
        <v>199</v>
      </c>
      <c r="AC34">
        <v>120</v>
      </c>
      <c r="AD34">
        <v>300</v>
      </c>
      <c r="AP34" s="1">
        <v>33</v>
      </c>
      <c r="AQ34" s="1"/>
      <c r="AR34" s="1">
        <v>7</v>
      </c>
      <c r="AS34" t="s">
        <v>136</v>
      </c>
      <c r="AT34" s="1" t="s">
        <v>165</v>
      </c>
      <c r="AU34" s="1" t="s">
        <v>138</v>
      </c>
      <c r="AV34">
        <v>1</v>
      </c>
      <c r="AW34" s="1">
        <v>67</v>
      </c>
      <c r="AX34">
        <v>43</v>
      </c>
      <c r="AY34">
        <v>110</v>
      </c>
      <c r="BB34" s="1" t="s">
        <v>166</v>
      </c>
      <c r="BC34" t="s">
        <v>203</v>
      </c>
      <c r="BD34" s="1" t="s">
        <v>140</v>
      </c>
      <c r="BE34" t="s">
        <v>141</v>
      </c>
      <c r="BF34">
        <v>7.7</v>
      </c>
      <c r="BH34" t="s">
        <v>167</v>
      </c>
      <c r="BI34" s="1" t="s">
        <v>135</v>
      </c>
      <c r="BJ34" t="s">
        <v>198</v>
      </c>
      <c r="BK34" t="s">
        <v>89</v>
      </c>
      <c r="BN34" t="s">
        <v>197</v>
      </c>
      <c r="BO34" s="5"/>
      <c r="BS34" t="s">
        <v>214</v>
      </c>
      <c r="BT34" t="s">
        <v>208</v>
      </c>
      <c r="BU34" s="1"/>
      <c r="BZ34" s="1"/>
      <c r="CA34" s="1"/>
    </row>
    <row r="35" spans="1:81">
      <c r="A35" s="1" t="s">
        <v>168</v>
      </c>
      <c r="B35" s="3">
        <v>44007</v>
      </c>
      <c r="C35" s="1" t="s">
        <v>184</v>
      </c>
      <c r="D35" t="s">
        <v>226</v>
      </c>
      <c r="E35" t="s">
        <v>227</v>
      </c>
      <c r="F35" s="1" t="s">
        <v>189</v>
      </c>
      <c r="G35" s="1" t="s">
        <v>190</v>
      </c>
      <c r="H35" t="s">
        <v>92</v>
      </c>
      <c r="I35" t="s">
        <v>93</v>
      </c>
      <c r="J35" t="s">
        <v>94</v>
      </c>
      <c r="K35" s="1" t="s">
        <v>85</v>
      </c>
      <c r="L35">
        <v>0.3</v>
      </c>
      <c r="M35" t="s">
        <v>228</v>
      </c>
      <c r="N35"/>
      <c r="O35"/>
      <c r="P35"/>
      <c r="Q35" t="s">
        <v>86</v>
      </c>
      <c r="R35" t="s">
        <v>86</v>
      </c>
      <c r="S35">
        <v>-300</v>
      </c>
      <c r="T35"/>
      <c r="U35">
        <v>4</v>
      </c>
      <c r="V35" s="4">
        <v>0.45</v>
      </c>
      <c r="W35" s="4">
        <v>0.45</v>
      </c>
      <c r="X35" s="4">
        <v>0.43</v>
      </c>
      <c r="Y35" s="4">
        <v>0.44333333333333336</v>
      </c>
      <c r="Z35" s="5">
        <v>50.751879699248114</v>
      </c>
      <c r="AA35" s="33">
        <v>43.139097744360896</v>
      </c>
      <c r="AB35" s="33" t="s">
        <v>199</v>
      </c>
      <c r="AC35">
        <v>120</v>
      </c>
      <c r="AD35">
        <v>300</v>
      </c>
      <c r="AP35" s="1">
        <v>34</v>
      </c>
      <c r="AQ35" s="1"/>
      <c r="AR35" s="1">
        <v>1</v>
      </c>
      <c r="AS35" t="s">
        <v>99</v>
      </c>
      <c r="AT35" s="1" t="s">
        <v>126</v>
      </c>
      <c r="AU35" s="1"/>
      <c r="AW35" s="1">
        <v>0.5</v>
      </c>
      <c r="AX35">
        <v>0</v>
      </c>
      <c r="AY35">
        <v>0.5</v>
      </c>
      <c r="AZ35" t="s">
        <v>86</v>
      </c>
      <c r="BB35" s="1" t="s">
        <v>88</v>
      </c>
      <c r="BD35" s="1"/>
      <c r="BI35" s="1"/>
      <c r="BJ35" t="s">
        <v>126</v>
      </c>
      <c r="BK35" t="s">
        <v>89</v>
      </c>
      <c r="BN35" t="s">
        <v>197</v>
      </c>
      <c r="BO35" s="5"/>
      <c r="BU35" s="1"/>
      <c r="BZ35" s="1"/>
      <c r="CA35" s="1"/>
    </row>
    <row r="36" spans="1:81">
      <c r="A36" s="1" t="s">
        <v>168</v>
      </c>
      <c r="B36" s="3">
        <v>44007</v>
      </c>
      <c r="C36" s="1" t="s">
        <v>184</v>
      </c>
      <c r="D36" t="s">
        <v>226</v>
      </c>
      <c r="E36" t="s">
        <v>227</v>
      </c>
      <c r="F36" s="1" t="s">
        <v>189</v>
      </c>
      <c r="G36" s="1" t="s">
        <v>190</v>
      </c>
      <c r="H36" t="s">
        <v>92</v>
      </c>
      <c r="I36" t="s">
        <v>93</v>
      </c>
      <c r="J36" t="s">
        <v>94</v>
      </c>
      <c r="K36" s="1" t="s">
        <v>85</v>
      </c>
      <c r="L36">
        <v>0.3</v>
      </c>
      <c r="M36" t="s">
        <v>228</v>
      </c>
      <c r="N36"/>
      <c r="O36"/>
      <c r="P36"/>
      <c r="Q36" t="s">
        <v>86</v>
      </c>
      <c r="R36" t="s">
        <v>86</v>
      </c>
      <c r="S36">
        <v>-300</v>
      </c>
      <c r="T36"/>
      <c r="U36">
        <v>4</v>
      </c>
      <c r="V36" s="4">
        <v>0.45</v>
      </c>
      <c r="W36" s="4">
        <v>0.45</v>
      </c>
      <c r="X36" s="4">
        <v>0.43</v>
      </c>
      <c r="Y36" s="4">
        <v>0.44333333333333336</v>
      </c>
      <c r="Z36" s="5">
        <v>50.751879699248114</v>
      </c>
      <c r="AA36" s="33">
        <v>43.139097744360896</v>
      </c>
      <c r="AB36" s="33" t="s">
        <v>199</v>
      </c>
      <c r="AC36">
        <v>120</v>
      </c>
      <c r="AD36">
        <v>300</v>
      </c>
      <c r="AP36" s="1">
        <v>35</v>
      </c>
      <c r="AQ36" s="1"/>
      <c r="AR36" s="1">
        <v>2</v>
      </c>
      <c r="AS36" t="s">
        <v>99</v>
      </c>
      <c r="AT36" s="1" t="s">
        <v>126</v>
      </c>
      <c r="AU36" s="1" t="s">
        <v>87</v>
      </c>
      <c r="AW36" s="1">
        <v>3</v>
      </c>
      <c r="AX36">
        <v>0.5</v>
      </c>
      <c r="AY36">
        <v>3.5</v>
      </c>
      <c r="AZ36" t="s">
        <v>86</v>
      </c>
      <c r="BB36" s="1" t="s">
        <v>88</v>
      </c>
      <c r="BD36" s="1"/>
      <c r="BI36" s="1"/>
      <c r="BJ36" t="s">
        <v>126</v>
      </c>
      <c r="BK36" t="s">
        <v>89</v>
      </c>
      <c r="BM36">
        <v>8</v>
      </c>
      <c r="BN36" t="s">
        <v>196</v>
      </c>
      <c r="BO36" s="5">
        <v>62</v>
      </c>
      <c r="BU36" s="1"/>
      <c r="BZ36" s="1"/>
      <c r="CA36" s="1"/>
    </row>
    <row r="37" spans="1:81">
      <c r="A37" s="1" t="s">
        <v>168</v>
      </c>
      <c r="B37" s="3">
        <v>44007</v>
      </c>
      <c r="C37" s="1" t="s">
        <v>184</v>
      </c>
      <c r="D37" t="s">
        <v>226</v>
      </c>
      <c r="E37" t="s">
        <v>227</v>
      </c>
      <c r="F37" s="1" t="s">
        <v>189</v>
      </c>
      <c r="G37" s="1" t="s">
        <v>190</v>
      </c>
      <c r="H37" t="s">
        <v>92</v>
      </c>
      <c r="I37" t="s">
        <v>93</v>
      </c>
      <c r="J37" t="s">
        <v>94</v>
      </c>
      <c r="K37" s="1" t="s">
        <v>85</v>
      </c>
      <c r="L37">
        <v>0.3</v>
      </c>
      <c r="M37" t="s">
        <v>228</v>
      </c>
      <c r="N37"/>
      <c r="O37"/>
      <c r="P37"/>
      <c r="Q37" t="s">
        <v>86</v>
      </c>
      <c r="R37" t="s">
        <v>86</v>
      </c>
      <c r="S37">
        <v>-300</v>
      </c>
      <c r="T37"/>
      <c r="U37">
        <v>4</v>
      </c>
      <c r="V37" s="4">
        <v>0.45</v>
      </c>
      <c r="W37" s="4">
        <v>0.45</v>
      </c>
      <c r="X37" s="4">
        <v>0.43</v>
      </c>
      <c r="Y37" s="4">
        <v>0.44333333333333336</v>
      </c>
      <c r="Z37" s="5">
        <v>50.751879699248114</v>
      </c>
      <c r="AA37" s="33">
        <v>43.139097744360896</v>
      </c>
      <c r="AB37" s="33" t="s">
        <v>199</v>
      </c>
      <c r="AC37">
        <v>120</v>
      </c>
      <c r="AD37">
        <v>300</v>
      </c>
      <c r="AP37" s="1">
        <v>36</v>
      </c>
      <c r="AQ37" s="1"/>
      <c r="AR37" s="1">
        <v>3</v>
      </c>
      <c r="AS37" t="s">
        <v>99</v>
      </c>
      <c r="AT37" s="1" t="s">
        <v>126</v>
      </c>
      <c r="AU37" s="1" t="s">
        <v>127</v>
      </c>
      <c r="AW37" s="1">
        <v>4.5</v>
      </c>
      <c r="AX37">
        <v>3.5</v>
      </c>
      <c r="AY37">
        <v>8</v>
      </c>
      <c r="AZ37" t="s">
        <v>86</v>
      </c>
      <c r="BB37" s="1" t="s">
        <v>88</v>
      </c>
      <c r="BD37" s="1"/>
      <c r="BI37" s="1"/>
      <c r="BJ37" t="s">
        <v>126</v>
      </c>
      <c r="BK37" t="s">
        <v>89</v>
      </c>
      <c r="BM37">
        <v>9</v>
      </c>
      <c r="BN37" t="s">
        <v>196</v>
      </c>
      <c r="BO37" s="5">
        <v>59.2</v>
      </c>
      <c r="BU37" s="1"/>
      <c r="BZ37" s="1"/>
      <c r="CA37" s="1"/>
    </row>
    <row r="38" spans="1:81">
      <c r="A38" s="1" t="s">
        <v>168</v>
      </c>
      <c r="B38" s="3">
        <v>44007</v>
      </c>
      <c r="C38" s="1" t="s">
        <v>184</v>
      </c>
      <c r="D38" t="s">
        <v>226</v>
      </c>
      <c r="E38" t="s">
        <v>227</v>
      </c>
      <c r="F38" s="1" t="s">
        <v>189</v>
      </c>
      <c r="G38" s="1" t="s">
        <v>190</v>
      </c>
      <c r="H38" t="s">
        <v>92</v>
      </c>
      <c r="I38" t="s">
        <v>93</v>
      </c>
      <c r="J38" t="s">
        <v>94</v>
      </c>
      <c r="K38" s="1" t="s">
        <v>85</v>
      </c>
      <c r="L38">
        <v>0.3</v>
      </c>
      <c r="M38" t="s">
        <v>228</v>
      </c>
      <c r="N38"/>
      <c r="O38"/>
      <c r="P38"/>
      <c r="Q38" t="s">
        <v>86</v>
      </c>
      <c r="R38" t="s">
        <v>86</v>
      </c>
      <c r="S38">
        <v>-300</v>
      </c>
      <c r="T38"/>
      <c r="U38">
        <v>4</v>
      </c>
      <c r="V38" s="4">
        <v>0.45</v>
      </c>
      <c r="W38" s="4">
        <v>0.45</v>
      </c>
      <c r="X38" s="4">
        <v>0.43</v>
      </c>
      <c r="Y38" s="4">
        <v>0.44333333333333336</v>
      </c>
      <c r="Z38" s="5">
        <v>50.751879699248114</v>
      </c>
      <c r="AA38" s="33">
        <v>43.139097744360896</v>
      </c>
      <c r="AB38" s="33" t="s">
        <v>199</v>
      </c>
      <c r="AC38">
        <v>120</v>
      </c>
      <c r="AD38">
        <v>300</v>
      </c>
      <c r="AP38" s="1">
        <v>37</v>
      </c>
      <c r="AQ38" s="1"/>
      <c r="AR38" s="1">
        <v>4</v>
      </c>
      <c r="AS38" t="s">
        <v>99</v>
      </c>
      <c r="AT38" s="1" t="s">
        <v>126</v>
      </c>
      <c r="AU38" s="1" t="s">
        <v>128</v>
      </c>
      <c r="AW38" s="1">
        <v>9</v>
      </c>
      <c r="AX38">
        <v>8</v>
      </c>
      <c r="AY38">
        <v>17</v>
      </c>
      <c r="AZ38" t="s">
        <v>86</v>
      </c>
      <c r="BB38" s="1" t="s">
        <v>88</v>
      </c>
      <c r="BD38" s="1"/>
      <c r="BI38" s="1"/>
      <c r="BJ38" t="s">
        <v>126</v>
      </c>
      <c r="BK38" t="s">
        <v>89</v>
      </c>
      <c r="BM38">
        <v>10</v>
      </c>
      <c r="BN38" t="s">
        <v>196</v>
      </c>
      <c r="BO38" s="5">
        <v>60.6</v>
      </c>
      <c r="BU38" s="1"/>
      <c r="BZ38" s="1"/>
      <c r="CA38" s="1"/>
    </row>
    <row r="39" spans="1:81">
      <c r="A39" s="1" t="s">
        <v>168</v>
      </c>
      <c r="B39" s="3">
        <v>44007</v>
      </c>
      <c r="C39" s="1" t="s">
        <v>184</v>
      </c>
      <c r="D39" t="s">
        <v>226</v>
      </c>
      <c r="E39" t="s">
        <v>227</v>
      </c>
      <c r="F39" s="1" t="s">
        <v>189</v>
      </c>
      <c r="G39" s="1" t="s">
        <v>190</v>
      </c>
      <c r="H39" t="s">
        <v>92</v>
      </c>
      <c r="I39" t="s">
        <v>93</v>
      </c>
      <c r="J39" t="s">
        <v>94</v>
      </c>
      <c r="K39" s="1" t="s">
        <v>85</v>
      </c>
      <c r="L39">
        <v>0.3</v>
      </c>
      <c r="M39" t="s">
        <v>228</v>
      </c>
      <c r="N39"/>
      <c r="O39"/>
      <c r="P39"/>
      <c r="Q39" t="s">
        <v>86</v>
      </c>
      <c r="R39" t="s">
        <v>86</v>
      </c>
      <c r="S39">
        <v>-300</v>
      </c>
      <c r="T39"/>
      <c r="U39">
        <v>4</v>
      </c>
      <c r="V39" s="4">
        <v>0.45</v>
      </c>
      <c r="W39" s="4">
        <v>0.45</v>
      </c>
      <c r="X39" s="4">
        <v>0.43</v>
      </c>
      <c r="Y39" s="4">
        <v>0.44333333333333336</v>
      </c>
      <c r="Z39" s="5">
        <v>50.751879699248114</v>
      </c>
      <c r="AA39" s="33">
        <v>43.139097744360896</v>
      </c>
      <c r="AB39" s="33" t="s">
        <v>199</v>
      </c>
      <c r="AC39">
        <v>120</v>
      </c>
      <c r="AD39">
        <v>300</v>
      </c>
      <c r="AP39" s="1">
        <v>38</v>
      </c>
      <c r="AQ39" s="1" t="s">
        <v>49</v>
      </c>
      <c r="AR39" s="1">
        <v>5</v>
      </c>
      <c r="AS39" t="s">
        <v>130</v>
      </c>
      <c r="AT39" s="1" t="s">
        <v>131</v>
      </c>
      <c r="AU39" s="1" t="s">
        <v>132</v>
      </c>
      <c r="AW39" s="1">
        <v>21</v>
      </c>
      <c r="AX39">
        <v>17</v>
      </c>
      <c r="AY39">
        <v>38</v>
      </c>
      <c r="BA39" t="s">
        <v>133</v>
      </c>
      <c r="BB39" s="1" t="s">
        <v>146</v>
      </c>
      <c r="BD39" s="1"/>
      <c r="BI39" s="1" t="s">
        <v>135</v>
      </c>
      <c r="BJ39" t="s">
        <v>131</v>
      </c>
      <c r="BK39" t="s">
        <v>89</v>
      </c>
      <c r="BL39">
        <v>25.6</v>
      </c>
      <c r="BN39" t="s">
        <v>197</v>
      </c>
      <c r="BO39" s="5"/>
      <c r="BU39" s="1" t="s">
        <v>59</v>
      </c>
      <c r="BW39" t="s">
        <v>90</v>
      </c>
      <c r="BX39" t="s">
        <v>56</v>
      </c>
      <c r="BY39" t="s">
        <v>60</v>
      </c>
      <c r="BZ39" s="1" t="s">
        <v>57</v>
      </c>
      <c r="CA39" s="1" t="s">
        <v>58</v>
      </c>
    </row>
    <row r="40" spans="1:81">
      <c r="A40" s="1" t="s">
        <v>168</v>
      </c>
      <c r="B40" s="3">
        <v>44007</v>
      </c>
      <c r="C40" s="1" t="s">
        <v>184</v>
      </c>
      <c r="D40" t="s">
        <v>226</v>
      </c>
      <c r="E40" t="s">
        <v>227</v>
      </c>
      <c r="F40" s="1" t="s">
        <v>189</v>
      </c>
      <c r="G40" s="1" t="s">
        <v>190</v>
      </c>
      <c r="H40" t="s">
        <v>92</v>
      </c>
      <c r="I40" t="s">
        <v>93</v>
      </c>
      <c r="J40" t="s">
        <v>94</v>
      </c>
      <c r="K40" s="1" t="s">
        <v>85</v>
      </c>
      <c r="L40">
        <v>0.3</v>
      </c>
      <c r="M40" t="s">
        <v>228</v>
      </c>
      <c r="N40"/>
      <c r="O40"/>
      <c r="P40"/>
      <c r="Q40" t="s">
        <v>86</v>
      </c>
      <c r="R40" t="s">
        <v>86</v>
      </c>
      <c r="S40">
        <v>-300</v>
      </c>
      <c r="T40"/>
      <c r="U40">
        <v>4</v>
      </c>
      <c r="V40" s="4">
        <v>0.45</v>
      </c>
      <c r="W40" s="4">
        <v>0.45</v>
      </c>
      <c r="X40" s="4">
        <v>0.43</v>
      </c>
      <c r="Y40" s="4">
        <v>0.44333333333333336</v>
      </c>
      <c r="Z40" s="5">
        <v>50.751879699248114</v>
      </c>
      <c r="AA40" s="33">
        <v>43.139097744360896</v>
      </c>
      <c r="AB40" s="33" t="s">
        <v>199</v>
      </c>
      <c r="AC40">
        <v>120</v>
      </c>
      <c r="AD40">
        <v>300</v>
      </c>
      <c r="AP40" s="1">
        <v>39</v>
      </c>
      <c r="AQ40" s="1" t="s">
        <v>169</v>
      </c>
      <c r="AR40" s="1">
        <v>6</v>
      </c>
      <c r="AS40" t="s">
        <v>136</v>
      </c>
      <c r="AT40" s="1" t="s">
        <v>165</v>
      </c>
      <c r="AU40" s="1" t="s">
        <v>138</v>
      </c>
      <c r="AV40">
        <v>1</v>
      </c>
      <c r="AW40" s="1">
        <v>112</v>
      </c>
      <c r="AX40">
        <v>38</v>
      </c>
      <c r="AY40">
        <v>150</v>
      </c>
      <c r="BB40" s="1" t="s">
        <v>170</v>
      </c>
      <c r="BC40" t="s">
        <v>201</v>
      </c>
      <c r="BD40" s="1" t="s">
        <v>140</v>
      </c>
      <c r="BE40" t="s">
        <v>141</v>
      </c>
      <c r="BF40">
        <v>6.4</v>
      </c>
      <c r="BH40" t="s">
        <v>171</v>
      </c>
      <c r="BI40" s="1" t="s">
        <v>135</v>
      </c>
      <c r="BJ40" t="s">
        <v>198</v>
      </c>
      <c r="BK40" t="s">
        <v>163</v>
      </c>
      <c r="BN40" t="s">
        <v>197</v>
      </c>
      <c r="BO40" s="5"/>
      <c r="BQ40" t="s">
        <v>206</v>
      </c>
      <c r="BT40" t="s">
        <v>208</v>
      </c>
      <c r="BU40" s="1" t="s">
        <v>59</v>
      </c>
      <c r="BW40" t="s">
        <v>90</v>
      </c>
      <c r="BZ40" s="1"/>
      <c r="CA40" s="1" t="s">
        <v>58</v>
      </c>
      <c r="CC40" t="s">
        <v>91</v>
      </c>
    </row>
    <row r="41" spans="1:81">
      <c r="A41" s="1" t="s">
        <v>172</v>
      </c>
      <c r="B41" s="3">
        <v>44007</v>
      </c>
      <c r="C41" s="1" t="s">
        <v>184</v>
      </c>
      <c r="D41" t="s">
        <v>226</v>
      </c>
      <c r="E41" t="s">
        <v>227</v>
      </c>
      <c r="F41" s="1" t="s">
        <v>191</v>
      </c>
      <c r="G41" s="1" t="s">
        <v>192</v>
      </c>
      <c r="H41" t="s">
        <v>92</v>
      </c>
      <c r="I41" t="s">
        <v>93</v>
      </c>
      <c r="J41" t="s">
        <v>94</v>
      </c>
      <c r="K41" s="1" t="s">
        <v>85</v>
      </c>
      <c r="L41">
        <v>1</v>
      </c>
      <c r="M41" t="s">
        <v>228</v>
      </c>
      <c r="N41"/>
      <c r="O41"/>
      <c r="P41"/>
      <c r="Q41" t="s">
        <v>86</v>
      </c>
      <c r="R41" t="s">
        <v>86</v>
      </c>
      <c r="S41">
        <v>-400</v>
      </c>
      <c r="T41"/>
      <c r="V41" s="4"/>
      <c r="W41" s="4"/>
      <c r="X41" s="4"/>
      <c r="Y41" s="4" t="s">
        <v>197</v>
      </c>
      <c r="Z41" s="5" t="s">
        <v>197</v>
      </c>
      <c r="AA41" s="33" t="s">
        <v>197</v>
      </c>
      <c r="AB41" s="33" t="s">
        <v>197</v>
      </c>
      <c r="AD41">
        <v>300</v>
      </c>
      <c r="AP41" s="1">
        <v>40</v>
      </c>
      <c r="AQ41" s="1"/>
      <c r="AR41" s="1">
        <v>1</v>
      </c>
      <c r="AS41" t="s">
        <v>99</v>
      </c>
      <c r="AT41" s="1" t="s">
        <v>126</v>
      </c>
      <c r="AU41" s="1"/>
      <c r="AW41" s="1">
        <v>0.5</v>
      </c>
      <c r="AX41">
        <v>0</v>
      </c>
      <c r="AY41">
        <v>0.5</v>
      </c>
      <c r="AZ41" t="s">
        <v>86</v>
      </c>
      <c r="BB41" s="1" t="s">
        <v>88</v>
      </c>
      <c r="BD41" s="1"/>
      <c r="BI41" s="1"/>
      <c r="BJ41" t="s">
        <v>126</v>
      </c>
      <c r="BK41" t="s">
        <v>89</v>
      </c>
      <c r="BM41">
        <v>12</v>
      </c>
      <c r="BN41" t="s">
        <v>96</v>
      </c>
      <c r="BO41" s="5">
        <v>61.6</v>
      </c>
      <c r="BU41" s="1"/>
      <c r="BZ41" s="1"/>
      <c r="CA41" s="1"/>
    </row>
    <row r="42" spans="1:81">
      <c r="A42" s="1" t="s">
        <v>172</v>
      </c>
      <c r="B42" s="3">
        <v>44007</v>
      </c>
      <c r="C42" s="1" t="s">
        <v>184</v>
      </c>
      <c r="D42" t="s">
        <v>226</v>
      </c>
      <c r="E42" t="s">
        <v>227</v>
      </c>
      <c r="F42" s="1" t="s">
        <v>191</v>
      </c>
      <c r="G42" s="1" t="s">
        <v>192</v>
      </c>
      <c r="H42" t="s">
        <v>92</v>
      </c>
      <c r="I42" t="s">
        <v>93</v>
      </c>
      <c r="J42" t="s">
        <v>94</v>
      </c>
      <c r="K42" s="1" t="s">
        <v>85</v>
      </c>
      <c r="L42">
        <v>1</v>
      </c>
      <c r="M42" t="s">
        <v>228</v>
      </c>
      <c r="N42"/>
      <c r="O42"/>
      <c r="P42"/>
      <c r="Q42" t="s">
        <v>86</v>
      </c>
      <c r="R42" t="s">
        <v>86</v>
      </c>
      <c r="S42">
        <v>-400</v>
      </c>
      <c r="T42"/>
      <c r="V42" s="4"/>
      <c r="W42" s="4"/>
      <c r="X42" s="4"/>
      <c r="Y42" s="4" t="s">
        <v>197</v>
      </c>
      <c r="Z42" s="5" t="s">
        <v>197</v>
      </c>
      <c r="AA42" s="33" t="s">
        <v>197</v>
      </c>
      <c r="AB42" s="33" t="s">
        <v>197</v>
      </c>
      <c r="AD42">
        <v>300</v>
      </c>
      <c r="AP42" s="1">
        <v>41</v>
      </c>
      <c r="AQ42" s="1"/>
      <c r="AR42" s="1">
        <v>2</v>
      </c>
      <c r="AS42" t="s">
        <v>99</v>
      </c>
      <c r="AT42" s="1" t="s">
        <v>126</v>
      </c>
      <c r="AU42" s="1" t="s">
        <v>87</v>
      </c>
      <c r="AW42" s="1">
        <v>3.5</v>
      </c>
      <c r="AX42">
        <v>0.5</v>
      </c>
      <c r="AY42">
        <v>4</v>
      </c>
      <c r="AZ42" t="s">
        <v>86</v>
      </c>
      <c r="BB42" s="1" t="s">
        <v>88</v>
      </c>
      <c r="BD42" s="1"/>
      <c r="BI42" s="1"/>
      <c r="BJ42" t="s">
        <v>126</v>
      </c>
      <c r="BK42" t="s">
        <v>89</v>
      </c>
      <c r="BM42">
        <v>13</v>
      </c>
      <c r="BN42" t="s">
        <v>96</v>
      </c>
      <c r="BO42" s="5">
        <v>63.6</v>
      </c>
      <c r="BU42" s="1"/>
      <c r="BZ42" s="1"/>
      <c r="CA42" s="1"/>
    </row>
    <row r="43" spans="1:81">
      <c r="A43" s="1" t="s">
        <v>172</v>
      </c>
      <c r="B43" s="3">
        <v>44007</v>
      </c>
      <c r="C43" s="1" t="s">
        <v>184</v>
      </c>
      <c r="D43" t="s">
        <v>226</v>
      </c>
      <c r="E43" t="s">
        <v>227</v>
      </c>
      <c r="F43" s="1" t="s">
        <v>191</v>
      </c>
      <c r="G43" s="1" t="s">
        <v>192</v>
      </c>
      <c r="H43" t="s">
        <v>92</v>
      </c>
      <c r="I43" t="s">
        <v>93</v>
      </c>
      <c r="J43" t="s">
        <v>94</v>
      </c>
      <c r="K43" s="1" t="s">
        <v>85</v>
      </c>
      <c r="L43">
        <v>1</v>
      </c>
      <c r="M43" t="s">
        <v>228</v>
      </c>
      <c r="N43"/>
      <c r="O43"/>
      <c r="P43"/>
      <c r="Q43" t="s">
        <v>86</v>
      </c>
      <c r="R43" t="s">
        <v>86</v>
      </c>
      <c r="S43">
        <v>-400</v>
      </c>
      <c r="T43"/>
      <c r="V43" s="4"/>
      <c r="W43" s="4"/>
      <c r="X43" s="4"/>
      <c r="Y43" s="4" t="s">
        <v>197</v>
      </c>
      <c r="Z43" s="5" t="s">
        <v>197</v>
      </c>
      <c r="AA43" s="33" t="s">
        <v>197</v>
      </c>
      <c r="AB43" s="33" t="s">
        <v>197</v>
      </c>
      <c r="AD43">
        <v>300</v>
      </c>
      <c r="AP43" s="1">
        <v>42</v>
      </c>
      <c r="AQ43" s="1"/>
      <c r="AR43" s="1">
        <v>3</v>
      </c>
      <c r="AS43" t="s">
        <v>99</v>
      </c>
      <c r="AT43" s="1" t="s">
        <v>126</v>
      </c>
      <c r="AU43" s="1" t="s">
        <v>127</v>
      </c>
      <c r="AW43" s="1">
        <v>4.5</v>
      </c>
      <c r="AX43">
        <v>4</v>
      </c>
      <c r="AY43">
        <v>8.5</v>
      </c>
      <c r="AZ43" t="s">
        <v>86</v>
      </c>
      <c r="BB43" s="1" t="s">
        <v>88</v>
      </c>
      <c r="BD43" s="1"/>
      <c r="BI43" s="1"/>
      <c r="BJ43" t="s">
        <v>126</v>
      </c>
      <c r="BK43" t="s">
        <v>89</v>
      </c>
      <c r="BM43">
        <v>10</v>
      </c>
      <c r="BN43" t="s">
        <v>196</v>
      </c>
      <c r="BO43" s="5">
        <v>60.6</v>
      </c>
      <c r="BU43" s="1"/>
      <c r="BZ43" s="1"/>
      <c r="CA43" s="1"/>
    </row>
    <row r="44" spans="1:81">
      <c r="A44" s="1" t="s">
        <v>172</v>
      </c>
      <c r="B44" s="3">
        <v>44007</v>
      </c>
      <c r="C44" s="1" t="s">
        <v>184</v>
      </c>
      <c r="D44" t="s">
        <v>226</v>
      </c>
      <c r="E44" t="s">
        <v>227</v>
      </c>
      <c r="F44" s="1" t="s">
        <v>191</v>
      </c>
      <c r="G44" s="1" t="s">
        <v>192</v>
      </c>
      <c r="H44" t="s">
        <v>92</v>
      </c>
      <c r="I44" t="s">
        <v>93</v>
      </c>
      <c r="J44" t="s">
        <v>94</v>
      </c>
      <c r="K44" s="1" t="s">
        <v>85</v>
      </c>
      <c r="L44">
        <v>1</v>
      </c>
      <c r="M44" t="s">
        <v>228</v>
      </c>
      <c r="N44"/>
      <c r="O44"/>
      <c r="P44"/>
      <c r="Q44" t="s">
        <v>86</v>
      </c>
      <c r="R44" t="s">
        <v>86</v>
      </c>
      <c r="S44">
        <v>-400</v>
      </c>
      <c r="T44"/>
      <c r="V44" s="4"/>
      <c r="W44" s="4"/>
      <c r="X44" s="4"/>
      <c r="Y44" s="4" t="s">
        <v>197</v>
      </c>
      <c r="Z44" s="5" t="s">
        <v>197</v>
      </c>
      <c r="AA44" s="33" t="s">
        <v>197</v>
      </c>
      <c r="AB44" s="33" t="s">
        <v>197</v>
      </c>
      <c r="AD44">
        <v>300</v>
      </c>
      <c r="AP44" s="1">
        <v>43</v>
      </c>
      <c r="AQ44" s="1"/>
      <c r="AR44" s="1">
        <v>4</v>
      </c>
      <c r="AS44" t="s">
        <v>99</v>
      </c>
      <c r="AT44" s="1" t="s">
        <v>126</v>
      </c>
      <c r="AU44" s="1" t="s">
        <v>129</v>
      </c>
      <c r="AW44" s="1">
        <v>5</v>
      </c>
      <c r="AX44">
        <v>8.5</v>
      </c>
      <c r="AY44">
        <v>13.5</v>
      </c>
      <c r="AZ44" t="s">
        <v>86</v>
      </c>
      <c r="BB44" s="1" t="s">
        <v>88</v>
      </c>
      <c r="BD44" s="1"/>
      <c r="BI44" s="1"/>
      <c r="BJ44" t="s">
        <v>126</v>
      </c>
      <c r="BK44" t="s">
        <v>89</v>
      </c>
      <c r="BM44">
        <v>11</v>
      </c>
      <c r="BN44" t="s">
        <v>196</v>
      </c>
      <c r="BO44" s="5">
        <v>63</v>
      </c>
      <c r="BU44" s="1"/>
      <c r="BZ44" s="1"/>
      <c r="CA44" s="1"/>
    </row>
    <row r="45" spans="1:81">
      <c r="A45" s="1" t="s">
        <v>172</v>
      </c>
      <c r="B45" s="3">
        <v>44007</v>
      </c>
      <c r="C45" s="1" t="s">
        <v>184</v>
      </c>
      <c r="D45" t="s">
        <v>226</v>
      </c>
      <c r="E45" t="s">
        <v>227</v>
      </c>
      <c r="F45" s="1" t="s">
        <v>191</v>
      </c>
      <c r="G45" s="1" t="s">
        <v>192</v>
      </c>
      <c r="H45" t="s">
        <v>92</v>
      </c>
      <c r="I45" t="s">
        <v>93</v>
      </c>
      <c r="J45" t="s">
        <v>94</v>
      </c>
      <c r="K45" s="1" t="s">
        <v>85</v>
      </c>
      <c r="L45">
        <v>1</v>
      </c>
      <c r="M45" t="s">
        <v>228</v>
      </c>
      <c r="N45"/>
      <c r="O45"/>
      <c r="P45"/>
      <c r="Q45" t="s">
        <v>86</v>
      </c>
      <c r="R45" t="s">
        <v>86</v>
      </c>
      <c r="S45">
        <v>-400</v>
      </c>
      <c r="T45"/>
      <c r="V45" s="4"/>
      <c r="W45" s="4"/>
      <c r="X45" s="4"/>
      <c r="Y45" s="4" t="s">
        <v>197</v>
      </c>
      <c r="Z45" s="5" t="s">
        <v>197</v>
      </c>
      <c r="AA45" s="33" t="s">
        <v>197</v>
      </c>
      <c r="AB45" s="33" t="s">
        <v>197</v>
      </c>
      <c r="AD45">
        <v>300</v>
      </c>
      <c r="AP45" s="1">
        <v>44</v>
      </c>
      <c r="AQ45" s="1"/>
      <c r="AR45" s="1">
        <v>5</v>
      </c>
      <c r="AS45" t="s">
        <v>99</v>
      </c>
      <c r="AT45" s="1" t="s">
        <v>126</v>
      </c>
      <c r="AU45" s="1" t="s">
        <v>128</v>
      </c>
      <c r="AW45" s="1">
        <v>5.5</v>
      </c>
      <c r="AX45">
        <v>13.5</v>
      </c>
      <c r="AY45">
        <v>19</v>
      </c>
      <c r="AZ45" t="s">
        <v>86</v>
      </c>
      <c r="BB45" s="1" t="s">
        <v>88</v>
      </c>
      <c r="BD45" s="1"/>
      <c r="BI45" s="1"/>
      <c r="BJ45" t="s">
        <v>126</v>
      </c>
      <c r="BK45" t="s">
        <v>89</v>
      </c>
      <c r="BN45" t="s">
        <v>197</v>
      </c>
      <c r="BO45" s="5"/>
      <c r="BU45" s="1"/>
      <c r="BZ45" s="1"/>
      <c r="CA45" s="1"/>
    </row>
    <row r="46" spans="1:81">
      <c r="A46" s="1" t="s">
        <v>172</v>
      </c>
      <c r="B46" s="3">
        <v>44007</v>
      </c>
      <c r="C46" s="1" t="s">
        <v>184</v>
      </c>
      <c r="D46" t="s">
        <v>226</v>
      </c>
      <c r="E46" t="s">
        <v>227</v>
      </c>
      <c r="F46" s="1" t="s">
        <v>191</v>
      </c>
      <c r="G46" s="1" t="s">
        <v>192</v>
      </c>
      <c r="H46" t="s">
        <v>92</v>
      </c>
      <c r="I46" t="s">
        <v>93</v>
      </c>
      <c r="J46" t="s">
        <v>94</v>
      </c>
      <c r="K46" s="1" t="s">
        <v>85</v>
      </c>
      <c r="L46">
        <v>1</v>
      </c>
      <c r="M46" t="s">
        <v>228</v>
      </c>
      <c r="N46"/>
      <c r="O46"/>
      <c r="P46"/>
      <c r="Q46" t="s">
        <v>86</v>
      </c>
      <c r="R46" t="s">
        <v>86</v>
      </c>
      <c r="S46">
        <v>-400</v>
      </c>
      <c r="T46"/>
      <c r="V46" s="4"/>
      <c r="W46" s="4"/>
      <c r="X46" s="4"/>
      <c r="Y46" s="4" t="s">
        <v>197</v>
      </c>
      <c r="Z46" s="5" t="s">
        <v>197</v>
      </c>
      <c r="AA46" s="33" t="s">
        <v>197</v>
      </c>
      <c r="AB46" s="33" t="s">
        <v>197</v>
      </c>
      <c r="AD46">
        <v>300</v>
      </c>
      <c r="AP46" s="1">
        <v>45</v>
      </c>
      <c r="AQ46" s="1" t="s">
        <v>49</v>
      </c>
      <c r="AR46" s="1">
        <v>6</v>
      </c>
      <c r="AS46" t="s">
        <v>130</v>
      </c>
      <c r="AT46" s="1" t="s">
        <v>131</v>
      </c>
      <c r="AU46" s="1" t="s">
        <v>129</v>
      </c>
      <c r="AW46" s="1">
        <v>8</v>
      </c>
      <c r="AX46">
        <v>19</v>
      </c>
      <c r="AY46">
        <v>27</v>
      </c>
      <c r="BA46" t="s">
        <v>133</v>
      </c>
      <c r="BB46" s="1" t="s">
        <v>144</v>
      </c>
      <c r="BD46" s="1"/>
      <c r="BI46" s="1"/>
      <c r="BJ46" t="s">
        <v>131</v>
      </c>
      <c r="BK46" t="s">
        <v>89</v>
      </c>
      <c r="BN46" t="s">
        <v>197</v>
      </c>
      <c r="BO46" s="5"/>
      <c r="BU46" s="1" t="s">
        <v>59</v>
      </c>
      <c r="BW46" t="s">
        <v>90</v>
      </c>
      <c r="BX46" t="s">
        <v>56</v>
      </c>
      <c r="BY46" t="s">
        <v>60</v>
      </c>
      <c r="BZ46" s="1" t="s">
        <v>57</v>
      </c>
      <c r="CA46" s="1" t="s">
        <v>58</v>
      </c>
    </row>
    <row r="47" spans="1:81">
      <c r="A47" s="1" t="s">
        <v>172</v>
      </c>
      <c r="B47" s="3">
        <v>44007</v>
      </c>
      <c r="C47" s="1" t="s">
        <v>184</v>
      </c>
      <c r="D47" t="s">
        <v>226</v>
      </c>
      <c r="E47" t="s">
        <v>227</v>
      </c>
      <c r="F47" s="1" t="s">
        <v>191</v>
      </c>
      <c r="G47" s="1" t="s">
        <v>192</v>
      </c>
      <c r="H47" t="s">
        <v>92</v>
      </c>
      <c r="I47" t="s">
        <v>93</v>
      </c>
      <c r="J47" t="s">
        <v>94</v>
      </c>
      <c r="K47" s="1" t="s">
        <v>85</v>
      </c>
      <c r="L47">
        <v>1</v>
      </c>
      <c r="M47" t="s">
        <v>228</v>
      </c>
      <c r="N47"/>
      <c r="O47"/>
      <c r="P47"/>
      <c r="Q47" t="s">
        <v>86</v>
      </c>
      <c r="R47" t="s">
        <v>86</v>
      </c>
      <c r="S47">
        <v>-400</v>
      </c>
      <c r="T47"/>
      <c r="V47" s="4"/>
      <c r="W47" s="4"/>
      <c r="X47" s="4"/>
      <c r="Y47" s="4" t="s">
        <v>197</v>
      </c>
      <c r="Z47" s="5" t="s">
        <v>197</v>
      </c>
      <c r="AA47" s="33" t="s">
        <v>197</v>
      </c>
      <c r="AB47" s="33" t="s">
        <v>197</v>
      </c>
      <c r="AD47">
        <v>300</v>
      </c>
      <c r="AP47" s="1">
        <v>46</v>
      </c>
      <c r="AQ47" s="1" t="s">
        <v>49</v>
      </c>
      <c r="AR47" s="1">
        <v>7</v>
      </c>
      <c r="AS47" t="s">
        <v>130</v>
      </c>
      <c r="AT47" s="1" t="s">
        <v>131</v>
      </c>
      <c r="AU47" s="1" t="s">
        <v>132</v>
      </c>
      <c r="AW47" s="1">
        <v>15</v>
      </c>
      <c r="AX47">
        <v>27</v>
      </c>
      <c r="AY47">
        <v>42</v>
      </c>
      <c r="BA47" t="s">
        <v>133</v>
      </c>
      <c r="BB47" s="1" t="s">
        <v>144</v>
      </c>
      <c r="BD47" s="1"/>
      <c r="BI47" s="1"/>
      <c r="BJ47" t="s">
        <v>131</v>
      </c>
      <c r="BK47" t="s">
        <v>89</v>
      </c>
      <c r="BN47" t="s">
        <v>197</v>
      </c>
      <c r="BO47" s="5"/>
      <c r="BU47" s="1" t="s">
        <v>59</v>
      </c>
      <c r="BW47" t="s">
        <v>90</v>
      </c>
      <c r="BX47" t="s">
        <v>56</v>
      </c>
      <c r="BY47" t="s">
        <v>60</v>
      </c>
      <c r="BZ47" s="1" t="s">
        <v>57</v>
      </c>
      <c r="CA47" s="1" t="s">
        <v>58</v>
      </c>
    </row>
    <row r="48" spans="1:81">
      <c r="A48" s="1" t="s">
        <v>172</v>
      </c>
      <c r="B48" s="3">
        <v>44007</v>
      </c>
      <c r="C48" s="1" t="s">
        <v>184</v>
      </c>
      <c r="D48" t="s">
        <v>226</v>
      </c>
      <c r="E48" t="s">
        <v>227</v>
      </c>
      <c r="F48" s="1" t="s">
        <v>191</v>
      </c>
      <c r="G48" s="1" t="s">
        <v>192</v>
      </c>
      <c r="H48" t="s">
        <v>92</v>
      </c>
      <c r="I48" t="s">
        <v>93</v>
      </c>
      <c r="J48" t="s">
        <v>94</v>
      </c>
      <c r="K48" s="1" t="s">
        <v>85</v>
      </c>
      <c r="L48">
        <v>1</v>
      </c>
      <c r="M48" t="s">
        <v>228</v>
      </c>
      <c r="N48"/>
      <c r="O48"/>
      <c r="P48"/>
      <c r="Q48" t="s">
        <v>86</v>
      </c>
      <c r="R48" t="s">
        <v>86</v>
      </c>
      <c r="S48">
        <v>-400</v>
      </c>
      <c r="T48"/>
      <c r="V48" s="4"/>
      <c r="W48" s="4"/>
      <c r="X48" s="4"/>
      <c r="Y48" s="4" t="s">
        <v>197</v>
      </c>
      <c r="Z48" s="5" t="s">
        <v>197</v>
      </c>
      <c r="AA48" s="33" t="s">
        <v>197</v>
      </c>
      <c r="AB48" s="33" t="s">
        <v>197</v>
      </c>
      <c r="AD48">
        <v>300</v>
      </c>
      <c r="AP48" s="1">
        <v>47</v>
      </c>
      <c r="AQ48" s="1" t="s">
        <v>173</v>
      </c>
      <c r="AR48" s="1">
        <v>8</v>
      </c>
      <c r="AS48" t="s">
        <v>136</v>
      </c>
      <c r="AT48" s="1" t="s">
        <v>153</v>
      </c>
      <c r="AU48" s="1" t="s">
        <v>138</v>
      </c>
      <c r="AV48">
        <v>1</v>
      </c>
      <c r="AW48" s="1">
        <v>48</v>
      </c>
      <c r="AX48">
        <v>42</v>
      </c>
      <c r="AY48">
        <v>90</v>
      </c>
      <c r="BB48" s="1" t="s">
        <v>174</v>
      </c>
      <c r="BC48" t="s">
        <v>201</v>
      </c>
      <c r="BD48" s="1"/>
      <c r="BE48" t="s">
        <v>155</v>
      </c>
      <c r="BH48" t="s">
        <v>175</v>
      </c>
      <c r="BI48" s="1" t="s">
        <v>135</v>
      </c>
      <c r="BJ48" t="s">
        <v>200</v>
      </c>
      <c r="BK48" t="s">
        <v>163</v>
      </c>
      <c r="BN48" t="s">
        <v>197</v>
      </c>
      <c r="BO48" s="5"/>
      <c r="BQ48" t="s">
        <v>204</v>
      </c>
      <c r="BS48" t="s">
        <v>213</v>
      </c>
      <c r="BT48" t="s">
        <v>210</v>
      </c>
      <c r="BU48" s="1" t="s">
        <v>59</v>
      </c>
      <c r="BW48" t="s">
        <v>195</v>
      </c>
      <c r="BZ48" s="1"/>
      <c r="CA48" s="1" t="s">
        <v>58</v>
      </c>
      <c r="CC48" t="s">
        <v>91</v>
      </c>
    </row>
    <row r="49" spans="1:81">
      <c r="A49" s="1" t="s">
        <v>176</v>
      </c>
      <c r="B49" s="3">
        <v>44008</v>
      </c>
      <c r="C49" s="1" t="s">
        <v>82</v>
      </c>
      <c r="D49" t="s">
        <v>226</v>
      </c>
      <c r="E49" t="s">
        <v>227</v>
      </c>
      <c r="F49" s="1" t="s">
        <v>193</v>
      </c>
      <c r="G49" s="1" t="s">
        <v>194</v>
      </c>
      <c r="H49" t="s">
        <v>92</v>
      </c>
      <c r="I49" t="s">
        <v>93</v>
      </c>
      <c r="J49" t="s">
        <v>94</v>
      </c>
      <c r="K49" s="1" t="s">
        <v>85</v>
      </c>
      <c r="L49">
        <v>1</v>
      </c>
      <c r="M49" t="s">
        <v>228</v>
      </c>
      <c r="N49"/>
      <c r="O49"/>
      <c r="P49"/>
      <c r="Q49" t="s">
        <v>102</v>
      </c>
      <c r="R49" t="s">
        <v>102</v>
      </c>
      <c r="S49">
        <v>-500</v>
      </c>
      <c r="T49"/>
      <c r="V49" s="4"/>
      <c r="W49" s="4"/>
      <c r="X49" s="4"/>
      <c r="Y49" s="4" t="s">
        <v>197</v>
      </c>
      <c r="Z49" s="5" t="s">
        <v>197</v>
      </c>
      <c r="AA49" s="33" t="s">
        <v>197</v>
      </c>
      <c r="AB49" s="33" t="s">
        <v>197</v>
      </c>
      <c r="AD49">
        <v>300</v>
      </c>
      <c r="AP49" s="1">
        <v>48</v>
      </c>
      <c r="AQ49" s="1"/>
      <c r="AR49" s="1">
        <v>1</v>
      </c>
      <c r="AS49" t="s">
        <v>99</v>
      </c>
      <c r="AT49" s="1" t="s">
        <v>126</v>
      </c>
      <c r="AU49" s="1" t="s">
        <v>87</v>
      </c>
      <c r="AW49" s="1">
        <v>3</v>
      </c>
      <c r="AX49">
        <v>0</v>
      </c>
      <c r="AY49">
        <v>3</v>
      </c>
      <c r="AZ49" t="s">
        <v>86</v>
      </c>
      <c r="BB49" s="1" t="s">
        <v>88</v>
      </c>
      <c r="BD49" s="1"/>
      <c r="BI49" s="1"/>
      <c r="BJ49" t="s">
        <v>126</v>
      </c>
      <c r="BK49" t="s">
        <v>89</v>
      </c>
      <c r="BM49">
        <v>8</v>
      </c>
      <c r="BN49" t="s">
        <v>196</v>
      </c>
      <c r="BO49" s="5">
        <v>62</v>
      </c>
      <c r="BU49" s="1"/>
      <c r="BZ49" s="1"/>
      <c r="CA49" s="1"/>
    </row>
    <row r="50" spans="1:81">
      <c r="A50" s="1" t="s">
        <v>176</v>
      </c>
      <c r="B50" s="3">
        <v>44008</v>
      </c>
      <c r="C50" s="1" t="s">
        <v>82</v>
      </c>
      <c r="D50" t="s">
        <v>226</v>
      </c>
      <c r="E50" t="s">
        <v>227</v>
      </c>
      <c r="F50" s="1" t="s">
        <v>193</v>
      </c>
      <c r="G50" s="1" t="s">
        <v>194</v>
      </c>
      <c r="H50" t="s">
        <v>92</v>
      </c>
      <c r="I50" t="s">
        <v>93</v>
      </c>
      <c r="J50" t="s">
        <v>94</v>
      </c>
      <c r="K50" s="1" t="s">
        <v>85</v>
      </c>
      <c r="L50">
        <v>1</v>
      </c>
      <c r="M50" t="s">
        <v>228</v>
      </c>
      <c r="N50"/>
      <c r="O50"/>
      <c r="P50"/>
      <c r="Q50" t="s">
        <v>102</v>
      </c>
      <c r="R50" t="s">
        <v>102</v>
      </c>
      <c r="S50">
        <v>-500</v>
      </c>
      <c r="T50"/>
      <c r="V50" s="4"/>
      <c r="W50" s="4"/>
      <c r="X50" s="4"/>
      <c r="Y50" s="4" t="s">
        <v>197</v>
      </c>
      <c r="Z50" s="5" t="s">
        <v>197</v>
      </c>
      <c r="AA50" s="33" t="s">
        <v>197</v>
      </c>
      <c r="AB50" s="33" t="s">
        <v>197</v>
      </c>
      <c r="AD50">
        <v>300</v>
      </c>
      <c r="AP50" s="1">
        <v>49</v>
      </c>
      <c r="AQ50" s="1"/>
      <c r="AR50" s="1">
        <v>2</v>
      </c>
      <c r="AS50" t="s">
        <v>99</v>
      </c>
      <c r="AT50" s="1" t="s">
        <v>126</v>
      </c>
      <c r="AU50" s="1" t="s">
        <v>127</v>
      </c>
      <c r="AW50" s="1">
        <v>3.5</v>
      </c>
      <c r="AX50">
        <v>3</v>
      </c>
      <c r="AY50">
        <v>6.5</v>
      </c>
      <c r="AZ50" t="s">
        <v>86</v>
      </c>
      <c r="BB50" s="1" t="s">
        <v>88</v>
      </c>
      <c r="BD50" s="1"/>
      <c r="BI50" s="1"/>
      <c r="BJ50" t="s">
        <v>126</v>
      </c>
      <c r="BK50" t="s">
        <v>89</v>
      </c>
      <c r="BM50">
        <v>9</v>
      </c>
      <c r="BN50" t="s">
        <v>196</v>
      </c>
      <c r="BO50" s="5">
        <v>59.2</v>
      </c>
      <c r="BU50" s="1"/>
      <c r="BZ50" s="1"/>
      <c r="CA50" s="1"/>
    </row>
    <row r="51" spans="1:81">
      <c r="A51" s="1" t="s">
        <v>176</v>
      </c>
      <c r="B51" s="3">
        <v>44008</v>
      </c>
      <c r="C51" s="1" t="s">
        <v>82</v>
      </c>
      <c r="D51" t="s">
        <v>226</v>
      </c>
      <c r="E51" t="s">
        <v>227</v>
      </c>
      <c r="F51" s="1" t="s">
        <v>193</v>
      </c>
      <c r="G51" s="1" t="s">
        <v>194</v>
      </c>
      <c r="H51" t="s">
        <v>92</v>
      </c>
      <c r="I51" t="s">
        <v>93</v>
      </c>
      <c r="J51" t="s">
        <v>94</v>
      </c>
      <c r="K51" s="1" t="s">
        <v>85</v>
      </c>
      <c r="L51">
        <v>1</v>
      </c>
      <c r="M51" t="s">
        <v>228</v>
      </c>
      <c r="N51"/>
      <c r="O51"/>
      <c r="P51"/>
      <c r="Q51" t="s">
        <v>102</v>
      </c>
      <c r="R51" t="s">
        <v>102</v>
      </c>
      <c r="S51">
        <v>-500</v>
      </c>
      <c r="T51"/>
      <c r="V51" s="4"/>
      <c r="W51" s="4"/>
      <c r="X51" s="4"/>
      <c r="Y51" s="4" t="s">
        <v>197</v>
      </c>
      <c r="Z51" s="5" t="s">
        <v>197</v>
      </c>
      <c r="AA51" s="33" t="s">
        <v>197</v>
      </c>
      <c r="AB51" s="33" t="s">
        <v>197</v>
      </c>
      <c r="AD51">
        <v>300</v>
      </c>
      <c r="AP51" s="1">
        <v>50</v>
      </c>
      <c r="AQ51" s="1"/>
      <c r="AR51" s="1">
        <v>3</v>
      </c>
      <c r="AS51" t="s">
        <v>99</v>
      </c>
      <c r="AT51" s="1" t="s">
        <v>126</v>
      </c>
      <c r="AU51" s="1" t="s">
        <v>128</v>
      </c>
      <c r="AW51" s="1">
        <v>6</v>
      </c>
      <c r="AX51">
        <v>6.5</v>
      </c>
      <c r="AY51">
        <v>12.5</v>
      </c>
      <c r="AZ51" t="s">
        <v>86</v>
      </c>
      <c r="BB51" s="1" t="s">
        <v>88</v>
      </c>
      <c r="BD51" s="1"/>
      <c r="BI51" s="1"/>
      <c r="BJ51" t="s">
        <v>126</v>
      </c>
      <c r="BK51" t="s">
        <v>89</v>
      </c>
      <c r="BM51">
        <v>10</v>
      </c>
      <c r="BN51" t="s">
        <v>196</v>
      </c>
      <c r="BO51" s="5">
        <v>60.6</v>
      </c>
      <c r="BU51" s="1"/>
      <c r="BZ51" s="1"/>
      <c r="CA51" s="1"/>
    </row>
    <row r="52" spans="1:81">
      <c r="A52" s="1" t="s">
        <v>176</v>
      </c>
      <c r="B52" s="3">
        <v>44008</v>
      </c>
      <c r="C52" s="1" t="s">
        <v>82</v>
      </c>
      <c r="D52" t="s">
        <v>226</v>
      </c>
      <c r="E52" t="s">
        <v>227</v>
      </c>
      <c r="F52" s="1" t="s">
        <v>193</v>
      </c>
      <c r="G52" s="1" t="s">
        <v>194</v>
      </c>
      <c r="H52" t="s">
        <v>92</v>
      </c>
      <c r="I52" t="s">
        <v>93</v>
      </c>
      <c r="J52" t="s">
        <v>94</v>
      </c>
      <c r="K52" s="1" t="s">
        <v>85</v>
      </c>
      <c r="L52">
        <v>1</v>
      </c>
      <c r="M52" t="s">
        <v>228</v>
      </c>
      <c r="N52"/>
      <c r="O52"/>
      <c r="P52"/>
      <c r="Q52" t="s">
        <v>102</v>
      </c>
      <c r="R52" t="s">
        <v>102</v>
      </c>
      <c r="S52">
        <v>-500</v>
      </c>
      <c r="T52"/>
      <c r="V52" s="4"/>
      <c r="W52" s="4"/>
      <c r="X52" s="4"/>
      <c r="Y52" s="4" t="s">
        <v>197</v>
      </c>
      <c r="Z52" s="5" t="s">
        <v>197</v>
      </c>
      <c r="AA52" s="33" t="s">
        <v>197</v>
      </c>
      <c r="AB52" s="33" t="s">
        <v>197</v>
      </c>
      <c r="AD52">
        <v>300</v>
      </c>
      <c r="AP52" s="1">
        <v>51</v>
      </c>
      <c r="AQ52" s="1"/>
      <c r="AR52" s="1">
        <v>4</v>
      </c>
      <c r="AS52" t="s">
        <v>99</v>
      </c>
      <c r="AT52" s="1" t="s">
        <v>126</v>
      </c>
      <c r="AU52" s="1" t="s">
        <v>128</v>
      </c>
      <c r="AW52" s="1">
        <v>5.5</v>
      </c>
      <c r="AX52">
        <v>12.5</v>
      </c>
      <c r="AY52">
        <v>18</v>
      </c>
      <c r="AZ52" t="s">
        <v>86</v>
      </c>
      <c r="BB52" s="1" t="s">
        <v>88</v>
      </c>
      <c r="BD52" s="1"/>
      <c r="BI52" s="1"/>
      <c r="BJ52" t="s">
        <v>126</v>
      </c>
      <c r="BK52" t="s">
        <v>89</v>
      </c>
      <c r="BM52">
        <v>11</v>
      </c>
      <c r="BN52" t="s">
        <v>196</v>
      </c>
      <c r="BO52" s="5">
        <v>63</v>
      </c>
      <c r="BU52" s="1"/>
      <c r="BZ52" s="1"/>
      <c r="CA52" s="1"/>
    </row>
    <row r="53" spans="1:81">
      <c r="A53" s="1" t="s">
        <v>176</v>
      </c>
      <c r="B53" s="3">
        <v>44008</v>
      </c>
      <c r="C53" s="1" t="s">
        <v>82</v>
      </c>
      <c r="D53" t="s">
        <v>226</v>
      </c>
      <c r="E53" t="s">
        <v>227</v>
      </c>
      <c r="F53" s="1" t="s">
        <v>193</v>
      </c>
      <c r="G53" s="1" t="s">
        <v>194</v>
      </c>
      <c r="H53" t="s">
        <v>92</v>
      </c>
      <c r="I53" t="s">
        <v>93</v>
      </c>
      <c r="J53" t="s">
        <v>94</v>
      </c>
      <c r="K53" s="1" t="s">
        <v>85</v>
      </c>
      <c r="L53">
        <v>1</v>
      </c>
      <c r="M53" t="s">
        <v>228</v>
      </c>
      <c r="N53"/>
      <c r="O53"/>
      <c r="P53"/>
      <c r="Q53" t="s">
        <v>102</v>
      </c>
      <c r="R53" t="s">
        <v>102</v>
      </c>
      <c r="S53">
        <v>-500</v>
      </c>
      <c r="T53"/>
      <c r="V53" s="4"/>
      <c r="W53" s="4"/>
      <c r="X53" s="4"/>
      <c r="Y53" s="4" t="s">
        <v>197</v>
      </c>
      <c r="Z53" s="5" t="s">
        <v>197</v>
      </c>
      <c r="AA53" s="33" t="s">
        <v>197</v>
      </c>
      <c r="AB53" s="33" t="s">
        <v>197</v>
      </c>
      <c r="AD53">
        <v>300</v>
      </c>
      <c r="AP53" s="1">
        <v>52</v>
      </c>
      <c r="AQ53" s="1" t="s">
        <v>49</v>
      </c>
      <c r="AR53" s="1">
        <v>5</v>
      </c>
      <c r="AS53" t="s">
        <v>130</v>
      </c>
      <c r="AT53" s="1" t="s">
        <v>143</v>
      </c>
      <c r="AU53" s="1" t="s">
        <v>128</v>
      </c>
      <c r="AW53" s="1">
        <v>10</v>
      </c>
      <c r="AX53">
        <v>18</v>
      </c>
      <c r="AY53">
        <v>28</v>
      </c>
      <c r="BA53" t="s">
        <v>133</v>
      </c>
      <c r="BB53" s="1" t="s">
        <v>144</v>
      </c>
      <c r="BD53" s="1"/>
      <c r="BI53" s="1"/>
      <c r="BJ53" t="s">
        <v>143</v>
      </c>
      <c r="BK53" t="s">
        <v>89</v>
      </c>
      <c r="BN53" t="s">
        <v>197</v>
      </c>
      <c r="BO53" s="5"/>
      <c r="BU53" s="1" t="s">
        <v>59</v>
      </c>
      <c r="BW53" t="s">
        <v>90</v>
      </c>
      <c r="BX53" t="s">
        <v>56</v>
      </c>
      <c r="BY53" t="s">
        <v>60</v>
      </c>
      <c r="BZ53" s="1" t="s">
        <v>57</v>
      </c>
      <c r="CA53" s="1" t="s">
        <v>58</v>
      </c>
    </row>
    <row r="54" spans="1:81">
      <c r="A54" s="1" t="s">
        <v>176</v>
      </c>
      <c r="B54" s="3">
        <v>44008</v>
      </c>
      <c r="C54" s="1" t="s">
        <v>82</v>
      </c>
      <c r="D54" t="s">
        <v>226</v>
      </c>
      <c r="E54" t="s">
        <v>227</v>
      </c>
      <c r="F54" s="1" t="s">
        <v>193</v>
      </c>
      <c r="G54" s="1" t="s">
        <v>194</v>
      </c>
      <c r="H54" t="s">
        <v>92</v>
      </c>
      <c r="I54" t="s">
        <v>93</v>
      </c>
      <c r="J54" t="s">
        <v>94</v>
      </c>
      <c r="K54" s="1" t="s">
        <v>85</v>
      </c>
      <c r="L54">
        <v>1</v>
      </c>
      <c r="M54" t="s">
        <v>228</v>
      </c>
      <c r="N54"/>
      <c r="O54"/>
      <c r="P54"/>
      <c r="Q54" t="s">
        <v>102</v>
      </c>
      <c r="R54" t="s">
        <v>102</v>
      </c>
      <c r="S54">
        <v>-500</v>
      </c>
      <c r="T54"/>
      <c r="V54" s="4"/>
      <c r="W54" s="4"/>
      <c r="X54" s="4"/>
      <c r="Y54" s="4" t="s">
        <v>197</v>
      </c>
      <c r="Z54" s="5" t="s">
        <v>197</v>
      </c>
      <c r="AA54" s="33" t="s">
        <v>197</v>
      </c>
      <c r="AB54" s="33" t="s">
        <v>197</v>
      </c>
      <c r="AD54">
        <v>300</v>
      </c>
      <c r="AP54" s="1">
        <v>53</v>
      </c>
      <c r="AQ54" s="1" t="s">
        <v>49</v>
      </c>
      <c r="AR54" s="1">
        <v>6</v>
      </c>
      <c r="AS54" t="s">
        <v>130</v>
      </c>
      <c r="AT54" s="1" t="s">
        <v>131</v>
      </c>
      <c r="AU54" s="1" t="s">
        <v>132</v>
      </c>
      <c r="AW54" s="1">
        <v>10</v>
      </c>
      <c r="AX54">
        <v>28</v>
      </c>
      <c r="AY54">
        <v>38</v>
      </c>
      <c r="BA54" t="s">
        <v>133</v>
      </c>
      <c r="BB54" s="1" t="s">
        <v>144</v>
      </c>
      <c r="BD54" s="1"/>
      <c r="BI54" s="1"/>
      <c r="BJ54" t="s">
        <v>131</v>
      </c>
      <c r="BK54" t="s">
        <v>89</v>
      </c>
      <c r="BN54" t="s">
        <v>197</v>
      </c>
      <c r="BO54" s="5"/>
      <c r="BU54" s="1" t="s">
        <v>59</v>
      </c>
      <c r="BW54" t="s">
        <v>90</v>
      </c>
      <c r="BX54" t="s">
        <v>56</v>
      </c>
      <c r="BY54" t="s">
        <v>60</v>
      </c>
      <c r="BZ54" s="1" t="s">
        <v>57</v>
      </c>
      <c r="CA54" s="1" t="s">
        <v>58</v>
      </c>
    </row>
    <row r="55" spans="1:81">
      <c r="A55" s="1" t="s">
        <v>176</v>
      </c>
      <c r="B55" s="3">
        <v>44008</v>
      </c>
      <c r="C55" s="1" t="s">
        <v>82</v>
      </c>
      <c r="D55" t="s">
        <v>226</v>
      </c>
      <c r="E55" t="s">
        <v>227</v>
      </c>
      <c r="F55" s="1" t="s">
        <v>193</v>
      </c>
      <c r="G55" s="1" t="s">
        <v>194</v>
      </c>
      <c r="H55" t="s">
        <v>92</v>
      </c>
      <c r="I55" t="s">
        <v>93</v>
      </c>
      <c r="J55" t="s">
        <v>94</v>
      </c>
      <c r="K55" s="1" t="s">
        <v>85</v>
      </c>
      <c r="L55">
        <v>1</v>
      </c>
      <c r="M55" t="s">
        <v>228</v>
      </c>
      <c r="N55"/>
      <c r="O55"/>
      <c r="P55"/>
      <c r="Q55" t="s">
        <v>102</v>
      </c>
      <c r="R55" t="s">
        <v>102</v>
      </c>
      <c r="S55">
        <v>-500</v>
      </c>
      <c r="T55"/>
      <c r="V55" s="4"/>
      <c r="W55" s="4"/>
      <c r="X55" s="4"/>
      <c r="Y55" s="4" t="s">
        <v>197</v>
      </c>
      <c r="Z55" s="5" t="s">
        <v>197</v>
      </c>
      <c r="AA55" s="33" t="s">
        <v>197</v>
      </c>
      <c r="AB55" s="33" t="s">
        <v>197</v>
      </c>
      <c r="AD55">
        <v>300</v>
      </c>
      <c r="AP55" s="1">
        <v>54</v>
      </c>
      <c r="AQ55" s="1" t="s">
        <v>177</v>
      </c>
      <c r="AR55" s="1">
        <v>7</v>
      </c>
      <c r="AS55" t="s">
        <v>130</v>
      </c>
      <c r="AT55" s="1" t="s">
        <v>145</v>
      </c>
      <c r="AU55" s="1" t="s">
        <v>129</v>
      </c>
      <c r="AW55" s="1">
        <v>10</v>
      </c>
      <c r="AX55">
        <v>38</v>
      </c>
      <c r="AY55">
        <v>48</v>
      </c>
      <c r="BA55" t="s">
        <v>133</v>
      </c>
      <c r="BB55" s="1" t="s">
        <v>178</v>
      </c>
      <c r="BD55" s="1"/>
      <c r="BI55" s="1"/>
      <c r="BJ55" t="s">
        <v>145</v>
      </c>
      <c r="BK55" t="s">
        <v>89</v>
      </c>
      <c r="BN55" t="s">
        <v>197</v>
      </c>
      <c r="BO55" s="5"/>
      <c r="BU55" s="1" t="s">
        <v>59</v>
      </c>
      <c r="BW55" t="s">
        <v>90</v>
      </c>
      <c r="BX55" t="s">
        <v>56</v>
      </c>
      <c r="BY55" t="s">
        <v>60</v>
      </c>
      <c r="BZ55" s="1" t="s">
        <v>57</v>
      </c>
      <c r="CA55" s="1" t="s">
        <v>58</v>
      </c>
    </row>
    <row r="56" spans="1:81">
      <c r="A56" s="1" t="s">
        <v>176</v>
      </c>
      <c r="B56" s="3">
        <v>44008</v>
      </c>
      <c r="C56" s="1" t="s">
        <v>82</v>
      </c>
      <c r="D56" t="s">
        <v>226</v>
      </c>
      <c r="E56" t="s">
        <v>227</v>
      </c>
      <c r="F56" s="1" t="s">
        <v>193</v>
      </c>
      <c r="G56" s="1" t="s">
        <v>194</v>
      </c>
      <c r="H56" t="s">
        <v>92</v>
      </c>
      <c r="I56" t="s">
        <v>93</v>
      </c>
      <c r="J56" t="s">
        <v>94</v>
      </c>
      <c r="K56" s="1" t="s">
        <v>85</v>
      </c>
      <c r="L56">
        <v>1</v>
      </c>
      <c r="M56" t="s">
        <v>228</v>
      </c>
      <c r="N56"/>
      <c r="O56"/>
      <c r="P56"/>
      <c r="Q56" t="s">
        <v>102</v>
      </c>
      <c r="R56" t="s">
        <v>102</v>
      </c>
      <c r="S56">
        <v>-500</v>
      </c>
      <c r="T56"/>
      <c r="V56" s="4"/>
      <c r="W56" s="4"/>
      <c r="X56" s="4"/>
      <c r="Y56" s="4" t="s">
        <v>197</v>
      </c>
      <c r="Z56" s="5" t="s">
        <v>197</v>
      </c>
      <c r="AA56" s="33" t="s">
        <v>197</v>
      </c>
      <c r="AB56" s="33" t="s">
        <v>197</v>
      </c>
      <c r="AD56">
        <v>300</v>
      </c>
      <c r="AP56" s="1">
        <v>55</v>
      </c>
      <c r="AQ56" s="1" t="s">
        <v>169</v>
      </c>
      <c r="AR56" s="1">
        <v>8</v>
      </c>
      <c r="AS56" t="s">
        <v>136</v>
      </c>
      <c r="AT56" s="1" t="s">
        <v>137</v>
      </c>
      <c r="AU56" s="1" t="s">
        <v>138</v>
      </c>
      <c r="AV56">
        <v>1</v>
      </c>
      <c r="AW56" s="1">
        <v>32</v>
      </c>
      <c r="AX56">
        <v>48</v>
      </c>
      <c r="AY56">
        <v>80</v>
      </c>
      <c r="BB56" s="1" t="s">
        <v>170</v>
      </c>
      <c r="BC56" t="s">
        <v>203</v>
      </c>
      <c r="BD56" s="1"/>
      <c r="BE56" t="s">
        <v>141</v>
      </c>
      <c r="BF56">
        <v>6.5</v>
      </c>
      <c r="BH56" t="s">
        <v>179</v>
      </c>
      <c r="BI56" s="1" t="s">
        <v>135</v>
      </c>
      <c r="BJ56" t="s">
        <v>198</v>
      </c>
      <c r="BK56" t="s">
        <v>163</v>
      </c>
      <c r="BN56" t="s">
        <v>197</v>
      </c>
      <c r="BO56" s="5"/>
      <c r="BQ56" t="s">
        <v>205</v>
      </c>
      <c r="BS56" t="s">
        <v>215</v>
      </c>
      <c r="BT56" t="s">
        <v>211</v>
      </c>
      <c r="BU56" s="1" t="s">
        <v>59</v>
      </c>
      <c r="BW56" t="s">
        <v>90</v>
      </c>
      <c r="BZ56" s="1"/>
      <c r="CA56" s="1" t="s">
        <v>58</v>
      </c>
      <c r="CC56" t="s">
        <v>91</v>
      </c>
    </row>
    <row r="57" spans="1:81">
      <c r="A57" s="1" t="s">
        <v>234</v>
      </c>
      <c r="B57" s="3">
        <v>44008</v>
      </c>
      <c r="C57" s="1" t="s">
        <v>82</v>
      </c>
      <c r="D57" t="s">
        <v>226</v>
      </c>
      <c r="E57" t="s">
        <v>227</v>
      </c>
      <c r="F57" s="1" t="s">
        <v>193</v>
      </c>
      <c r="G57" s="1" t="s">
        <v>194</v>
      </c>
      <c r="H57" t="s">
        <v>92</v>
      </c>
      <c r="I57" t="s">
        <v>93</v>
      </c>
      <c r="J57" t="s">
        <v>94</v>
      </c>
      <c r="K57" s="1" t="s">
        <v>85</v>
      </c>
      <c r="L57">
        <v>1</v>
      </c>
      <c r="M57" t="s">
        <v>228</v>
      </c>
      <c r="N57"/>
      <c r="O57"/>
      <c r="P57"/>
      <c r="Q57" t="s">
        <v>102</v>
      </c>
      <c r="R57" t="s">
        <v>102</v>
      </c>
      <c r="S57">
        <v>-500</v>
      </c>
      <c r="T57"/>
      <c r="V57" s="4"/>
      <c r="W57" s="4"/>
      <c r="X57" s="4"/>
      <c r="Y57" s="4" t="s">
        <v>197</v>
      </c>
      <c r="Z57" s="5" t="s">
        <v>197</v>
      </c>
      <c r="AA57" s="33" t="s">
        <v>197</v>
      </c>
      <c r="AB57" s="33" t="s">
        <v>197</v>
      </c>
      <c r="AD57">
        <v>300</v>
      </c>
      <c r="AP57" s="1">
        <v>56</v>
      </c>
      <c r="AQ57" s="1" t="s">
        <v>169</v>
      </c>
      <c r="AR57" s="1">
        <v>1</v>
      </c>
      <c r="AS57" t="s">
        <v>233</v>
      </c>
      <c r="AT57" s="1" t="s">
        <v>137</v>
      </c>
      <c r="AU57" s="1" t="s">
        <v>138</v>
      </c>
      <c r="AV57">
        <v>1</v>
      </c>
      <c r="AW57" s="1">
        <v>10</v>
      </c>
      <c r="AX57">
        <v>0</v>
      </c>
      <c r="AY57">
        <v>10</v>
      </c>
      <c r="BB57" s="1" t="s">
        <v>170</v>
      </c>
      <c r="BC57" t="s">
        <v>203</v>
      </c>
      <c r="BD57" s="1"/>
      <c r="BE57" t="s">
        <v>141</v>
      </c>
      <c r="BF57">
        <v>6.5</v>
      </c>
      <c r="BH57" t="s">
        <v>179</v>
      </c>
      <c r="BI57" s="1" t="s">
        <v>135</v>
      </c>
      <c r="BJ57" t="s">
        <v>137</v>
      </c>
      <c r="BK57" t="s">
        <v>163</v>
      </c>
      <c r="BN57" t="s">
        <v>197</v>
      </c>
      <c r="BO57" s="5"/>
      <c r="BQ57" t="s">
        <v>205</v>
      </c>
      <c r="BS57" t="s">
        <v>215</v>
      </c>
      <c r="BT57" t="s">
        <v>211</v>
      </c>
      <c r="BU57" s="1" t="s">
        <v>59</v>
      </c>
      <c r="BW57" t="s">
        <v>90</v>
      </c>
      <c r="BZ57" s="1"/>
      <c r="CA57" s="1" t="s">
        <v>58</v>
      </c>
      <c r="CC57" t="s">
        <v>91</v>
      </c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O31"/>
  <sheetViews>
    <sheetView zoomScale="85" zoomScaleNormal="85" workbookViewId="0">
      <pane xSplit="1" topLeftCell="B1" activePane="topRight" state="frozen"/>
      <selection pane="topRight" activeCell="AD17" sqref="AD17"/>
    </sheetView>
  </sheetViews>
  <sheetFormatPr baseColWidth="10" defaultColWidth="20.7109375" defaultRowHeight="15"/>
  <cols>
    <col min="1" max="1" width="20.28515625" style="15" customWidth="1"/>
    <col min="2" max="2" width="22.7109375" style="16" customWidth="1"/>
    <col min="3" max="5" width="32.85546875" style="15" customWidth="1"/>
    <col min="6" max="6" width="28.42578125" style="15" customWidth="1"/>
    <col min="7" max="7" width="63.42578125" style="15" customWidth="1"/>
    <col min="8" max="8" width="24.140625" style="15" customWidth="1"/>
    <col min="9" max="9" width="24.7109375" style="15" customWidth="1"/>
    <col min="10" max="10" width="24.42578125" style="15" customWidth="1"/>
    <col min="11" max="11" width="20.7109375" style="15" customWidth="1"/>
    <col min="12" max="12" width="27.42578125" style="15" customWidth="1"/>
    <col min="13" max="13" width="44.140625" style="15" customWidth="1"/>
    <col min="14" max="15" width="23.140625" style="15" customWidth="1"/>
    <col min="16" max="16" width="25.28515625" style="15" customWidth="1"/>
    <col min="17" max="17" width="22.140625" style="15" customWidth="1"/>
    <col min="18" max="19" width="26.42578125" style="15" customWidth="1"/>
    <col min="20" max="21" width="27.7109375" style="15" customWidth="1"/>
    <col min="22" max="23" width="20.7109375" style="20"/>
    <col min="24" max="24" width="20.7109375" style="20" customWidth="1"/>
    <col min="25" max="25" width="20.7109375" style="17" customWidth="1"/>
    <col min="26" max="26" width="20.7109375" style="25" customWidth="1"/>
    <col min="27" max="27" width="20.7109375" style="26" customWidth="1"/>
    <col min="28" max="30" width="20.7109375" style="27" customWidth="1"/>
    <col min="31" max="31" width="35.28515625" style="15" customWidth="1"/>
    <col min="32" max="32" width="30.28515625" style="15" customWidth="1"/>
    <col min="33" max="33" width="31.140625" style="15" customWidth="1"/>
    <col min="34" max="34" width="32.28515625" style="15" customWidth="1"/>
    <col min="35" max="35" width="19.42578125" style="15" customWidth="1"/>
    <col min="36" max="38" width="20.7109375" style="15"/>
    <col min="39" max="39" width="32.42578125" style="15" customWidth="1"/>
    <col min="40" max="40" width="30.42578125" style="15" customWidth="1"/>
    <col min="41" max="41" width="32.42578125" style="15" customWidth="1"/>
    <col min="42" max="16384" width="20.7109375" style="15"/>
  </cols>
  <sheetData>
    <row r="1" spans="1:41" s="12" customFormat="1">
      <c r="A1" s="12" t="s">
        <v>0</v>
      </c>
      <c r="B1" s="13" t="s">
        <v>1</v>
      </c>
      <c r="C1" s="12" t="s">
        <v>2</v>
      </c>
      <c r="D1" s="12" t="s">
        <v>117</v>
      </c>
      <c r="E1" s="12" t="s">
        <v>118</v>
      </c>
      <c r="F1" s="12" t="s">
        <v>3</v>
      </c>
      <c r="G1" s="12" t="s">
        <v>4</v>
      </c>
      <c r="H1" s="12" t="s">
        <v>78</v>
      </c>
      <c r="I1" s="12" t="s">
        <v>79</v>
      </c>
      <c r="J1" s="12" t="s">
        <v>235</v>
      </c>
      <c r="K1" s="12" t="s">
        <v>5</v>
      </c>
      <c r="L1" s="12" t="s">
        <v>6</v>
      </c>
      <c r="M1" s="12" t="s">
        <v>112</v>
      </c>
      <c r="N1" s="12" t="s">
        <v>7</v>
      </c>
      <c r="O1" s="12" t="s">
        <v>230</v>
      </c>
      <c r="P1" s="12" t="s">
        <v>229</v>
      </c>
      <c r="Q1" s="12" t="s">
        <v>8</v>
      </c>
      <c r="R1" s="12" t="s">
        <v>9</v>
      </c>
      <c r="S1" s="12" t="s">
        <v>231</v>
      </c>
      <c r="T1" s="12" t="s">
        <v>10</v>
      </c>
      <c r="U1" s="12" t="s">
        <v>80</v>
      </c>
      <c r="V1" s="14" t="s">
        <v>51</v>
      </c>
      <c r="W1" s="14" t="s">
        <v>52</v>
      </c>
      <c r="X1" s="14" t="s">
        <v>53</v>
      </c>
      <c r="Y1" s="14" t="s">
        <v>72</v>
      </c>
      <c r="Z1" s="22" t="s">
        <v>73</v>
      </c>
      <c r="AA1" s="23" t="s">
        <v>74</v>
      </c>
      <c r="AB1" s="24" t="s">
        <v>75</v>
      </c>
      <c r="AC1" s="24" t="s">
        <v>232</v>
      </c>
      <c r="AD1" s="24" t="s">
        <v>119</v>
      </c>
      <c r="AE1" s="12" t="s">
        <v>103</v>
      </c>
      <c r="AF1" s="12" t="s">
        <v>104</v>
      </c>
      <c r="AG1" s="12" t="s">
        <v>105</v>
      </c>
      <c r="AH1" s="12" t="s">
        <v>106</v>
      </c>
      <c r="AI1" s="12" t="s">
        <v>107</v>
      </c>
      <c r="AJ1" s="12" t="s">
        <v>108</v>
      </c>
      <c r="AK1" s="12" t="s">
        <v>109</v>
      </c>
      <c r="AL1" s="12" t="s">
        <v>110</v>
      </c>
      <c r="AM1" s="12" t="s">
        <v>115</v>
      </c>
      <c r="AN1" s="12" t="s">
        <v>114</v>
      </c>
      <c r="AO1" s="12" t="s">
        <v>116</v>
      </c>
    </row>
    <row r="2" spans="1:41">
      <c r="A2" s="15" t="s">
        <v>11</v>
      </c>
      <c r="B2" s="21">
        <v>44008</v>
      </c>
      <c r="C2" s="15" t="s">
        <v>82</v>
      </c>
      <c r="D2" s="15" t="s">
        <v>226</v>
      </c>
      <c r="E2" s="15" t="s">
        <v>227</v>
      </c>
      <c r="F2" s="15" t="s">
        <v>83</v>
      </c>
      <c r="G2" s="15" t="s">
        <v>84</v>
      </c>
      <c r="H2" s="15" t="s">
        <v>92</v>
      </c>
      <c r="I2" s="15" t="s">
        <v>93</v>
      </c>
      <c r="J2" s="15" t="s">
        <v>94</v>
      </c>
      <c r="K2" s="15" t="s">
        <v>85</v>
      </c>
      <c r="L2" s="15">
        <v>1</v>
      </c>
      <c r="M2" s="15" t="s">
        <v>228</v>
      </c>
      <c r="Q2" s="15" t="s">
        <v>102</v>
      </c>
      <c r="R2" s="15" t="s">
        <v>102</v>
      </c>
      <c r="S2" s="17">
        <v>200</v>
      </c>
      <c r="T2" s="17"/>
      <c r="U2" s="27">
        <v>1</v>
      </c>
      <c r="V2" s="17">
        <v>0.42</v>
      </c>
      <c r="W2" s="17">
        <v>0.39</v>
      </c>
      <c r="X2" s="17">
        <v>0.23</v>
      </c>
      <c r="Y2" s="17">
        <f>IFERROR(AVERAGE(Erkundungsstellen_Grunddaten[[#This Row],[ERK_LP1]:[ERK_LP3]]),"")</f>
        <v>0.34666666666666668</v>
      </c>
      <c r="Z2" s="35">
        <f>IFERROR(22.5/Erkundungsstellen_Grunddaten[[#This Row],[ERK_LP_MEAN]],"")</f>
        <v>64.903846153846146</v>
      </c>
      <c r="AA2" s="36">
        <f>IFERROR(Erkundungsstellen_Grunddaten[[#This Row],[ERK_LP_EV]]*0.85,"")</f>
        <v>55.168269230769219</v>
      </c>
      <c r="AB2" s="36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100.37911722217081</v>
      </c>
      <c r="AC2" s="42">
        <v>120</v>
      </c>
      <c r="AD2" s="31">
        <v>300</v>
      </c>
      <c r="AE2" s="15" t="s">
        <v>111</v>
      </c>
      <c r="AF2" s="15" t="s">
        <v>111</v>
      </c>
      <c r="AG2" s="15" t="s">
        <v>111</v>
      </c>
      <c r="AH2" s="15" t="s">
        <v>111</v>
      </c>
      <c r="AI2" s="15" t="s">
        <v>111</v>
      </c>
      <c r="AJ2" s="15" t="s">
        <v>111</v>
      </c>
      <c r="AK2" s="15" t="s">
        <v>111</v>
      </c>
      <c r="AL2" s="15" t="s">
        <v>111</v>
      </c>
    </row>
    <row r="3" spans="1:41">
      <c r="A3" s="15" t="s">
        <v>142</v>
      </c>
      <c r="B3" s="21">
        <v>44008</v>
      </c>
      <c r="C3" s="15" t="s">
        <v>82</v>
      </c>
      <c r="D3" s="15" t="s">
        <v>226</v>
      </c>
      <c r="E3" s="15" t="s">
        <v>227</v>
      </c>
      <c r="F3" s="15" t="s">
        <v>180</v>
      </c>
      <c r="G3" s="15" t="s">
        <v>181</v>
      </c>
      <c r="H3" s="15" t="s">
        <v>92</v>
      </c>
      <c r="I3" s="15" t="s">
        <v>93</v>
      </c>
      <c r="J3" s="15" t="s">
        <v>94</v>
      </c>
      <c r="K3" s="15" t="s">
        <v>85</v>
      </c>
      <c r="L3" s="15">
        <v>0.3</v>
      </c>
      <c r="M3" s="15" t="s">
        <v>228</v>
      </c>
      <c r="Q3" s="15" t="s">
        <v>86</v>
      </c>
      <c r="R3" s="15" t="s">
        <v>86</v>
      </c>
      <c r="S3" s="17">
        <v>100</v>
      </c>
      <c r="T3" s="17"/>
      <c r="U3" s="27">
        <v>2</v>
      </c>
      <c r="V3" s="17">
        <v>0.59</v>
      </c>
      <c r="W3" s="17">
        <v>0.55000000000000004</v>
      </c>
      <c r="X3" s="17">
        <v>0.48</v>
      </c>
      <c r="Y3" s="17">
        <f>IFERROR(AVERAGE(Erkundungsstellen_Grunddaten[[#This Row],[ERK_LP1]:[ERK_LP3]]),"")</f>
        <v>0.54</v>
      </c>
      <c r="Z3" s="25">
        <f>IFERROR(22.5/Erkundungsstellen_Grunddaten[[#This Row],[ERK_LP_MEAN]],"")</f>
        <v>41.666666666666664</v>
      </c>
      <c r="AA3" s="26">
        <f>IFERROR(Erkundungsstellen_Grunddaten[[#This Row],[ERK_LP_EV]]*0.85,"")</f>
        <v>35.416666666666664</v>
      </c>
      <c r="AB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3" s="43">
        <v>120</v>
      </c>
      <c r="AD3" s="31">
        <v>300</v>
      </c>
    </row>
    <row r="4" spans="1:41">
      <c r="A4" s="15" t="s">
        <v>152</v>
      </c>
      <c r="B4" s="21">
        <v>44008</v>
      </c>
      <c r="C4" s="15" t="s">
        <v>82</v>
      </c>
      <c r="D4" s="15" t="s">
        <v>226</v>
      </c>
      <c r="E4" s="15" t="s">
        <v>227</v>
      </c>
      <c r="F4" s="15" t="s">
        <v>182</v>
      </c>
      <c r="G4" s="15" t="s">
        <v>183</v>
      </c>
      <c r="H4" s="15" t="s">
        <v>92</v>
      </c>
      <c r="I4" s="15" t="s">
        <v>93</v>
      </c>
      <c r="J4" s="15" t="s">
        <v>94</v>
      </c>
      <c r="K4" s="15" t="s">
        <v>85</v>
      </c>
      <c r="L4" s="15">
        <v>0.3</v>
      </c>
      <c r="M4" s="15" t="s">
        <v>228</v>
      </c>
      <c r="Q4" s="15" t="s">
        <v>86</v>
      </c>
      <c r="R4" s="15" t="s">
        <v>86</v>
      </c>
      <c r="S4" s="17">
        <v>0</v>
      </c>
      <c r="T4" s="17"/>
      <c r="U4" s="27"/>
      <c r="V4" s="17"/>
      <c r="W4" s="17"/>
      <c r="X4" s="17"/>
      <c r="Y4" s="17" t="str">
        <f>IFERROR(AVERAGE(Erkundungsstellen_Grunddaten[[#This Row],[ERK_LP1]:[ERK_LP3]]),"")</f>
        <v/>
      </c>
      <c r="Z4" s="25" t="str">
        <f>IFERROR(22.5/Erkundungsstellen_Grunddaten[[#This Row],[ERK_LP_MEAN]],"")</f>
        <v/>
      </c>
      <c r="AA4" s="26" t="str">
        <f>IFERROR(Erkundungsstellen_Grunddaten[[#This Row],[ERK_LP_EV]]*0.85,"")</f>
        <v/>
      </c>
      <c r="AB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4" s="42"/>
      <c r="AD4" s="31">
        <v>300</v>
      </c>
    </row>
    <row r="5" spans="1:41">
      <c r="A5" s="15" t="s">
        <v>158</v>
      </c>
      <c r="B5" s="21">
        <v>44007</v>
      </c>
      <c r="C5" s="15" t="s">
        <v>184</v>
      </c>
      <c r="D5" s="15" t="s">
        <v>226</v>
      </c>
      <c r="E5" s="15" t="s">
        <v>227</v>
      </c>
      <c r="F5" s="15" t="s">
        <v>185</v>
      </c>
      <c r="G5" s="15" t="s">
        <v>186</v>
      </c>
      <c r="H5" s="15" t="s">
        <v>92</v>
      </c>
      <c r="I5" s="15" t="s">
        <v>93</v>
      </c>
      <c r="J5" s="15" t="s">
        <v>94</v>
      </c>
      <c r="K5" s="15" t="s">
        <v>85</v>
      </c>
      <c r="L5" s="15">
        <v>0.3</v>
      </c>
      <c r="M5" s="15" t="s">
        <v>228</v>
      </c>
      <c r="Q5" s="15" t="s">
        <v>86</v>
      </c>
      <c r="R5" s="15" t="s">
        <v>86</v>
      </c>
      <c r="S5" s="17">
        <v>-100</v>
      </c>
      <c r="T5" s="17"/>
      <c r="U5" s="27"/>
      <c r="V5" s="17"/>
      <c r="W5" s="17"/>
      <c r="X5" s="17"/>
      <c r="Y5" s="17" t="str">
        <f>IFERROR(AVERAGE(Erkundungsstellen_Grunddaten[[#This Row],[ERK_LP1]:[ERK_LP3]]),"")</f>
        <v/>
      </c>
      <c r="Z5" s="25" t="str">
        <f>IFERROR(22.5/Erkundungsstellen_Grunddaten[[#This Row],[ERK_LP_MEAN]],"")</f>
        <v/>
      </c>
      <c r="AA5" s="26" t="str">
        <f>IFERROR(Erkundungsstellen_Grunddaten[[#This Row],[ERK_LP_EV]]*0.85,"")</f>
        <v/>
      </c>
      <c r="AB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5" s="43"/>
      <c r="AD5" s="31">
        <v>300</v>
      </c>
    </row>
    <row r="6" spans="1:41">
      <c r="A6" s="15" t="s">
        <v>164</v>
      </c>
      <c r="B6" s="21">
        <v>44007</v>
      </c>
      <c r="C6" s="15" t="s">
        <v>184</v>
      </c>
      <c r="D6" s="15" t="s">
        <v>226</v>
      </c>
      <c r="E6" s="15" t="s">
        <v>227</v>
      </c>
      <c r="F6" s="15" t="s">
        <v>187</v>
      </c>
      <c r="G6" s="15" t="s">
        <v>188</v>
      </c>
      <c r="H6" s="15" t="s">
        <v>92</v>
      </c>
      <c r="I6" s="15" t="s">
        <v>93</v>
      </c>
      <c r="J6" s="15" t="s">
        <v>94</v>
      </c>
      <c r="K6" s="15" t="s">
        <v>85</v>
      </c>
      <c r="L6" s="15">
        <v>0.3</v>
      </c>
      <c r="M6" s="15" t="s">
        <v>228</v>
      </c>
      <c r="Q6" s="15" t="s">
        <v>86</v>
      </c>
      <c r="R6" s="15" t="s">
        <v>86</v>
      </c>
      <c r="S6" s="17">
        <v>-200</v>
      </c>
      <c r="T6" s="17"/>
      <c r="U6" s="27">
        <v>3</v>
      </c>
      <c r="V6" s="17">
        <v>0.7</v>
      </c>
      <c r="W6" s="17">
        <v>0.71</v>
      </c>
      <c r="X6" s="17">
        <v>0.75</v>
      </c>
      <c r="Y6" s="17">
        <f>IFERROR(AVERAGE(Erkundungsstellen_Grunddaten[[#This Row],[ERK_LP1]:[ERK_LP3]]),"")</f>
        <v>0.72000000000000008</v>
      </c>
      <c r="Z6" s="25">
        <f>IFERROR(22.5/Erkundungsstellen_Grunddaten[[#This Row],[ERK_LP_MEAN]],"")</f>
        <v>31.249999999999996</v>
      </c>
      <c r="AA6" s="26">
        <f>IFERROR(Erkundungsstellen_Grunddaten[[#This Row],[ERK_LP_EV]]*0.85,"")</f>
        <v>26.562499999999996</v>
      </c>
      <c r="AB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6" s="42">
        <v>120</v>
      </c>
      <c r="AD6" s="31">
        <v>300</v>
      </c>
    </row>
    <row r="7" spans="1:41">
      <c r="A7" s="15" t="s">
        <v>168</v>
      </c>
      <c r="B7" s="37">
        <v>44007</v>
      </c>
      <c r="C7" s="38" t="s">
        <v>184</v>
      </c>
      <c r="D7" s="15" t="s">
        <v>226</v>
      </c>
      <c r="E7" s="15" t="s">
        <v>227</v>
      </c>
      <c r="F7" s="38" t="s">
        <v>189</v>
      </c>
      <c r="G7" s="39" t="s">
        <v>190</v>
      </c>
      <c r="H7" s="15" t="s">
        <v>92</v>
      </c>
      <c r="I7" s="15" t="s">
        <v>93</v>
      </c>
      <c r="J7" s="15" t="s">
        <v>94</v>
      </c>
      <c r="K7" s="15" t="s">
        <v>85</v>
      </c>
      <c r="L7" s="15">
        <v>0.3</v>
      </c>
      <c r="M7" s="15" t="s">
        <v>228</v>
      </c>
      <c r="Q7" s="15" t="s">
        <v>86</v>
      </c>
      <c r="R7" s="15" t="s">
        <v>86</v>
      </c>
      <c r="S7" s="17">
        <v>-300</v>
      </c>
      <c r="T7" s="17"/>
      <c r="U7" s="27">
        <v>4</v>
      </c>
      <c r="V7" s="17">
        <v>0.45</v>
      </c>
      <c r="W7" s="17">
        <v>0.45</v>
      </c>
      <c r="X7" s="17">
        <v>0.43</v>
      </c>
      <c r="Y7" s="17">
        <f>IFERROR(AVERAGE(Erkundungsstellen_Grunddaten[[#This Row],[ERK_LP1]:[ERK_LP3]]),"")</f>
        <v>0.44333333333333336</v>
      </c>
      <c r="Z7" s="25">
        <f>IFERROR(22.5/Erkundungsstellen_Grunddaten[[#This Row],[ERK_LP_MEAN]],"")</f>
        <v>50.751879699248114</v>
      </c>
      <c r="AA7" s="26">
        <f>IFERROR(Erkundungsstellen_Grunddaten[[#This Row],[ERK_LP_EV]]*0.85,"")</f>
        <v>43.139097744360896</v>
      </c>
      <c r="AB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7" s="43">
        <v>120</v>
      </c>
      <c r="AD7" s="31">
        <v>300</v>
      </c>
    </row>
    <row r="8" spans="1:41">
      <c r="A8" s="15" t="s">
        <v>172</v>
      </c>
      <c r="B8" s="21">
        <v>44007</v>
      </c>
      <c r="C8" s="40" t="s">
        <v>184</v>
      </c>
      <c r="D8" s="15" t="s">
        <v>226</v>
      </c>
      <c r="E8" s="15" t="s">
        <v>227</v>
      </c>
      <c r="F8" s="15" t="s">
        <v>191</v>
      </c>
      <c r="G8" s="40" t="s">
        <v>192</v>
      </c>
      <c r="H8" s="40" t="s">
        <v>92</v>
      </c>
      <c r="I8" s="40" t="s">
        <v>93</v>
      </c>
      <c r="J8" s="40" t="s">
        <v>94</v>
      </c>
      <c r="K8" s="15" t="s">
        <v>85</v>
      </c>
      <c r="L8" s="15">
        <v>1</v>
      </c>
      <c r="M8" s="15" t="s">
        <v>228</v>
      </c>
      <c r="Q8" s="15" t="s">
        <v>86</v>
      </c>
      <c r="R8" s="15" t="s">
        <v>86</v>
      </c>
      <c r="S8" s="17">
        <v>-400</v>
      </c>
      <c r="T8" s="17"/>
      <c r="U8" s="27"/>
      <c r="V8" s="17"/>
      <c r="W8" s="17"/>
      <c r="X8" s="17"/>
      <c r="Y8" s="17" t="str">
        <f>IFERROR(AVERAGE(Erkundungsstellen_Grunddaten[[#This Row],[ERK_LP1]:[ERK_LP3]]),"")</f>
        <v/>
      </c>
      <c r="Z8" s="25" t="str">
        <f>IFERROR(22.5/Erkundungsstellen_Grunddaten[[#This Row],[ERK_LP_MEAN]],"")</f>
        <v/>
      </c>
      <c r="AA8" s="26" t="str">
        <f>IFERROR(Erkundungsstellen_Grunddaten[[#This Row],[ERK_LP_EV]]*0.85,"")</f>
        <v/>
      </c>
      <c r="AB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8" s="42"/>
      <c r="AD8" s="31">
        <v>300</v>
      </c>
    </row>
    <row r="9" spans="1:41">
      <c r="A9" s="15" t="s">
        <v>176</v>
      </c>
      <c r="B9" s="37">
        <v>44008</v>
      </c>
      <c r="C9" s="38" t="s">
        <v>82</v>
      </c>
      <c r="D9" s="15" t="s">
        <v>226</v>
      </c>
      <c r="E9" s="15" t="s">
        <v>227</v>
      </c>
      <c r="F9" s="15" t="s">
        <v>193</v>
      </c>
      <c r="G9" s="39" t="s">
        <v>194</v>
      </c>
      <c r="H9" s="38" t="s">
        <v>92</v>
      </c>
      <c r="I9" s="38" t="s">
        <v>93</v>
      </c>
      <c r="J9" s="38" t="s">
        <v>94</v>
      </c>
      <c r="K9" s="15" t="s">
        <v>85</v>
      </c>
      <c r="L9" s="15">
        <v>1</v>
      </c>
      <c r="M9" s="15" t="s">
        <v>228</v>
      </c>
      <c r="Q9" s="15" t="s">
        <v>102</v>
      </c>
      <c r="R9" s="15" t="s">
        <v>102</v>
      </c>
      <c r="S9" s="17">
        <v>-500</v>
      </c>
      <c r="T9" s="17"/>
      <c r="U9" s="17"/>
      <c r="V9" s="17"/>
      <c r="W9" s="17"/>
      <c r="X9" s="17"/>
      <c r="Y9" s="17" t="str">
        <f>IFERROR(AVERAGE(Erkundungsstellen_Grunddaten[[#This Row],[ERK_LP1]:[ERK_LP3]]),"")</f>
        <v/>
      </c>
      <c r="Z9" s="25" t="str">
        <f>IFERROR(22.5/Erkundungsstellen_Grunddaten[[#This Row],[ERK_LP_MEAN]],"")</f>
        <v/>
      </c>
      <c r="AA9" s="26" t="str">
        <f>IFERROR(Erkundungsstellen_Grunddaten[[#This Row],[ERK_LP_EV]]*0.85,"")</f>
        <v/>
      </c>
      <c r="AB9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9" s="43"/>
      <c r="AD9" s="31">
        <v>300</v>
      </c>
    </row>
    <row r="10" spans="1:41">
      <c r="A10" s="15" t="s">
        <v>234</v>
      </c>
      <c r="B10" s="37">
        <v>44008</v>
      </c>
      <c r="C10" s="38" t="s">
        <v>82</v>
      </c>
      <c r="D10" s="15" t="s">
        <v>226</v>
      </c>
      <c r="E10" s="15" t="s">
        <v>227</v>
      </c>
      <c r="F10" s="15" t="s">
        <v>193</v>
      </c>
      <c r="G10" s="39" t="s">
        <v>194</v>
      </c>
      <c r="H10" s="38" t="s">
        <v>92</v>
      </c>
      <c r="I10" s="38" t="s">
        <v>93</v>
      </c>
      <c r="J10" s="38" t="s">
        <v>94</v>
      </c>
      <c r="K10" s="15" t="s">
        <v>85</v>
      </c>
      <c r="L10" s="15">
        <v>1</v>
      </c>
      <c r="M10" s="15" t="s">
        <v>228</v>
      </c>
      <c r="Q10" s="15" t="s">
        <v>102</v>
      </c>
      <c r="R10" s="15" t="s">
        <v>102</v>
      </c>
      <c r="S10" s="17">
        <v>-500</v>
      </c>
      <c r="T10" s="17"/>
      <c r="U10" s="17"/>
      <c r="V10" s="17"/>
      <c r="W10" s="17"/>
      <c r="X10" s="17"/>
      <c r="Y10" s="17" t="str">
        <f>IFERROR(AVERAGE(Erkundungsstellen_Grunddaten[[#This Row],[ERK_LP1]:[ERK_LP3]]),"")</f>
        <v/>
      </c>
      <c r="Z10" s="25" t="str">
        <f>IFERROR(22.5/Erkundungsstellen_Grunddaten[[#This Row],[ERK_LP_MEAN]],"")</f>
        <v/>
      </c>
      <c r="AA10" s="26" t="str">
        <f>IFERROR(Erkundungsstellen_Grunddaten[[#This Row],[ERK_LP_EV]]*0.85,"")</f>
        <v/>
      </c>
      <c r="AB1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10" s="43"/>
      <c r="AD10" s="31">
        <v>300</v>
      </c>
    </row>
    <row r="11" spans="1:41">
      <c r="B11" s="21"/>
      <c r="V11" s="17"/>
      <c r="W11" s="17"/>
      <c r="X11" s="17"/>
    </row>
    <row r="12" spans="1:41">
      <c r="B12" s="21"/>
      <c r="V12" s="17"/>
      <c r="W12" s="17"/>
      <c r="X12" s="17"/>
    </row>
    <row r="13" spans="1:41">
      <c r="B13" s="21"/>
      <c r="V13" s="17"/>
      <c r="W13" s="17"/>
      <c r="X13" s="17"/>
    </row>
    <row r="14" spans="1:41">
      <c r="B14" s="21"/>
      <c r="V14" s="17"/>
      <c r="W14" s="17"/>
      <c r="X14" s="17"/>
    </row>
    <row r="15" spans="1:41">
      <c r="B15" s="21"/>
      <c r="V15" s="17"/>
      <c r="W15" s="17"/>
      <c r="X15" s="17"/>
    </row>
    <row r="16" spans="1:41">
      <c r="B16" s="21"/>
      <c r="N16" s="18"/>
      <c r="O16" s="18"/>
      <c r="P16" s="18"/>
      <c r="Q16" s="18"/>
      <c r="R16" s="18"/>
      <c r="S16" s="18"/>
      <c r="T16" s="18"/>
      <c r="U16" s="18"/>
      <c r="V16" s="19"/>
      <c r="W16" s="19"/>
      <c r="X16" s="19"/>
      <c r="Y16" s="19"/>
      <c r="Z16" s="28"/>
      <c r="AA16" s="29"/>
      <c r="AB16" s="30"/>
      <c r="AC16" s="30"/>
      <c r="AD16" s="30"/>
    </row>
    <row r="17" spans="2:24">
      <c r="B17" s="21"/>
      <c r="V17" s="17"/>
      <c r="W17" s="17"/>
      <c r="X17" s="17"/>
    </row>
    <row r="18" spans="2:24">
      <c r="B18" s="21"/>
      <c r="V18" s="17"/>
      <c r="W18" s="17"/>
      <c r="X18" s="17"/>
    </row>
    <row r="19" spans="2:24">
      <c r="B19" s="21"/>
      <c r="V19" s="17"/>
      <c r="W19" s="17"/>
      <c r="X19" s="17"/>
    </row>
    <row r="20" spans="2:24">
      <c r="B20" s="21"/>
      <c r="V20" s="17"/>
      <c r="W20" s="17"/>
      <c r="X20" s="17"/>
    </row>
    <row r="21" spans="2:24">
      <c r="B21" s="21"/>
      <c r="V21" s="17"/>
      <c r="W21" s="17"/>
      <c r="X21" s="17"/>
    </row>
    <row r="22" spans="2:24">
      <c r="B22" s="21"/>
      <c r="V22" s="17"/>
      <c r="W22" s="17"/>
      <c r="X22" s="17"/>
    </row>
    <row r="23" spans="2:24">
      <c r="B23" s="21"/>
      <c r="V23" s="17"/>
      <c r="W23" s="17"/>
      <c r="X23" s="17"/>
    </row>
    <row r="24" spans="2:24">
      <c r="B24" s="21"/>
      <c r="V24" s="17"/>
      <c r="W24" s="17"/>
      <c r="X24" s="17"/>
    </row>
    <row r="25" spans="2:24">
      <c r="B25" s="21"/>
      <c r="V25" s="17"/>
      <c r="W25" s="17"/>
      <c r="X25" s="17"/>
    </row>
    <row r="26" spans="2:24">
      <c r="B26" s="21"/>
      <c r="V26" s="17"/>
      <c r="W26" s="17"/>
      <c r="X26" s="17"/>
    </row>
    <row r="27" spans="2:24">
      <c r="B27" s="21"/>
      <c r="V27" s="17"/>
      <c r="W27" s="17"/>
      <c r="X27" s="17"/>
    </row>
    <row r="28" spans="2:24">
      <c r="B28" s="21"/>
      <c r="V28" s="17"/>
      <c r="W28" s="17"/>
      <c r="X28" s="17"/>
    </row>
    <row r="29" spans="2:24">
      <c r="B29" s="21"/>
      <c r="V29" s="17"/>
      <c r="W29" s="17"/>
      <c r="X29" s="17"/>
    </row>
    <row r="30" spans="2:24">
      <c r="B30" s="21"/>
      <c r="V30" s="17"/>
      <c r="W30" s="17"/>
      <c r="X30" s="17"/>
    </row>
    <row r="31" spans="2:24">
      <c r="B31" s="21"/>
      <c r="V31" s="17"/>
      <c r="W31" s="17"/>
      <c r="X31" s="17"/>
    </row>
  </sheetData>
  <sheetProtection formatCells="0" formatRows="0" insertRows="0" deleteRows="0" sort="0" autoFilter="0"/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F110"/>
  <sheetViews>
    <sheetView tabSelected="1" zoomScale="85" zoomScaleNormal="85" workbookViewId="0">
      <pane xSplit="6" topLeftCell="G1" activePane="topRight" state="frozen"/>
      <selection pane="topRight" activeCell="G40" sqref="G40"/>
    </sheetView>
  </sheetViews>
  <sheetFormatPr baseColWidth="10" defaultColWidth="20.7109375" defaultRowHeight="15"/>
  <cols>
    <col min="1" max="1" width="13.28515625" style="7" customWidth="1"/>
    <col min="2" max="2" width="9.85546875" style="7" customWidth="1"/>
    <col min="3" max="3" width="5.140625" style="7" customWidth="1"/>
    <col min="4" max="4" width="6" style="7" customWidth="1"/>
    <col min="5" max="5" width="11.42578125" style="7" customWidth="1"/>
    <col min="6" max="6" width="49.28515625" style="7" customWidth="1"/>
    <col min="7" max="7" width="23.7109375" style="7" customWidth="1"/>
    <col min="8" max="8" width="24.28515625" style="7" customWidth="1"/>
    <col min="9" max="9" width="21.42578125" style="7" customWidth="1"/>
    <col min="10" max="10" width="17" style="7" customWidth="1"/>
    <col min="11" max="11" width="20.7109375" style="7" customWidth="1"/>
    <col min="12" max="12" width="19.140625" style="7" customWidth="1"/>
    <col min="13" max="13" width="21.140625" style="7" customWidth="1"/>
    <col min="14" max="14" width="20.7109375" style="7" customWidth="1"/>
    <col min="15" max="15" width="35.7109375" style="7" customWidth="1"/>
    <col min="16" max="17" width="22.42578125" style="7" customWidth="1"/>
    <col min="18" max="18" width="33" style="8" customWidth="1"/>
    <col min="19" max="19" width="22.42578125" style="7" customWidth="1"/>
    <col min="20" max="20" width="26.7109375" style="7" customWidth="1"/>
    <col min="21" max="21" width="22.140625" style="7" customWidth="1"/>
    <col min="22" max="22" width="28" style="7" customWidth="1"/>
    <col min="23" max="23" width="20.7109375" style="7" customWidth="1"/>
    <col min="24" max="24" width="37.28515625" style="7" customWidth="1"/>
    <col min="25" max="25" width="29.42578125" style="7" customWidth="1"/>
    <col min="26" max="26" width="26.28515625" style="7" customWidth="1"/>
    <col min="27" max="27" width="27.140625" style="8" customWidth="1"/>
    <col min="28" max="28" width="27.42578125" style="7" customWidth="1"/>
    <col min="29" max="29" width="34.7109375" style="7" customWidth="1"/>
    <col min="30" max="30" width="37.85546875" style="7" customWidth="1"/>
    <col min="31" max="32" width="27.42578125" style="7" customWidth="1"/>
    <col min="33" max="16384" width="20.7109375" style="7"/>
  </cols>
  <sheetData>
    <row r="1" spans="1:32">
      <c r="A1" s="7" t="s">
        <v>12</v>
      </c>
      <c r="B1" s="7" t="s">
        <v>0</v>
      </c>
      <c r="C1" s="7" t="s">
        <v>13</v>
      </c>
      <c r="D1" s="7" t="s">
        <v>14</v>
      </c>
      <c r="E1" s="7" t="s">
        <v>70</v>
      </c>
      <c r="F1" s="7" t="s">
        <v>15</v>
      </c>
      <c r="G1" s="7" t="s">
        <v>17</v>
      </c>
      <c r="H1" s="7" t="s">
        <v>120</v>
      </c>
      <c r="I1" s="7" t="s">
        <v>16</v>
      </c>
      <c r="J1" s="7" t="s">
        <v>77</v>
      </c>
      <c r="K1" s="7" t="s">
        <v>76</v>
      </c>
      <c r="L1" s="7" t="s">
        <v>71</v>
      </c>
      <c r="M1" s="7" t="s">
        <v>97</v>
      </c>
      <c r="N1" s="7" t="s">
        <v>18</v>
      </c>
      <c r="O1" s="7" t="s">
        <v>121</v>
      </c>
      <c r="P1" s="7" t="s">
        <v>20</v>
      </c>
      <c r="Q1" s="7" t="s">
        <v>55</v>
      </c>
      <c r="R1" s="8" t="s">
        <v>69</v>
      </c>
      <c r="S1" s="7" t="s">
        <v>24</v>
      </c>
      <c r="T1" s="7" t="s">
        <v>113</v>
      </c>
      <c r="U1" s="7" t="s">
        <v>21</v>
      </c>
      <c r="V1" s="7" t="s">
        <v>22</v>
      </c>
      <c r="W1" s="7" t="s">
        <v>19</v>
      </c>
      <c r="X1" s="7" t="s">
        <v>23</v>
      </c>
      <c r="Y1" s="7" t="s">
        <v>81</v>
      </c>
      <c r="Z1" s="7" t="s">
        <v>95</v>
      </c>
      <c r="AA1" s="8" t="s">
        <v>25</v>
      </c>
      <c r="AB1" s="7" t="s">
        <v>98</v>
      </c>
      <c r="AC1" s="7" t="s">
        <v>123</v>
      </c>
      <c r="AD1" s="7" t="s">
        <v>124</v>
      </c>
      <c r="AE1" s="7" t="s">
        <v>29</v>
      </c>
      <c r="AF1" s="7" t="s">
        <v>122</v>
      </c>
    </row>
    <row r="2" spans="1:32">
      <c r="A2">
        <f>ROW()-1</f>
        <v>1</v>
      </c>
      <c r="B2" s="7" t="s">
        <v>11</v>
      </c>
      <c r="D2" s="7">
        <v>1</v>
      </c>
      <c r="E2" s="9" t="s">
        <v>99</v>
      </c>
      <c r="F2" s="7" t="s">
        <v>126</v>
      </c>
      <c r="G2" s="7" t="s">
        <v>87</v>
      </c>
      <c r="I2" s="7">
        <v>2.5</v>
      </c>
      <c r="J2" s="32">
        <f ca="1">Schichten_Grunddaten[[#This Row],[SCHICHT_TIEFE_ENDE]]-Schichten_Grunddaten[[#This Row],[SCHICHT_DICKE]]</f>
        <v>0</v>
      </c>
      <c r="K2" s="7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7" t="s">
        <v>86</v>
      </c>
      <c r="N2" s="7" t="s">
        <v>88</v>
      </c>
      <c r="Q2" s="8"/>
      <c r="V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" s="7" t="s">
        <v>89</v>
      </c>
      <c r="Y2" s="7">
        <v>1</v>
      </c>
      <c r="Z2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" s="7">
        <v>56</v>
      </c>
    </row>
    <row r="3" spans="1:32">
      <c r="A3" s="7">
        <f t="shared" ref="A3:A57" si="0">ROW()-1</f>
        <v>2</v>
      </c>
      <c r="B3" s="7" t="s">
        <v>11</v>
      </c>
      <c r="C3" s="7" t="s">
        <v>49</v>
      </c>
      <c r="D3" s="7">
        <v>2</v>
      </c>
      <c r="E3" s="9" t="s">
        <v>99</v>
      </c>
      <c r="F3" s="7" t="s">
        <v>126</v>
      </c>
      <c r="G3" s="7" t="s">
        <v>127</v>
      </c>
      <c r="I3" s="7">
        <v>3.5</v>
      </c>
      <c r="J3" s="32">
        <f ca="1">Schichten_Grunddaten[[#This Row],[SCHICHT_TIEFE_ENDE]]-Schichten_Grunddaten[[#This Row],[SCHICHT_DICKE]]</f>
        <v>2.5</v>
      </c>
      <c r="K3" s="7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7" t="s">
        <v>86</v>
      </c>
      <c r="N3" s="7" t="s">
        <v>88</v>
      </c>
      <c r="Q3" s="8"/>
      <c r="V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" s="7" t="s">
        <v>89</v>
      </c>
      <c r="Y3" s="7">
        <v>2</v>
      </c>
      <c r="Z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" s="7">
        <v>51</v>
      </c>
    </row>
    <row r="4" spans="1:32">
      <c r="A4" s="7">
        <f t="shared" si="0"/>
        <v>3</v>
      </c>
      <c r="B4" s="7" t="s">
        <v>11</v>
      </c>
      <c r="D4" s="7">
        <v>3</v>
      </c>
      <c r="E4" s="9" t="s">
        <v>99</v>
      </c>
      <c r="F4" s="7" t="s">
        <v>126</v>
      </c>
      <c r="G4" s="7" t="s">
        <v>128</v>
      </c>
      <c r="I4" s="7">
        <v>7</v>
      </c>
      <c r="J4" s="32">
        <f ca="1">Schichten_Grunddaten[[#This Row],[SCHICHT_TIEFE_ENDE]]-Schichten_Grunddaten[[#This Row],[SCHICHT_DICKE]]</f>
        <v>6</v>
      </c>
      <c r="K4" s="7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7" t="s">
        <v>102</v>
      </c>
      <c r="N4" s="7" t="s">
        <v>88</v>
      </c>
      <c r="Q4" s="8"/>
      <c r="V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" s="7" t="s">
        <v>89</v>
      </c>
      <c r="Y4" s="7">
        <v>3</v>
      </c>
      <c r="Z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" s="7">
        <v>70</v>
      </c>
    </row>
    <row r="5" spans="1:32">
      <c r="A5" s="7">
        <f t="shared" si="0"/>
        <v>4</v>
      </c>
      <c r="B5" s="7" t="s">
        <v>11</v>
      </c>
      <c r="D5" s="7">
        <v>4</v>
      </c>
      <c r="E5" s="9" t="s">
        <v>99</v>
      </c>
      <c r="F5" s="7" t="s">
        <v>126</v>
      </c>
      <c r="G5" s="7" t="s">
        <v>129</v>
      </c>
      <c r="I5" s="7">
        <v>6</v>
      </c>
      <c r="J5" s="32">
        <f ca="1">Schichten_Grunddaten[[#This Row],[SCHICHT_TIEFE_ENDE]]-Schichten_Grunddaten[[#This Row],[SCHICHT_DICKE]]</f>
        <v>13</v>
      </c>
      <c r="K5" s="7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7" t="s">
        <v>86</v>
      </c>
      <c r="N5" s="7" t="s">
        <v>88</v>
      </c>
      <c r="Q5" s="8"/>
      <c r="V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" s="7" t="s">
        <v>89</v>
      </c>
      <c r="Z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5" s="7"/>
    </row>
    <row r="6" spans="1:32">
      <c r="A6" s="7">
        <f t="shared" si="0"/>
        <v>5</v>
      </c>
      <c r="B6" s="7" t="s">
        <v>11</v>
      </c>
      <c r="D6" s="7">
        <v>5</v>
      </c>
      <c r="E6" s="7" t="s">
        <v>130</v>
      </c>
      <c r="F6" s="7" t="s">
        <v>131</v>
      </c>
      <c r="G6" s="7" t="s">
        <v>132</v>
      </c>
      <c r="I6" s="7">
        <v>39</v>
      </c>
      <c r="J6" s="32">
        <f ca="1">Schichten_Grunddaten[[#This Row],[SCHICHT_TIEFE_ENDE]]-Schichten_Grunddaten[[#This Row],[SCHICHT_DICKE]]</f>
        <v>19</v>
      </c>
      <c r="K6" s="7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M6" s="7" t="s">
        <v>133</v>
      </c>
      <c r="N6" s="7" t="s">
        <v>134</v>
      </c>
      <c r="Q6" s="8"/>
      <c r="U6" s="7" t="s">
        <v>135</v>
      </c>
      <c r="V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6" s="7" t="s">
        <v>89</v>
      </c>
      <c r="Z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6" s="7"/>
    </row>
    <row r="7" spans="1:32">
      <c r="A7" s="7">
        <f t="shared" si="0"/>
        <v>6</v>
      </c>
      <c r="B7" s="7" t="s">
        <v>11</v>
      </c>
      <c r="D7" s="7">
        <v>6</v>
      </c>
      <c r="E7" s="7" t="s">
        <v>136</v>
      </c>
      <c r="F7" s="7" t="s">
        <v>137</v>
      </c>
      <c r="G7" s="7" t="s">
        <v>138</v>
      </c>
      <c r="H7" s="7">
        <v>1</v>
      </c>
      <c r="I7" s="7">
        <v>92</v>
      </c>
      <c r="J7" s="32">
        <f ca="1">Schichten_Grunddaten[[#This Row],[SCHICHT_TIEFE_ENDE]]-Schichten_Grunddaten[[#This Row],[SCHICHT_DICKE]]</f>
        <v>58</v>
      </c>
      <c r="K7" s="7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7" s="7" t="s">
        <v>139</v>
      </c>
      <c r="O7" s="7" t="s">
        <v>201</v>
      </c>
      <c r="P7" s="7" t="s">
        <v>140</v>
      </c>
      <c r="Q7" s="8" t="s">
        <v>141</v>
      </c>
      <c r="R7" s="8">
        <v>6.8</v>
      </c>
      <c r="S7" s="7">
        <v>0.1123</v>
      </c>
      <c r="U7" s="7" t="s">
        <v>135</v>
      </c>
      <c r="V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7" s="7" t="s">
        <v>89</v>
      </c>
      <c r="Z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7" s="7"/>
      <c r="AC7" s="7" t="s">
        <v>204</v>
      </c>
      <c r="AE7" s="7" t="s">
        <v>212</v>
      </c>
      <c r="AF7" s="7" t="s">
        <v>208</v>
      </c>
    </row>
    <row r="8" spans="1:32">
      <c r="A8" s="7">
        <f t="shared" si="0"/>
        <v>7</v>
      </c>
      <c r="B8" s="7" t="s">
        <v>142</v>
      </c>
      <c r="D8" s="7">
        <v>1</v>
      </c>
      <c r="E8" s="9" t="s">
        <v>99</v>
      </c>
      <c r="F8" s="7" t="s">
        <v>126</v>
      </c>
      <c r="G8" s="7" t="s">
        <v>87</v>
      </c>
      <c r="I8" s="7">
        <v>4</v>
      </c>
      <c r="J8" s="32">
        <f ca="1">Schichten_Grunddaten[[#This Row],[SCHICHT_TIEFE_ENDE]]-Schichten_Grunddaten[[#This Row],[SCHICHT_DICKE]]</f>
        <v>0</v>
      </c>
      <c r="K8" s="7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7" t="s">
        <v>86</v>
      </c>
      <c r="N8" s="7" t="s">
        <v>88</v>
      </c>
      <c r="Q8" s="8"/>
      <c r="V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8" s="7" t="s">
        <v>89</v>
      </c>
      <c r="Y8" s="7">
        <v>1</v>
      </c>
      <c r="Z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8" s="7">
        <v>56</v>
      </c>
    </row>
    <row r="9" spans="1:32">
      <c r="A9" s="7">
        <f t="shared" si="0"/>
        <v>8</v>
      </c>
      <c r="B9" s="7" t="s">
        <v>142</v>
      </c>
      <c r="D9" s="7">
        <v>2</v>
      </c>
      <c r="E9" s="9" t="s">
        <v>99</v>
      </c>
      <c r="F9" s="7" t="s">
        <v>126</v>
      </c>
      <c r="G9" s="7" t="s">
        <v>127</v>
      </c>
      <c r="I9" s="7">
        <v>3.5</v>
      </c>
      <c r="J9" s="32">
        <f ca="1">Schichten_Grunddaten[[#This Row],[SCHICHT_TIEFE_ENDE]]-Schichten_Grunddaten[[#This Row],[SCHICHT_DICKE]]</f>
        <v>4</v>
      </c>
      <c r="K9" s="7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7" t="s">
        <v>102</v>
      </c>
      <c r="N9" s="7" t="s">
        <v>88</v>
      </c>
      <c r="Q9" s="8"/>
      <c r="V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9" s="7" t="s">
        <v>89</v>
      </c>
      <c r="Y9" s="7">
        <v>2</v>
      </c>
      <c r="Z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9" s="7">
        <v>51</v>
      </c>
    </row>
    <row r="10" spans="1:32">
      <c r="A10" s="7">
        <f t="shared" si="0"/>
        <v>9</v>
      </c>
      <c r="B10" s="7" t="s">
        <v>142</v>
      </c>
      <c r="D10" s="7">
        <v>3</v>
      </c>
      <c r="E10" s="9" t="s">
        <v>99</v>
      </c>
      <c r="F10" s="7" t="s">
        <v>126</v>
      </c>
      <c r="G10" s="7" t="s">
        <v>128</v>
      </c>
      <c r="I10" s="7">
        <v>9.5</v>
      </c>
      <c r="J10" s="32">
        <f ca="1">Schichten_Grunddaten[[#This Row],[SCHICHT_TIEFE_ENDE]]-Schichten_Grunddaten[[#This Row],[SCHICHT_DICKE]]</f>
        <v>7.5</v>
      </c>
      <c r="K10" s="7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7" t="s">
        <v>86</v>
      </c>
      <c r="N10" s="7" t="s">
        <v>88</v>
      </c>
      <c r="Q10" s="8"/>
      <c r="V1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0" s="7" t="s">
        <v>89</v>
      </c>
      <c r="Y10" s="7">
        <v>3</v>
      </c>
      <c r="Z1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0" s="7">
        <v>70</v>
      </c>
    </row>
    <row r="11" spans="1:32">
      <c r="A11" s="7">
        <f t="shared" si="0"/>
        <v>10</v>
      </c>
      <c r="B11" s="7" t="s">
        <v>142</v>
      </c>
      <c r="D11" s="7">
        <v>4</v>
      </c>
      <c r="E11" s="7" t="s">
        <v>130</v>
      </c>
      <c r="F11" s="7" t="s">
        <v>143</v>
      </c>
      <c r="G11" s="7" t="s">
        <v>129</v>
      </c>
      <c r="I11" s="7">
        <v>11</v>
      </c>
      <c r="J11" s="32">
        <f ca="1">Schichten_Grunddaten[[#This Row],[SCHICHT_TIEFE_ENDE]]-Schichten_Grunddaten[[#This Row],[SCHICHT_DICKE]]</f>
        <v>17</v>
      </c>
      <c r="K11" s="7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11" s="7" t="s">
        <v>133</v>
      </c>
      <c r="N11" s="7" t="s">
        <v>144</v>
      </c>
      <c r="Q11" s="8"/>
      <c r="U11" s="7" t="s">
        <v>135</v>
      </c>
      <c r="V1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11" s="7" t="s">
        <v>89</v>
      </c>
      <c r="Z1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1" s="7"/>
    </row>
    <row r="12" spans="1:32">
      <c r="A12" s="7">
        <f t="shared" si="0"/>
        <v>11</v>
      </c>
      <c r="B12" s="7" t="s">
        <v>142</v>
      </c>
      <c r="D12" s="7">
        <v>5</v>
      </c>
      <c r="E12" s="7" t="s">
        <v>130</v>
      </c>
      <c r="F12" s="7" t="s">
        <v>145</v>
      </c>
      <c r="G12" s="7" t="s">
        <v>132</v>
      </c>
      <c r="I12" s="7">
        <v>20</v>
      </c>
      <c r="J12" s="32">
        <f ca="1">Schichten_Grunddaten[[#This Row],[SCHICHT_TIEFE_ENDE]]-Schichten_Grunddaten[[#This Row],[SCHICHT_DICKE]]</f>
        <v>28</v>
      </c>
      <c r="K12" s="7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M12" s="7" t="s">
        <v>133</v>
      </c>
      <c r="N12" s="7" t="s">
        <v>146</v>
      </c>
      <c r="Q12" s="8"/>
      <c r="U12" s="7" t="s">
        <v>135</v>
      </c>
      <c r="V1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12" s="7" t="s">
        <v>89</v>
      </c>
      <c r="Z1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2" s="7"/>
    </row>
    <row r="13" spans="1:32">
      <c r="A13" s="7">
        <f t="shared" si="0"/>
        <v>12</v>
      </c>
      <c r="B13" s="7" t="s">
        <v>142</v>
      </c>
      <c r="D13" s="7">
        <v>6</v>
      </c>
      <c r="E13" s="7" t="s">
        <v>136</v>
      </c>
      <c r="F13" s="7" t="s">
        <v>147</v>
      </c>
      <c r="G13" s="7" t="s">
        <v>148</v>
      </c>
      <c r="H13" s="7">
        <v>2</v>
      </c>
      <c r="I13" s="7">
        <v>102</v>
      </c>
      <c r="J13" s="32">
        <f ca="1">Schichten_Grunddaten[[#This Row],[SCHICHT_TIEFE_ENDE]]-Schichten_Grunddaten[[#This Row],[SCHICHT_DICKE]]</f>
        <v>48</v>
      </c>
      <c r="K13" s="7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13" s="7" t="s">
        <v>149</v>
      </c>
      <c r="O13" s="7" t="s">
        <v>202</v>
      </c>
      <c r="P13" s="7" t="s">
        <v>150</v>
      </c>
      <c r="Q13" s="8" t="s">
        <v>151</v>
      </c>
      <c r="R13" s="8">
        <v>13.6</v>
      </c>
      <c r="S13" s="7">
        <v>0.23100000000000001</v>
      </c>
      <c r="U13" s="7" t="s">
        <v>135</v>
      </c>
      <c r="V1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13" s="7" t="s">
        <v>89</v>
      </c>
      <c r="Z1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3" s="7"/>
      <c r="AC13" s="7" t="s">
        <v>205</v>
      </c>
      <c r="AE13" s="7" t="s">
        <v>213</v>
      </c>
      <c r="AF13" s="7" t="s">
        <v>208</v>
      </c>
    </row>
    <row r="14" spans="1:32">
      <c r="A14" s="7">
        <f t="shared" si="0"/>
        <v>13</v>
      </c>
      <c r="B14" s="7" t="s">
        <v>152</v>
      </c>
      <c r="D14" s="7">
        <v>1</v>
      </c>
      <c r="E14" s="9" t="s">
        <v>99</v>
      </c>
      <c r="F14" s="7" t="s">
        <v>126</v>
      </c>
      <c r="G14" s="7" t="s">
        <v>87</v>
      </c>
      <c r="I14" s="7">
        <v>2.5</v>
      </c>
      <c r="J14" s="32">
        <f ca="1">Schichten_Grunddaten[[#This Row],[SCHICHT_TIEFE_ENDE]]-Schichten_Grunddaten[[#This Row],[SCHICHT_DICKE]]</f>
        <v>0</v>
      </c>
      <c r="K14" s="7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7" t="s">
        <v>86</v>
      </c>
      <c r="N14" s="7" t="s">
        <v>88</v>
      </c>
      <c r="Q14" s="8"/>
      <c r="V1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4" s="7" t="s">
        <v>89</v>
      </c>
      <c r="Y14" s="7">
        <v>1</v>
      </c>
      <c r="Z1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4" s="7">
        <v>56</v>
      </c>
    </row>
    <row r="15" spans="1:32">
      <c r="A15" s="7">
        <f t="shared" si="0"/>
        <v>14</v>
      </c>
      <c r="B15" s="7" t="s">
        <v>152</v>
      </c>
      <c r="D15" s="7">
        <v>2</v>
      </c>
      <c r="E15" s="9" t="s">
        <v>99</v>
      </c>
      <c r="F15" s="7" t="s">
        <v>126</v>
      </c>
      <c r="G15" s="7" t="s">
        <v>127</v>
      </c>
      <c r="I15" s="7">
        <v>4</v>
      </c>
      <c r="J15" s="32">
        <f ca="1">Schichten_Grunddaten[[#This Row],[SCHICHT_TIEFE_ENDE]]-Schichten_Grunddaten[[#This Row],[SCHICHT_DICKE]]</f>
        <v>2.5</v>
      </c>
      <c r="K15" s="7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7" t="s">
        <v>86</v>
      </c>
      <c r="N15" s="7" t="s">
        <v>88</v>
      </c>
      <c r="Q15" s="8"/>
      <c r="V1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5" s="7" t="s">
        <v>89</v>
      </c>
      <c r="Y15" s="7">
        <v>2</v>
      </c>
      <c r="Z1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5" s="7">
        <v>51</v>
      </c>
    </row>
    <row r="16" spans="1:32">
      <c r="A16" s="7">
        <f t="shared" si="0"/>
        <v>15</v>
      </c>
      <c r="B16" s="7" t="s">
        <v>152</v>
      </c>
      <c r="D16" s="7">
        <v>3</v>
      </c>
      <c r="E16" s="9" t="s">
        <v>99</v>
      </c>
      <c r="F16" s="7" t="s">
        <v>126</v>
      </c>
      <c r="G16" s="7" t="s">
        <v>128</v>
      </c>
      <c r="I16" s="7">
        <v>8</v>
      </c>
      <c r="J16" s="32">
        <f ca="1">Schichten_Grunddaten[[#This Row],[SCHICHT_TIEFE_ENDE]]-Schichten_Grunddaten[[#This Row],[SCHICHT_DICKE]]</f>
        <v>6.5</v>
      </c>
      <c r="K16" s="7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7" t="s">
        <v>86</v>
      </c>
      <c r="N16" s="7" t="s">
        <v>88</v>
      </c>
      <c r="Q16" s="8"/>
      <c r="V1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6" s="7" t="s">
        <v>89</v>
      </c>
      <c r="Y16" s="7">
        <v>3</v>
      </c>
      <c r="Z1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6" s="7">
        <v>70</v>
      </c>
    </row>
    <row r="17" spans="1:32">
      <c r="A17" s="7">
        <f t="shared" si="0"/>
        <v>16</v>
      </c>
      <c r="B17" s="7" t="s">
        <v>152</v>
      </c>
      <c r="D17" s="7">
        <v>4</v>
      </c>
      <c r="E17" s="7" t="s">
        <v>130</v>
      </c>
      <c r="F17" s="7" t="s">
        <v>143</v>
      </c>
      <c r="G17" s="7" t="s">
        <v>128</v>
      </c>
      <c r="I17" s="7">
        <v>10.5</v>
      </c>
      <c r="J17" s="32">
        <f ca="1">Schichten_Grunddaten[[#This Row],[SCHICHT_TIEFE_ENDE]]-Schichten_Grunddaten[[#This Row],[SCHICHT_DICKE]]</f>
        <v>14.5</v>
      </c>
      <c r="K17" s="7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M17" s="7" t="s">
        <v>133</v>
      </c>
      <c r="N17" s="7" t="s">
        <v>144</v>
      </c>
      <c r="Q17" s="8"/>
      <c r="U17" s="7" t="s">
        <v>135</v>
      </c>
      <c r="V1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17" s="7" t="s">
        <v>89</v>
      </c>
      <c r="Z1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7" s="7"/>
    </row>
    <row r="18" spans="1:32">
      <c r="A18" s="7">
        <f t="shared" si="0"/>
        <v>17</v>
      </c>
      <c r="B18" s="7" t="s">
        <v>152</v>
      </c>
      <c r="D18" s="7">
        <v>5</v>
      </c>
      <c r="E18" s="7" t="s">
        <v>130</v>
      </c>
      <c r="F18" s="7" t="s">
        <v>145</v>
      </c>
      <c r="G18" s="7" t="s">
        <v>129</v>
      </c>
      <c r="I18" s="7">
        <v>20</v>
      </c>
      <c r="J18" s="32">
        <f ca="1">Schichten_Grunddaten[[#This Row],[SCHICHT_TIEFE_ENDE]]-Schichten_Grunddaten[[#This Row],[SCHICHT_DICKE]]</f>
        <v>25</v>
      </c>
      <c r="K18" s="7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M18" s="7" t="s">
        <v>133</v>
      </c>
      <c r="N18" s="7" t="s">
        <v>144</v>
      </c>
      <c r="Q18" s="8"/>
      <c r="U18" s="7" t="s">
        <v>135</v>
      </c>
      <c r="V1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18" s="7" t="s">
        <v>89</v>
      </c>
      <c r="Z1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8" s="7"/>
    </row>
    <row r="19" spans="1:32">
      <c r="A19" s="7">
        <f t="shared" si="0"/>
        <v>18</v>
      </c>
      <c r="B19" s="7" t="s">
        <v>152</v>
      </c>
      <c r="C19" s="7" t="s">
        <v>216</v>
      </c>
      <c r="D19" s="7">
        <v>6</v>
      </c>
      <c r="E19" s="7" t="s">
        <v>136</v>
      </c>
      <c r="F19" s="7" t="s">
        <v>153</v>
      </c>
      <c r="G19" s="7" t="s">
        <v>138</v>
      </c>
      <c r="H19" s="7">
        <v>1</v>
      </c>
      <c r="I19" s="7">
        <v>50</v>
      </c>
      <c r="J19" s="32">
        <f ca="1">Schichten_Grunddaten[[#This Row],[SCHICHT_TIEFE_ENDE]]-Schichten_Grunddaten[[#This Row],[SCHICHT_DICKE]]</f>
        <v>45</v>
      </c>
      <c r="K19" s="7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N19" s="7" t="s">
        <v>154</v>
      </c>
      <c r="O19" s="7" t="s">
        <v>203</v>
      </c>
      <c r="Q19" s="8" t="s">
        <v>155</v>
      </c>
      <c r="R19" s="8">
        <v>4.2</v>
      </c>
      <c r="S19" s="7">
        <v>0.89</v>
      </c>
      <c r="U19" s="7" t="s">
        <v>135</v>
      </c>
      <c r="V1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W19" s="7" t="s">
        <v>89</v>
      </c>
      <c r="Z1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9" s="7"/>
      <c r="AC19" s="7" t="s">
        <v>204</v>
      </c>
      <c r="AE19" s="7" t="s">
        <v>213</v>
      </c>
      <c r="AF19" s="7" t="s">
        <v>207</v>
      </c>
    </row>
    <row r="20" spans="1:32">
      <c r="A20" s="7">
        <f t="shared" si="0"/>
        <v>19</v>
      </c>
      <c r="B20" s="7" t="s">
        <v>152</v>
      </c>
      <c r="C20" s="7" t="s">
        <v>218</v>
      </c>
      <c r="D20" s="7">
        <v>7</v>
      </c>
      <c r="E20" s="7" t="s">
        <v>136</v>
      </c>
      <c r="F20" s="7" t="s">
        <v>156</v>
      </c>
      <c r="G20" s="7" t="s">
        <v>148</v>
      </c>
      <c r="H20" s="7">
        <v>3</v>
      </c>
      <c r="I20" s="7">
        <v>55</v>
      </c>
      <c r="J20" s="32">
        <f ca="1">Schichten_Grunddaten[[#This Row],[SCHICHT_TIEFE_ENDE]]-Schichten_Grunddaten[[#This Row],[SCHICHT_DICKE]]</f>
        <v>95</v>
      </c>
      <c r="K20" s="7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20" s="7" t="s">
        <v>146</v>
      </c>
      <c r="O20" s="7" t="s">
        <v>202</v>
      </c>
      <c r="P20" s="7" t="s">
        <v>140</v>
      </c>
      <c r="Q20" s="41" t="s">
        <v>157</v>
      </c>
      <c r="R20" s="8">
        <v>16.5</v>
      </c>
      <c r="S20" s="7">
        <v>0.11</v>
      </c>
      <c r="U20" s="7" t="s">
        <v>135</v>
      </c>
      <c r="V2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20" s="7" t="s">
        <v>89</v>
      </c>
      <c r="Z2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0" s="7"/>
      <c r="AC20" s="7" t="s">
        <v>205</v>
      </c>
      <c r="AE20" s="7" t="s">
        <v>214</v>
      </c>
      <c r="AF20" s="7" t="s">
        <v>209</v>
      </c>
    </row>
    <row r="21" spans="1:32">
      <c r="A21" s="7">
        <f t="shared" si="0"/>
        <v>20</v>
      </c>
      <c r="B21" s="7" t="s">
        <v>158</v>
      </c>
      <c r="D21" s="7">
        <v>1</v>
      </c>
      <c r="E21" s="9" t="s">
        <v>99</v>
      </c>
      <c r="F21" s="7" t="s">
        <v>126</v>
      </c>
      <c r="G21" s="7" t="s">
        <v>87</v>
      </c>
      <c r="I21" s="7">
        <v>2</v>
      </c>
      <c r="J21" s="32">
        <f ca="1">Schichten_Grunddaten[[#This Row],[SCHICHT_TIEFE_ENDE]]-Schichten_Grunddaten[[#This Row],[SCHICHT_DICKE]]</f>
        <v>0</v>
      </c>
      <c r="K21" s="7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7" t="s">
        <v>86</v>
      </c>
      <c r="N21" s="7" t="s">
        <v>88</v>
      </c>
      <c r="Q21" s="8"/>
      <c r="V2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1" s="7" t="s">
        <v>89</v>
      </c>
      <c r="Y21" s="7">
        <v>4</v>
      </c>
      <c r="Z2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1" s="7">
        <v>54</v>
      </c>
    </row>
    <row r="22" spans="1:32">
      <c r="A22" s="7">
        <f t="shared" si="0"/>
        <v>21</v>
      </c>
      <c r="B22" s="7" t="s">
        <v>158</v>
      </c>
      <c r="D22" s="7">
        <v>2</v>
      </c>
      <c r="E22" s="9" t="s">
        <v>99</v>
      </c>
      <c r="F22" s="7" t="s">
        <v>126</v>
      </c>
      <c r="G22" s="7" t="s">
        <v>127</v>
      </c>
      <c r="I22" s="7">
        <v>3.5</v>
      </c>
      <c r="J22" s="32">
        <f ca="1">Schichten_Grunddaten[[#This Row],[SCHICHT_TIEFE_ENDE]]-Schichten_Grunddaten[[#This Row],[SCHICHT_DICKE]]</f>
        <v>2</v>
      </c>
      <c r="K22" s="7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7" t="s">
        <v>86</v>
      </c>
      <c r="N22" s="7" t="s">
        <v>88</v>
      </c>
      <c r="Q22" s="8"/>
      <c r="V2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2" s="7" t="s">
        <v>89</v>
      </c>
      <c r="Y22" s="7">
        <v>5</v>
      </c>
      <c r="Z2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2" s="7">
        <v>51.2</v>
      </c>
    </row>
    <row r="23" spans="1:32">
      <c r="A23" s="7">
        <f t="shared" si="0"/>
        <v>22</v>
      </c>
      <c r="B23" s="7" t="s">
        <v>158</v>
      </c>
      <c r="D23" s="7">
        <v>3</v>
      </c>
      <c r="E23" s="9" t="s">
        <v>99</v>
      </c>
      <c r="F23" s="7" t="s">
        <v>126</v>
      </c>
      <c r="G23" s="7" t="s">
        <v>128</v>
      </c>
      <c r="I23" s="7">
        <v>5.5</v>
      </c>
      <c r="J23" s="32">
        <f ca="1">Schichten_Grunddaten[[#This Row],[SCHICHT_TIEFE_ENDE]]-Schichten_Grunddaten[[#This Row],[SCHICHT_DICKE]]</f>
        <v>5.5</v>
      </c>
      <c r="K23" s="7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7" t="s">
        <v>86</v>
      </c>
      <c r="N23" s="7" t="s">
        <v>88</v>
      </c>
      <c r="Q23" s="8"/>
      <c r="V2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3" s="7" t="s">
        <v>89</v>
      </c>
      <c r="Y23" s="7">
        <v>6</v>
      </c>
      <c r="Z2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3" s="7">
        <v>53.6</v>
      </c>
    </row>
    <row r="24" spans="1:32">
      <c r="A24" s="7">
        <f t="shared" si="0"/>
        <v>23</v>
      </c>
      <c r="B24" s="7" t="s">
        <v>158</v>
      </c>
      <c r="D24" s="7">
        <v>4</v>
      </c>
      <c r="E24" s="9" t="s">
        <v>99</v>
      </c>
      <c r="F24" s="7" t="s">
        <v>126</v>
      </c>
      <c r="G24" s="7" t="s">
        <v>128</v>
      </c>
      <c r="I24" s="7">
        <v>5</v>
      </c>
      <c r="J24" s="32">
        <f ca="1">Schichten_Grunddaten[[#This Row],[SCHICHT_TIEFE_ENDE]]-Schichten_Grunddaten[[#This Row],[SCHICHT_DICKE]]</f>
        <v>11</v>
      </c>
      <c r="K24" s="7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7" t="s">
        <v>86</v>
      </c>
      <c r="N24" s="7" t="s">
        <v>88</v>
      </c>
      <c r="Q24" s="8"/>
      <c r="V2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4" s="7" t="s">
        <v>89</v>
      </c>
      <c r="Y24" s="7">
        <v>7</v>
      </c>
      <c r="Z2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4" s="7">
        <v>56.4</v>
      </c>
    </row>
    <row r="25" spans="1:32">
      <c r="A25" s="7">
        <f t="shared" si="0"/>
        <v>24</v>
      </c>
      <c r="B25" s="7" t="s">
        <v>158</v>
      </c>
      <c r="D25" s="7">
        <v>5</v>
      </c>
      <c r="E25" s="7" t="s">
        <v>130</v>
      </c>
      <c r="F25" s="7" t="s">
        <v>143</v>
      </c>
      <c r="G25" s="7" t="s">
        <v>129</v>
      </c>
      <c r="I25" s="7">
        <v>10</v>
      </c>
      <c r="J25" s="32">
        <f ca="1">Schichten_Grunddaten[[#This Row],[SCHICHT_TIEFE_ENDE]]-Schichten_Grunddaten[[#This Row],[SCHICHT_DICKE]]</f>
        <v>16</v>
      </c>
      <c r="K25" s="7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M25" s="7" t="s">
        <v>133</v>
      </c>
      <c r="N25" s="7" t="s">
        <v>144</v>
      </c>
      <c r="Q25" s="8"/>
      <c r="U25" s="7" t="s">
        <v>135</v>
      </c>
      <c r="V2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25" s="7" t="s">
        <v>89</v>
      </c>
      <c r="Z2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5" s="7"/>
    </row>
    <row r="26" spans="1:32">
      <c r="A26" s="7">
        <f t="shared" si="0"/>
        <v>25</v>
      </c>
      <c r="B26" s="7" t="s">
        <v>158</v>
      </c>
      <c r="D26" s="7">
        <v>6</v>
      </c>
      <c r="E26" s="7" t="s">
        <v>130</v>
      </c>
      <c r="F26" s="7" t="s">
        <v>145</v>
      </c>
      <c r="G26" s="7" t="s">
        <v>159</v>
      </c>
      <c r="I26" s="7">
        <v>15</v>
      </c>
      <c r="J26" s="32">
        <f ca="1">Schichten_Grunddaten[[#This Row],[SCHICHT_TIEFE_ENDE]]-Schichten_Grunddaten[[#This Row],[SCHICHT_DICKE]]</f>
        <v>26</v>
      </c>
      <c r="K26" s="7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M26" s="7" t="s">
        <v>133</v>
      </c>
      <c r="N26" s="7" t="s">
        <v>144</v>
      </c>
      <c r="Q26" s="8"/>
      <c r="U26" s="7" t="s">
        <v>135</v>
      </c>
      <c r="V2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26" s="7" t="s">
        <v>89</v>
      </c>
      <c r="Z2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6" s="7"/>
    </row>
    <row r="27" spans="1:32">
      <c r="A27" s="7">
        <f t="shared" si="0"/>
        <v>26</v>
      </c>
      <c r="B27" s="7" t="s">
        <v>158</v>
      </c>
      <c r="D27" s="7">
        <v>7</v>
      </c>
      <c r="E27" s="7" t="s">
        <v>136</v>
      </c>
      <c r="F27" s="7" t="s">
        <v>160</v>
      </c>
      <c r="G27" s="7" t="s">
        <v>138</v>
      </c>
      <c r="H27" s="7">
        <v>4</v>
      </c>
      <c r="I27" s="7">
        <v>49</v>
      </c>
      <c r="J27" s="32">
        <f ca="1">Schichten_Grunddaten[[#This Row],[SCHICHT_TIEFE_ENDE]]-Schichten_Grunddaten[[#This Row],[SCHICHT_DICKE]]</f>
        <v>41</v>
      </c>
      <c r="K27" s="7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N27" s="7" t="s">
        <v>161</v>
      </c>
      <c r="O27" s="7" t="s">
        <v>202</v>
      </c>
      <c r="Q27" s="8" t="s">
        <v>151</v>
      </c>
      <c r="R27" s="8">
        <v>6.5</v>
      </c>
      <c r="S27" s="7">
        <v>0.51500000000000001</v>
      </c>
      <c r="T27" s="7" t="s">
        <v>162</v>
      </c>
      <c r="U27" s="7" t="s">
        <v>135</v>
      </c>
      <c r="V2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27" s="7" t="s">
        <v>163</v>
      </c>
      <c r="Z2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7" s="7"/>
      <c r="AC27" s="7" t="s">
        <v>204</v>
      </c>
      <c r="AE27" s="7" t="s">
        <v>215</v>
      </c>
      <c r="AF27" s="7" t="s">
        <v>207</v>
      </c>
    </row>
    <row r="28" spans="1:32">
      <c r="A28" s="7">
        <f t="shared" si="0"/>
        <v>27</v>
      </c>
      <c r="B28" s="7" t="s">
        <v>164</v>
      </c>
      <c r="D28" s="7">
        <v>1</v>
      </c>
      <c r="E28" s="9" t="s">
        <v>99</v>
      </c>
      <c r="F28" s="7" t="s">
        <v>126</v>
      </c>
      <c r="G28" s="7" t="s">
        <v>87</v>
      </c>
      <c r="I28" s="7">
        <v>2.5</v>
      </c>
      <c r="J28" s="32">
        <f ca="1">Schichten_Grunddaten[[#This Row],[SCHICHT_TIEFE_ENDE]]-Schichten_Grunddaten[[#This Row],[SCHICHT_DICKE]]</f>
        <v>0</v>
      </c>
      <c r="K28" s="7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7" t="s">
        <v>86</v>
      </c>
      <c r="N28" s="7" t="s">
        <v>88</v>
      </c>
      <c r="Q28" s="8"/>
      <c r="V2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8" s="7" t="s">
        <v>89</v>
      </c>
      <c r="Y28" s="7">
        <v>4</v>
      </c>
      <c r="Z2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8" s="7">
        <v>54</v>
      </c>
    </row>
    <row r="29" spans="1:32">
      <c r="A29" s="7">
        <f t="shared" si="0"/>
        <v>28</v>
      </c>
      <c r="B29" s="7" t="s">
        <v>164</v>
      </c>
      <c r="D29" s="7">
        <v>2</v>
      </c>
      <c r="E29" s="9" t="s">
        <v>99</v>
      </c>
      <c r="F29" s="7" t="s">
        <v>126</v>
      </c>
      <c r="G29" s="7" t="s">
        <v>127</v>
      </c>
      <c r="I29" s="7">
        <v>4</v>
      </c>
      <c r="J29" s="32">
        <f ca="1">Schichten_Grunddaten[[#This Row],[SCHICHT_TIEFE_ENDE]]-Schichten_Grunddaten[[#This Row],[SCHICHT_DICKE]]</f>
        <v>2.5</v>
      </c>
      <c r="K29" s="7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7" t="s">
        <v>86</v>
      </c>
      <c r="N29" s="7" t="s">
        <v>88</v>
      </c>
      <c r="Q29" s="8"/>
      <c r="V2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9" s="7" t="s">
        <v>89</v>
      </c>
      <c r="Y29" s="7">
        <v>5</v>
      </c>
      <c r="Z2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9" s="7">
        <v>51.2</v>
      </c>
    </row>
    <row r="30" spans="1:32">
      <c r="A30" s="7">
        <f t="shared" si="0"/>
        <v>29</v>
      </c>
      <c r="B30" s="7" t="s">
        <v>164</v>
      </c>
      <c r="D30" s="7">
        <v>3</v>
      </c>
      <c r="E30" s="9" t="s">
        <v>99</v>
      </c>
      <c r="F30" s="7" t="s">
        <v>126</v>
      </c>
      <c r="G30" s="7" t="s">
        <v>128</v>
      </c>
      <c r="I30" s="7">
        <v>5.5</v>
      </c>
      <c r="J30" s="32">
        <f ca="1">Schichten_Grunddaten[[#This Row],[SCHICHT_TIEFE_ENDE]]-Schichten_Grunddaten[[#This Row],[SCHICHT_DICKE]]</f>
        <v>6.5</v>
      </c>
      <c r="K30" s="7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7" t="s">
        <v>86</v>
      </c>
      <c r="N30" s="7" t="s">
        <v>88</v>
      </c>
      <c r="Q30" s="8"/>
      <c r="V3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0" s="7" t="s">
        <v>89</v>
      </c>
      <c r="Y30" s="7">
        <v>6</v>
      </c>
      <c r="Z3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0" s="7">
        <v>53.6</v>
      </c>
    </row>
    <row r="31" spans="1:32">
      <c r="A31" s="7">
        <f t="shared" si="0"/>
        <v>30</v>
      </c>
      <c r="B31" s="7" t="s">
        <v>164</v>
      </c>
      <c r="D31" s="7">
        <v>4</v>
      </c>
      <c r="E31" s="9" t="s">
        <v>99</v>
      </c>
      <c r="F31" s="7" t="s">
        <v>126</v>
      </c>
      <c r="G31" s="7" t="s">
        <v>129</v>
      </c>
      <c r="I31" s="7">
        <v>5.5</v>
      </c>
      <c r="J31" s="32">
        <f ca="1">Schichten_Grunddaten[[#This Row],[SCHICHT_TIEFE_ENDE]]-Schichten_Grunddaten[[#This Row],[SCHICHT_DICKE]]</f>
        <v>12</v>
      </c>
      <c r="K31" s="7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7" t="s">
        <v>86</v>
      </c>
      <c r="N31" s="7" t="s">
        <v>88</v>
      </c>
      <c r="Q31" s="8"/>
      <c r="V3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1" s="7" t="s">
        <v>89</v>
      </c>
      <c r="Y31" s="7">
        <v>7</v>
      </c>
      <c r="Z3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1" s="7">
        <v>56.4</v>
      </c>
    </row>
    <row r="32" spans="1:32">
      <c r="A32" s="7">
        <f t="shared" si="0"/>
        <v>31</v>
      </c>
      <c r="B32" s="7" t="s">
        <v>164</v>
      </c>
      <c r="D32" s="7">
        <v>5</v>
      </c>
      <c r="E32" s="7" t="s">
        <v>130</v>
      </c>
      <c r="F32" s="7" t="s">
        <v>143</v>
      </c>
      <c r="G32" s="7" t="s">
        <v>129</v>
      </c>
      <c r="I32" s="7">
        <v>10.5</v>
      </c>
      <c r="J32" s="32">
        <f ca="1">Schichten_Grunddaten[[#This Row],[SCHICHT_TIEFE_ENDE]]-Schichten_Grunddaten[[#This Row],[SCHICHT_DICKE]]</f>
        <v>17.5</v>
      </c>
      <c r="K32" s="7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32" s="7" t="s">
        <v>133</v>
      </c>
      <c r="N32" s="7" t="s">
        <v>144</v>
      </c>
      <c r="Q32" s="8"/>
      <c r="U32" s="7" t="s">
        <v>135</v>
      </c>
      <c r="V3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32" s="7" t="s">
        <v>89</v>
      </c>
      <c r="Z3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2" s="7"/>
    </row>
    <row r="33" spans="1:32">
      <c r="A33" s="7">
        <f t="shared" si="0"/>
        <v>32</v>
      </c>
      <c r="B33" s="7" t="s">
        <v>164</v>
      </c>
      <c r="D33" s="7">
        <v>6</v>
      </c>
      <c r="E33" s="7" t="s">
        <v>130</v>
      </c>
      <c r="F33" s="7" t="s">
        <v>131</v>
      </c>
      <c r="G33" s="7" t="s">
        <v>132</v>
      </c>
      <c r="I33" s="7">
        <v>15</v>
      </c>
      <c r="J33" s="32">
        <f ca="1">Schichten_Grunddaten[[#This Row],[SCHICHT_TIEFE_ENDE]]-Schichten_Grunddaten[[#This Row],[SCHICHT_DICKE]]</f>
        <v>28</v>
      </c>
      <c r="K33" s="7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M33" s="7" t="s">
        <v>133</v>
      </c>
      <c r="N33" s="7" t="s">
        <v>144</v>
      </c>
      <c r="Q33" s="8"/>
      <c r="U33" s="7" t="s">
        <v>135</v>
      </c>
      <c r="V3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33" s="7" t="s">
        <v>89</v>
      </c>
      <c r="Z3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3" s="7"/>
    </row>
    <row r="34" spans="1:32">
      <c r="A34" s="7">
        <f t="shared" si="0"/>
        <v>33</v>
      </c>
      <c r="B34" s="7" t="s">
        <v>164</v>
      </c>
      <c r="D34" s="7">
        <v>7</v>
      </c>
      <c r="E34" s="7" t="s">
        <v>136</v>
      </c>
      <c r="F34" s="7" t="s">
        <v>165</v>
      </c>
      <c r="G34" s="7" t="s">
        <v>138</v>
      </c>
      <c r="H34" s="7">
        <v>1</v>
      </c>
      <c r="I34" s="7">
        <v>67</v>
      </c>
      <c r="J34" s="32">
        <f ca="1">Schichten_Grunddaten[[#This Row],[SCHICHT_TIEFE_ENDE]]-Schichten_Grunddaten[[#This Row],[SCHICHT_DICKE]]</f>
        <v>43</v>
      </c>
      <c r="K34" s="7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N34" s="7" t="s">
        <v>166</v>
      </c>
      <c r="O34" s="7" t="s">
        <v>203</v>
      </c>
      <c r="P34" s="7" t="s">
        <v>140</v>
      </c>
      <c r="Q34" s="8" t="s">
        <v>141</v>
      </c>
      <c r="R34" s="8">
        <v>7.7</v>
      </c>
      <c r="T34" s="7" t="s">
        <v>167</v>
      </c>
      <c r="U34" s="7" t="s">
        <v>135</v>
      </c>
      <c r="V3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34" s="7" t="s">
        <v>89</v>
      </c>
      <c r="Z3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4" s="7"/>
      <c r="AE34" s="7" t="s">
        <v>214</v>
      </c>
      <c r="AF34" s="7" t="s">
        <v>208</v>
      </c>
    </row>
    <row r="35" spans="1:32">
      <c r="A35" s="7">
        <f t="shared" si="0"/>
        <v>34</v>
      </c>
      <c r="B35" s="7" t="s">
        <v>168</v>
      </c>
      <c r="D35" s="7">
        <v>1</v>
      </c>
      <c r="E35" s="9" t="s">
        <v>99</v>
      </c>
      <c r="F35" s="7" t="s">
        <v>126</v>
      </c>
      <c r="I35" s="7">
        <v>0.5</v>
      </c>
      <c r="J35" s="32">
        <f ca="1">Schichten_Grunddaten[[#This Row],[SCHICHT_TIEFE_ENDE]]-Schichten_Grunddaten[[#This Row],[SCHICHT_DICKE]]</f>
        <v>0</v>
      </c>
      <c r="K35" s="7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7" t="s">
        <v>86</v>
      </c>
      <c r="N35" s="7" t="s">
        <v>88</v>
      </c>
      <c r="Q35" s="8"/>
      <c r="V3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5" s="7" t="s">
        <v>89</v>
      </c>
      <c r="Z3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5" s="7"/>
    </row>
    <row r="36" spans="1:32">
      <c r="A36" s="7">
        <f t="shared" si="0"/>
        <v>35</v>
      </c>
      <c r="B36" s="7" t="s">
        <v>168</v>
      </c>
      <c r="D36" s="7">
        <v>2</v>
      </c>
      <c r="E36" s="9" t="s">
        <v>99</v>
      </c>
      <c r="F36" s="7" t="s">
        <v>126</v>
      </c>
      <c r="G36" s="7" t="s">
        <v>87</v>
      </c>
      <c r="I36" s="7">
        <v>3</v>
      </c>
      <c r="J36" s="32">
        <f ca="1">Schichten_Grunddaten[[#This Row],[SCHICHT_TIEFE_ENDE]]-Schichten_Grunddaten[[#This Row],[SCHICHT_DICKE]]</f>
        <v>0.5</v>
      </c>
      <c r="K36" s="7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7" t="s">
        <v>86</v>
      </c>
      <c r="N36" s="7" t="s">
        <v>88</v>
      </c>
      <c r="Q36" s="8"/>
      <c r="V3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6" s="7" t="s">
        <v>89</v>
      </c>
      <c r="Y36" s="7">
        <v>8</v>
      </c>
      <c r="Z3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6" s="7">
        <v>62</v>
      </c>
    </row>
    <row r="37" spans="1:32">
      <c r="A37" s="7">
        <f t="shared" si="0"/>
        <v>36</v>
      </c>
      <c r="B37" s="7" t="s">
        <v>168</v>
      </c>
      <c r="D37" s="7">
        <v>3</v>
      </c>
      <c r="E37" s="9" t="s">
        <v>99</v>
      </c>
      <c r="F37" s="7" t="s">
        <v>126</v>
      </c>
      <c r="G37" s="7" t="s">
        <v>127</v>
      </c>
      <c r="I37" s="7">
        <v>4.5</v>
      </c>
      <c r="J37" s="32">
        <f ca="1">Schichten_Grunddaten[[#This Row],[SCHICHT_TIEFE_ENDE]]-Schichten_Grunddaten[[#This Row],[SCHICHT_DICKE]]</f>
        <v>3.5</v>
      </c>
      <c r="K37" s="7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7" t="s">
        <v>86</v>
      </c>
      <c r="N37" s="7" t="s">
        <v>88</v>
      </c>
      <c r="Q37" s="8"/>
      <c r="V3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7" s="7" t="s">
        <v>89</v>
      </c>
      <c r="Y37" s="7">
        <v>9</v>
      </c>
      <c r="Z3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7" s="7">
        <v>59.2</v>
      </c>
    </row>
    <row r="38" spans="1:32">
      <c r="A38" s="7">
        <f t="shared" si="0"/>
        <v>37</v>
      </c>
      <c r="B38" s="7" t="s">
        <v>168</v>
      </c>
      <c r="D38" s="7">
        <v>4</v>
      </c>
      <c r="E38" s="9" t="s">
        <v>99</v>
      </c>
      <c r="F38" s="7" t="s">
        <v>126</v>
      </c>
      <c r="G38" s="7" t="s">
        <v>128</v>
      </c>
      <c r="I38" s="7">
        <v>9</v>
      </c>
      <c r="J38" s="32">
        <f ca="1">Schichten_Grunddaten[[#This Row],[SCHICHT_TIEFE_ENDE]]-Schichten_Grunddaten[[#This Row],[SCHICHT_DICKE]]</f>
        <v>8</v>
      </c>
      <c r="K38" s="7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7" t="s">
        <v>86</v>
      </c>
      <c r="N38" s="7" t="s">
        <v>88</v>
      </c>
      <c r="Q38" s="8"/>
      <c r="V3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8" s="7" t="s">
        <v>89</v>
      </c>
      <c r="Y38" s="7">
        <v>10</v>
      </c>
      <c r="Z3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8" s="7">
        <v>60.6</v>
      </c>
    </row>
    <row r="39" spans="1:32">
      <c r="A39" s="7">
        <f t="shared" si="0"/>
        <v>38</v>
      </c>
      <c r="B39" s="7" t="s">
        <v>168</v>
      </c>
      <c r="C39" s="7" t="s">
        <v>49</v>
      </c>
      <c r="D39" s="7">
        <v>5</v>
      </c>
      <c r="E39" s="7" t="s">
        <v>130</v>
      </c>
      <c r="F39" s="7" t="s">
        <v>131</v>
      </c>
      <c r="G39" s="7" t="s">
        <v>132</v>
      </c>
      <c r="I39" s="7">
        <v>21</v>
      </c>
      <c r="J39" s="32">
        <f ca="1">Schichten_Grunddaten[[#This Row],[SCHICHT_TIEFE_ENDE]]-Schichten_Grunddaten[[#This Row],[SCHICHT_DICKE]]</f>
        <v>17</v>
      </c>
      <c r="K39" s="7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M39" s="7" t="s">
        <v>133</v>
      </c>
      <c r="N39" s="7" t="s">
        <v>146</v>
      </c>
      <c r="Q39" s="8"/>
      <c r="U39" s="7" t="s">
        <v>135</v>
      </c>
      <c r="V3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39" s="7" t="s">
        <v>89</v>
      </c>
      <c r="X39" s="7">
        <v>25.6</v>
      </c>
      <c r="Z3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9" s="7"/>
    </row>
    <row r="40" spans="1:32">
      <c r="A40" s="7">
        <f t="shared" si="0"/>
        <v>39</v>
      </c>
      <c r="B40" s="7" t="s">
        <v>168</v>
      </c>
      <c r="C40" s="7" t="s">
        <v>169</v>
      </c>
      <c r="D40" s="7">
        <v>6</v>
      </c>
      <c r="E40" s="7" t="s">
        <v>136</v>
      </c>
      <c r="F40" s="7" t="s">
        <v>165</v>
      </c>
      <c r="G40" s="7" t="s">
        <v>138</v>
      </c>
      <c r="H40" s="7">
        <v>1</v>
      </c>
      <c r="I40" s="7">
        <v>112</v>
      </c>
      <c r="J40" s="32">
        <f ca="1">Schichten_Grunddaten[[#This Row],[SCHICHT_TIEFE_ENDE]]-Schichten_Grunddaten[[#This Row],[SCHICHT_DICKE]]</f>
        <v>38</v>
      </c>
      <c r="K40" s="7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40" s="7" t="s">
        <v>170</v>
      </c>
      <c r="O40" s="7" t="s">
        <v>201</v>
      </c>
      <c r="P40" s="7" t="s">
        <v>140</v>
      </c>
      <c r="Q40" s="8" t="s">
        <v>141</v>
      </c>
      <c r="R40" s="8">
        <v>6.4</v>
      </c>
      <c r="T40" s="7" t="s">
        <v>171</v>
      </c>
      <c r="U40" s="7" t="s">
        <v>135</v>
      </c>
      <c r="V4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40" s="7" t="s">
        <v>163</v>
      </c>
      <c r="Z4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40" s="7"/>
      <c r="AC40" s="7" t="s">
        <v>206</v>
      </c>
      <c r="AF40" s="7" t="s">
        <v>208</v>
      </c>
    </row>
    <row r="41" spans="1:32">
      <c r="A41" s="7">
        <f t="shared" si="0"/>
        <v>40</v>
      </c>
      <c r="B41" s="7" t="s">
        <v>172</v>
      </c>
      <c r="D41" s="7">
        <v>1</v>
      </c>
      <c r="E41" s="9" t="s">
        <v>99</v>
      </c>
      <c r="F41" s="7" t="s">
        <v>126</v>
      </c>
      <c r="I41" s="7">
        <v>0.5</v>
      </c>
      <c r="J41" s="32">
        <f ca="1">Schichten_Grunddaten[[#This Row],[SCHICHT_TIEFE_ENDE]]-Schichten_Grunddaten[[#This Row],[SCHICHT_DICKE]]</f>
        <v>0</v>
      </c>
      <c r="K41" s="7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7" t="s">
        <v>86</v>
      </c>
      <c r="N41" s="7" t="s">
        <v>88</v>
      </c>
      <c r="Q41" s="8"/>
      <c r="V4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1" s="7" t="s">
        <v>89</v>
      </c>
      <c r="Y41" s="7">
        <v>12</v>
      </c>
      <c r="Z4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A41" s="8">
        <v>61.6</v>
      </c>
    </row>
    <row r="42" spans="1:32">
      <c r="A42" s="7">
        <f t="shared" si="0"/>
        <v>41</v>
      </c>
      <c r="B42" s="7" t="s">
        <v>172</v>
      </c>
      <c r="D42" s="7">
        <v>2</v>
      </c>
      <c r="E42" s="9" t="s">
        <v>99</v>
      </c>
      <c r="F42" s="7" t="s">
        <v>126</v>
      </c>
      <c r="G42" s="7" t="s">
        <v>87</v>
      </c>
      <c r="I42" s="7">
        <v>3.5</v>
      </c>
      <c r="J42" s="32">
        <f ca="1">Schichten_Grunddaten[[#This Row],[SCHICHT_TIEFE_ENDE]]-Schichten_Grunddaten[[#This Row],[SCHICHT_DICKE]]</f>
        <v>0.5</v>
      </c>
      <c r="K42" s="7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7" t="s">
        <v>86</v>
      </c>
      <c r="N42" s="7" t="s">
        <v>88</v>
      </c>
      <c r="Q42" s="8"/>
      <c r="V4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2" s="7" t="s">
        <v>89</v>
      </c>
      <c r="Y42" s="7">
        <v>13</v>
      </c>
      <c r="Z4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A42" s="8">
        <v>63.6</v>
      </c>
    </row>
    <row r="43" spans="1:32">
      <c r="A43" s="7">
        <f t="shared" si="0"/>
        <v>42</v>
      </c>
      <c r="B43" s="7" t="s">
        <v>172</v>
      </c>
      <c r="D43" s="7">
        <v>3</v>
      </c>
      <c r="E43" s="9" t="s">
        <v>99</v>
      </c>
      <c r="F43" s="7" t="s">
        <v>126</v>
      </c>
      <c r="G43" s="7" t="s">
        <v>127</v>
      </c>
      <c r="I43" s="7">
        <v>4.5</v>
      </c>
      <c r="J43" s="32">
        <f ca="1">Schichten_Grunddaten[[#This Row],[SCHICHT_TIEFE_ENDE]]-Schichten_Grunddaten[[#This Row],[SCHICHT_DICKE]]</f>
        <v>4</v>
      </c>
      <c r="K43" s="7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7" t="s">
        <v>86</v>
      </c>
      <c r="N43" s="7" t="s">
        <v>88</v>
      </c>
      <c r="Q43" s="8"/>
      <c r="V4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3" s="7" t="s">
        <v>89</v>
      </c>
      <c r="Y43" s="7">
        <v>10</v>
      </c>
      <c r="Z4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3" s="8">
        <v>60.6</v>
      </c>
    </row>
    <row r="44" spans="1:32">
      <c r="A44" s="7">
        <f t="shared" si="0"/>
        <v>43</v>
      </c>
      <c r="B44" s="7" t="s">
        <v>172</v>
      </c>
      <c r="D44" s="7">
        <v>4</v>
      </c>
      <c r="E44" s="9" t="s">
        <v>99</v>
      </c>
      <c r="F44" s="7" t="s">
        <v>126</v>
      </c>
      <c r="G44" s="7" t="s">
        <v>129</v>
      </c>
      <c r="I44" s="7">
        <v>5</v>
      </c>
      <c r="J44" s="32">
        <f ca="1">Schichten_Grunddaten[[#This Row],[SCHICHT_TIEFE_ENDE]]-Schichten_Grunddaten[[#This Row],[SCHICHT_DICKE]]</f>
        <v>8.5</v>
      </c>
      <c r="K44" s="7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7" t="s">
        <v>86</v>
      </c>
      <c r="N44" s="7" t="s">
        <v>88</v>
      </c>
      <c r="Q44" s="8"/>
      <c r="V4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4" s="7" t="s">
        <v>89</v>
      </c>
      <c r="Y44" s="7">
        <v>11</v>
      </c>
      <c r="Z4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4" s="8">
        <v>63</v>
      </c>
    </row>
    <row r="45" spans="1:32">
      <c r="A45" s="7">
        <f t="shared" si="0"/>
        <v>44</v>
      </c>
      <c r="B45" s="7" t="s">
        <v>172</v>
      </c>
      <c r="D45" s="7">
        <v>5</v>
      </c>
      <c r="E45" s="9" t="s">
        <v>99</v>
      </c>
      <c r="F45" s="7" t="s">
        <v>126</v>
      </c>
      <c r="G45" s="7" t="s">
        <v>128</v>
      </c>
      <c r="I45" s="7">
        <v>5.5</v>
      </c>
      <c r="J45" s="32">
        <f ca="1">Schichten_Grunddaten[[#This Row],[SCHICHT_TIEFE_ENDE]]-Schichten_Grunddaten[[#This Row],[SCHICHT_DICKE]]</f>
        <v>13.5</v>
      </c>
      <c r="K45" s="7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7" t="s">
        <v>86</v>
      </c>
      <c r="N45" s="7" t="s">
        <v>88</v>
      </c>
      <c r="Q45" s="8"/>
      <c r="V4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5" s="7" t="s">
        <v>89</v>
      </c>
      <c r="Z4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6" spans="1:32">
      <c r="A46" s="7">
        <f t="shared" si="0"/>
        <v>45</v>
      </c>
      <c r="B46" s="7" t="s">
        <v>172</v>
      </c>
      <c r="C46" s="7" t="s">
        <v>49</v>
      </c>
      <c r="D46" s="7">
        <v>6</v>
      </c>
      <c r="E46" s="7" t="s">
        <v>130</v>
      </c>
      <c r="F46" s="7" t="s">
        <v>131</v>
      </c>
      <c r="G46" s="7" t="s">
        <v>129</v>
      </c>
      <c r="I46" s="7">
        <v>8</v>
      </c>
      <c r="J46" s="32">
        <f ca="1">Schichten_Grunddaten[[#This Row],[SCHICHT_TIEFE_ENDE]]-Schichten_Grunddaten[[#This Row],[SCHICHT_DICKE]]</f>
        <v>19</v>
      </c>
      <c r="K46" s="7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M46" s="7" t="s">
        <v>133</v>
      </c>
      <c r="N46" s="7" t="s">
        <v>144</v>
      </c>
      <c r="Q46" s="8"/>
      <c r="V4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46" s="7" t="s">
        <v>89</v>
      </c>
      <c r="Z4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7" spans="1:32">
      <c r="A47" s="7">
        <f t="shared" si="0"/>
        <v>46</v>
      </c>
      <c r="B47" s="7" t="s">
        <v>172</v>
      </c>
      <c r="C47" s="7" t="s">
        <v>49</v>
      </c>
      <c r="D47" s="7">
        <v>7</v>
      </c>
      <c r="E47" s="7" t="s">
        <v>130</v>
      </c>
      <c r="F47" s="7" t="s">
        <v>131</v>
      </c>
      <c r="G47" s="7" t="s">
        <v>132</v>
      </c>
      <c r="I47" s="7">
        <v>15</v>
      </c>
      <c r="J47" s="32">
        <f ca="1">Schichten_Grunddaten[[#This Row],[SCHICHT_TIEFE_ENDE]]-Schichten_Grunddaten[[#This Row],[SCHICHT_DICKE]]</f>
        <v>27</v>
      </c>
      <c r="K47" s="7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M47" s="7" t="s">
        <v>133</v>
      </c>
      <c r="N47" s="7" t="s">
        <v>144</v>
      </c>
      <c r="Q47" s="8"/>
      <c r="V4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47" s="7" t="s">
        <v>89</v>
      </c>
      <c r="Z4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8" spans="1:32">
      <c r="A48" s="7">
        <f t="shared" si="0"/>
        <v>47</v>
      </c>
      <c r="B48" s="7" t="s">
        <v>172</v>
      </c>
      <c r="C48" s="7" t="s">
        <v>173</v>
      </c>
      <c r="D48" s="7">
        <v>8</v>
      </c>
      <c r="E48" s="7" t="s">
        <v>136</v>
      </c>
      <c r="F48" s="7" t="s">
        <v>153</v>
      </c>
      <c r="G48" s="7" t="s">
        <v>138</v>
      </c>
      <c r="H48" s="7">
        <v>1</v>
      </c>
      <c r="I48" s="7">
        <v>48</v>
      </c>
      <c r="J48" s="32">
        <f ca="1">Schichten_Grunddaten[[#This Row],[SCHICHT_TIEFE_ENDE]]-Schichten_Grunddaten[[#This Row],[SCHICHT_DICKE]]</f>
        <v>42</v>
      </c>
      <c r="K48" s="7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N48" s="7" t="s">
        <v>174</v>
      </c>
      <c r="O48" s="7" t="s">
        <v>201</v>
      </c>
      <c r="Q48" s="8" t="s">
        <v>155</v>
      </c>
      <c r="T48" s="7" t="s">
        <v>175</v>
      </c>
      <c r="U48" s="7" t="s">
        <v>135</v>
      </c>
      <c r="V4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W48" s="7" t="s">
        <v>163</v>
      </c>
      <c r="Z4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C48" s="7" t="s">
        <v>204</v>
      </c>
      <c r="AE48" s="7" t="s">
        <v>213</v>
      </c>
      <c r="AF48" s="7" t="s">
        <v>210</v>
      </c>
    </row>
    <row r="49" spans="1:32">
      <c r="A49" s="7">
        <f t="shared" si="0"/>
        <v>48</v>
      </c>
      <c r="B49" s="7" t="s">
        <v>176</v>
      </c>
      <c r="D49" s="7">
        <v>1</v>
      </c>
      <c r="E49" s="9" t="s">
        <v>99</v>
      </c>
      <c r="F49" s="7" t="s">
        <v>126</v>
      </c>
      <c r="G49" s="7" t="s">
        <v>87</v>
      </c>
      <c r="I49" s="7">
        <v>3</v>
      </c>
      <c r="J49" s="32">
        <f ca="1">Schichten_Grunddaten[[#This Row],[SCHICHT_TIEFE_ENDE]]-Schichten_Grunddaten[[#This Row],[SCHICHT_DICKE]]</f>
        <v>0</v>
      </c>
      <c r="K49" s="7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7" t="s">
        <v>86</v>
      </c>
      <c r="N49" s="7" t="s">
        <v>88</v>
      </c>
      <c r="Q49" s="8"/>
      <c r="V4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9" s="7" t="s">
        <v>89</v>
      </c>
      <c r="Y49" s="7">
        <v>8</v>
      </c>
      <c r="Z4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9" s="8">
        <v>62</v>
      </c>
    </row>
    <row r="50" spans="1:32">
      <c r="A50" s="7">
        <f t="shared" si="0"/>
        <v>49</v>
      </c>
      <c r="B50" s="7" t="s">
        <v>176</v>
      </c>
      <c r="D50" s="7">
        <v>2</v>
      </c>
      <c r="E50" s="9" t="s">
        <v>99</v>
      </c>
      <c r="F50" s="7" t="s">
        <v>126</v>
      </c>
      <c r="G50" s="7" t="s">
        <v>127</v>
      </c>
      <c r="I50" s="7">
        <v>3.5</v>
      </c>
      <c r="J50" s="32">
        <f ca="1">Schichten_Grunddaten[[#This Row],[SCHICHT_TIEFE_ENDE]]-Schichten_Grunddaten[[#This Row],[SCHICHT_DICKE]]</f>
        <v>3</v>
      </c>
      <c r="K50" s="7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7" t="s">
        <v>86</v>
      </c>
      <c r="N50" s="7" t="s">
        <v>88</v>
      </c>
      <c r="Q50" s="8"/>
      <c r="V5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0" s="7" t="s">
        <v>89</v>
      </c>
      <c r="Y50" s="7">
        <v>9</v>
      </c>
      <c r="Z5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0" s="8">
        <v>59.2</v>
      </c>
    </row>
    <row r="51" spans="1:32">
      <c r="A51" s="7">
        <f t="shared" si="0"/>
        <v>50</v>
      </c>
      <c r="B51" s="7" t="s">
        <v>176</v>
      </c>
      <c r="D51" s="7">
        <v>3</v>
      </c>
      <c r="E51" s="9" t="s">
        <v>99</v>
      </c>
      <c r="F51" s="7" t="s">
        <v>126</v>
      </c>
      <c r="G51" s="7" t="s">
        <v>128</v>
      </c>
      <c r="I51" s="7">
        <v>6</v>
      </c>
      <c r="J51" s="32">
        <f ca="1">Schichten_Grunddaten[[#This Row],[SCHICHT_TIEFE_ENDE]]-Schichten_Grunddaten[[#This Row],[SCHICHT_DICKE]]</f>
        <v>6.5</v>
      </c>
      <c r="K51" s="7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7" t="s">
        <v>86</v>
      </c>
      <c r="N51" s="7" t="s">
        <v>88</v>
      </c>
      <c r="Q51" s="8"/>
      <c r="V5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1" s="7" t="s">
        <v>89</v>
      </c>
      <c r="Y51" s="7">
        <v>10</v>
      </c>
      <c r="Z5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1" s="8">
        <v>60.6</v>
      </c>
    </row>
    <row r="52" spans="1:32">
      <c r="A52" s="7">
        <f t="shared" si="0"/>
        <v>51</v>
      </c>
      <c r="B52" s="7" t="s">
        <v>176</v>
      </c>
      <c r="D52" s="7">
        <v>4</v>
      </c>
      <c r="E52" s="9" t="s">
        <v>99</v>
      </c>
      <c r="F52" s="7" t="s">
        <v>126</v>
      </c>
      <c r="G52" s="7" t="s">
        <v>128</v>
      </c>
      <c r="I52" s="7">
        <v>5.5</v>
      </c>
      <c r="J52" s="32">
        <f ca="1">Schichten_Grunddaten[[#This Row],[SCHICHT_TIEFE_ENDE]]-Schichten_Grunddaten[[#This Row],[SCHICHT_DICKE]]</f>
        <v>12.5</v>
      </c>
      <c r="K52" s="7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7" t="s">
        <v>86</v>
      </c>
      <c r="N52" s="7" t="s">
        <v>88</v>
      </c>
      <c r="Q52" s="8"/>
      <c r="V5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2" s="7" t="s">
        <v>89</v>
      </c>
      <c r="Y52" s="7">
        <v>11</v>
      </c>
      <c r="Z5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2" s="8">
        <v>63</v>
      </c>
    </row>
    <row r="53" spans="1:32">
      <c r="A53" s="7">
        <f t="shared" si="0"/>
        <v>52</v>
      </c>
      <c r="B53" s="7" t="s">
        <v>176</v>
      </c>
      <c r="C53" s="7" t="s">
        <v>49</v>
      </c>
      <c r="D53" s="7">
        <v>5</v>
      </c>
      <c r="E53" s="7" t="s">
        <v>130</v>
      </c>
      <c r="F53" s="7" t="s">
        <v>143</v>
      </c>
      <c r="G53" s="7" t="s">
        <v>128</v>
      </c>
      <c r="I53" s="7">
        <v>10</v>
      </c>
      <c r="J53" s="32">
        <f ca="1">Schichten_Grunddaten[[#This Row],[SCHICHT_TIEFE_ENDE]]-Schichten_Grunddaten[[#This Row],[SCHICHT_DICKE]]</f>
        <v>18</v>
      </c>
      <c r="K53" s="7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53" s="7" t="s">
        <v>133</v>
      </c>
      <c r="N53" s="7" t="s">
        <v>144</v>
      </c>
      <c r="Q53" s="8"/>
      <c r="V5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53" s="7" t="s">
        <v>89</v>
      </c>
      <c r="Z5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4" spans="1:32">
      <c r="A54" s="7">
        <f t="shared" si="0"/>
        <v>53</v>
      </c>
      <c r="B54" s="7" t="s">
        <v>176</v>
      </c>
      <c r="C54" s="7" t="s">
        <v>49</v>
      </c>
      <c r="D54" s="7">
        <v>6</v>
      </c>
      <c r="E54" s="7" t="s">
        <v>130</v>
      </c>
      <c r="F54" s="7" t="s">
        <v>131</v>
      </c>
      <c r="G54" s="7" t="s">
        <v>132</v>
      </c>
      <c r="I54" s="7">
        <v>10</v>
      </c>
      <c r="J54" s="32">
        <f ca="1">Schichten_Grunddaten[[#This Row],[SCHICHT_TIEFE_ENDE]]-Schichten_Grunddaten[[#This Row],[SCHICHT_DICKE]]</f>
        <v>28</v>
      </c>
      <c r="K54" s="7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M54" s="7" t="s">
        <v>133</v>
      </c>
      <c r="N54" s="7" t="s">
        <v>144</v>
      </c>
      <c r="Q54" s="8"/>
      <c r="V5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54" s="7" t="s">
        <v>89</v>
      </c>
      <c r="Z5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5" spans="1:32">
      <c r="A55" s="7">
        <f t="shared" si="0"/>
        <v>54</v>
      </c>
      <c r="B55" s="7" t="s">
        <v>176</v>
      </c>
      <c r="C55" s="7" t="s">
        <v>177</v>
      </c>
      <c r="D55" s="7">
        <v>7</v>
      </c>
      <c r="E55" s="7" t="s">
        <v>130</v>
      </c>
      <c r="F55" s="7" t="s">
        <v>145</v>
      </c>
      <c r="G55" s="7" t="s">
        <v>129</v>
      </c>
      <c r="I55" s="7">
        <v>10</v>
      </c>
      <c r="J55" s="32">
        <f ca="1">Schichten_Grunddaten[[#This Row],[SCHICHT_TIEFE_ENDE]]-Schichten_Grunddaten[[#This Row],[SCHICHT_DICKE]]</f>
        <v>38</v>
      </c>
      <c r="K55" s="7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M55" s="7" t="s">
        <v>133</v>
      </c>
      <c r="N55" s="7" t="s">
        <v>178</v>
      </c>
      <c r="Q55" s="8"/>
      <c r="V5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55" s="7" t="s">
        <v>89</v>
      </c>
      <c r="Z5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6" spans="1:32">
      <c r="A56" s="7">
        <f t="shared" si="0"/>
        <v>55</v>
      </c>
      <c r="B56" s="7" t="s">
        <v>176</v>
      </c>
      <c r="C56" s="7" t="s">
        <v>169</v>
      </c>
      <c r="D56" s="7">
        <v>8</v>
      </c>
      <c r="E56" s="7" t="s">
        <v>136</v>
      </c>
      <c r="F56" s="7" t="s">
        <v>137</v>
      </c>
      <c r="G56" s="7" t="s">
        <v>138</v>
      </c>
      <c r="H56" s="7">
        <v>1</v>
      </c>
      <c r="I56" s="7">
        <v>32</v>
      </c>
      <c r="J56" s="32">
        <f ca="1">Schichten_Grunddaten[[#This Row],[SCHICHT_TIEFE_ENDE]]-Schichten_Grunddaten[[#This Row],[SCHICHT_DICKE]]</f>
        <v>48</v>
      </c>
      <c r="K56" s="7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N56" s="7" t="s">
        <v>170</v>
      </c>
      <c r="O56" s="7" t="s">
        <v>203</v>
      </c>
      <c r="Q56" s="8" t="s">
        <v>141</v>
      </c>
      <c r="R56" s="8">
        <v>6.5</v>
      </c>
      <c r="T56" s="7" t="s">
        <v>179</v>
      </c>
      <c r="U56" s="7" t="s">
        <v>135</v>
      </c>
      <c r="V5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56" s="7" t="s">
        <v>163</v>
      </c>
      <c r="Z5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C56" s="7" t="s">
        <v>205</v>
      </c>
      <c r="AE56" s="7" t="s">
        <v>215</v>
      </c>
      <c r="AF56" s="7" t="s">
        <v>211</v>
      </c>
    </row>
    <row r="57" spans="1:32">
      <c r="A57" s="44">
        <f t="shared" si="0"/>
        <v>56</v>
      </c>
      <c r="B57" s="44" t="s">
        <v>234</v>
      </c>
      <c r="C57" s="44" t="s">
        <v>169</v>
      </c>
      <c r="D57" s="44">
        <v>1</v>
      </c>
      <c r="E57" s="45" t="s">
        <v>233</v>
      </c>
      <c r="F57" s="44" t="s">
        <v>137</v>
      </c>
      <c r="G57" s="44" t="s">
        <v>138</v>
      </c>
      <c r="H57" s="44">
        <v>1</v>
      </c>
      <c r="I57" s="44">
        <v>10</v>
      </c>
      <c r="J57" s="46">
        <f ca="1">Schichten_Grunddaten[[#This Row],[SCHICHT_TIEFE_ENDE]]-Schichten_Grunddaten[[#This Row],[SCHICHT_DICKE]]</f>
        <v>0</v>
      </c>
      <c r="K57" s="46" cm="1">
        <f t="array" aca="1" ref="K57" ca="1">IF(CELL("inhalt",INDIRECT(ADDRESS(ROW()-1,2,4)))=Schichten_Grunddaten[[#This Row],[ERK_ID]],(INDIRECT(ADDRESS(ROW()-1,11))+Schichten_Grunddaten[[#This Row],[SCHICHT_DICKE]]),Schichten_Grunddaten[[#This Row],[SCHICHT_DICKE]])</f>
        <v>10</v>
      </c>
      <c r="L57" s="44"/>
      <c r="M57" s="44"/>
      <c r="N57" s="44" t="s">
        <v>170</v>
      </c>
      <c r="O57" s="44" t="s">
        <v>203</v>
      </c>
      <c r="P57" s="44"/>
      <c r="Q57" s="47" t="s">
        <v>141</v>
      </c>
      <c r="R57" s="47">
        <v>6.5</v>
      </c>
      <c r="S57" s="44"/>
      <c r="T57" s="44" t="s">
        <v>179</v>
      </c>
      <c r="U57" s="44" t="s">
        <v>135</v>
      </c>
      <c r="V57" s="4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W57" s="44" t="s">
        <v>163</v>
      </c>
      <c r="X57" s="44"/>
      <c r="Y57" s="44"/>
      <c r="Z57" s="4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57" s="47"/>
      <c r="AB57" s="44"/>
      <c r="AC57" s="44" t="s">
        <v>205</v>
      </c>
      <c r="AD57" s="44"/>
      <c r="AE57" s="44" t="s">
        <v>215</v>
      </c>
      <c r="AF57" s="44" t="s">
        <v>211</v>
      </c>
    </row>
    <row r="58" spans="1:32">
      <c r="J58" s="32"/>
      <c r="Z58" s="32"/>
    </row>
    <row r="59" spans="1:32">
      <c r="J59" s="32"/>
      <c r="Z59" s="32"/>
    </row>
    <row r="60" spans="1:32">
      <c r="J60" s="32"/>
      <c r="Z60" s="32"/>
    </row>
    <row r="61" spans="1:32">
      <c r="J61" s="32"/>
      <c r="Z61" s="32"/>
    </row>
    <row r="62" spans="1:32">
      <c r="J62" s="32"/>
      <c r="Z62" s="32"/>
    </row>
    <row r="63" spans="1:32">
      <c r="J63" s="32"/>
      <c r="Z63" s="32"/>
    </row>
    <row r="64" spans="1:32">
      <c r="J64" s="32"/>
      <c r="Z64" s="32"/>
    </row>
    <row r="65" spans="10:27">
      <c r="J65" s="32"/>
      <c r="Z65" s="32"/>
    </row>
    <row r="66" spans="10:27">
      <c r="J66" s="32"/>
      <c r="Z66" s="32"/>
    </row>
    <row r="67" spans="10:27">
      <c r="J67" s="32"/>
      <c r="Z67" s="32"/>
    </row>
    <row r="68" spans="10:27">
      <c r="J68" s="32"/>
      <c r="Z68" s="32"/>
    </row>
    <row r="69" spans="10:27">
      <c r="J69" s="32"/>
      <c r="Z69" s="32"/>
    </row>
    <row r="70" spans="10:27">
      <c r="J70" s="32"/>
      <c r="Z70" s="32"/>
    </row>
    <row r="71" spans="10:27">
      <c r="J71" s="32"/>
      <c r="Z71" s="32"/>
    </row>
    <row r="72" spans="10:27">
      <c r="J72" s="32"/>
      <c r="Z72" s="32"/>
    </row>
    <row r="73" spans="10:27">
      <c r="J73" s="32"/>
      <c r="Z73" s="32"/>
    </row>
    <row r="74" spans="10:27">
      <c r="J74" s="32"/>
      <c r="Q74" s="10"/>
      <c r="Z74" s="32"/>
    </row>
    <row r="75" spans="10:27">
      <c r="J75" s="32"/>
      <c r="R75" s="7"/>
      <c r="AA75" s="7"/>
    </row>
    <row r="76" spans="10:27">
      <c r="J76" s="32"/>
      <c r="R76" s="7"/>
      <c r="AA76" s="7"/>
    </row>
    <row r="77" spans="10:27">
      <c r="J77" s="32"/>
      <c r="R77" s="7"/>
      <c r="AA77" s="7"/>
    </row>
    <row r="78" spans="10:27">
      <c r="J78" s="32"/>
      <c r="R78" s="7"/>
      <c r="AA78" s="7"/>
    </row>
    <row r="79" spans="10:27">
      <c r="J79" s="32"/>
      <c r="R79" s="7"/>
      <c r="AA79" s="7"/>
    </row>
    <row r="80" spans="10:27">
      <c r="J80" s="32"/>
      <c r="R80" s="7"/>
      <c r="AA80" s="7"/>
    </row>
    <row r="81" spans="10:27">
      <c r="J81" s="32"/>
      <c r="R81" s="7"/>
      <c r="AA81" s="7"/>
    </row>
    <row r="82" spans="10:27">
      <c r="J82" s="32"/>
      <c r="R82" s="7"/>
      <c r="AA82" s="7"/>
    </row>
    <row r="83" spans="10:27">
      <c r="J83" s="32"/>
      <c r="R83" s="7"/>
      <c r="AA83" s="7"/>
    </row>
    <row r="84" spans="10:27">
      <c r="J84" s="32"/>
      <c r="R84" s="7"/>
      <c r="AA84" s="7"/>
    </row>
    <row r="85" spans="10:27">
      <c r="J85" s="32"/>
      <c r="R85" s="7"/>
      <c r="AA85" s="7"/>
    </row>
    <row r="86" spans="10:27">
      <c r="J86" s="32"/>
      <c r="R86" s="7"/>
      <c r="AA86" s="7"/>
    </row>
    <row r="87" spans="10:27">
      <c r="J87" s="32"/>
      <c r="R87" s="7"/>
      <c r="AA87" s="7"/>
    </row>
    <row r="88" spans="10:27">
      <c r="J88" s="32"/>
      <c r="R88" s="7"/>
      <c r="AA88" s="7"/>
    </row>
    <row r="89" spans="10:27">
      <c r="J89" s="32"/>
      <c r="R89" s="7"/>
      <c r="AA89" s="7"/>
    </row>
    <row r="90" spans="10:27">
      <c r="J90" s="32"/>
      <c r="R90" s="7"/>
      <c r="AA90" s="7"/>
    </row>
    <row r="91" spans="10:27">
      <c r="J91" s="32"/>
      <c r="R91" s="7"/>
      <c r="AA91" s="7"/>
    </row>
    <row r="92" spans="10:27">
      <c r="J92" s="32"/>
      <c r="R92" s="7"/>
      <c r="AA92" s="7"/>
    </row>
    <row r="93" spans="10:27">
      <c r="J93" s="32"/>
      <c r="R93" s="7"/>
      <c r="AA93" s="7"/>
    </row>
    <row r="94" spans="10:27">
      <c r="J94" s="32"/>
      <c r="R94" s="7"/>
      <c r="AA94" s="7"/>
    </row>
    <row r="95" spans="10:27">
      <c r="J95" s="32"/>
    </row>
    <row r="96" spans="10:27">
      <c r="J96" s="32"/>
    </row>
    <row r="97" spans="10:19">
      <c r="J97" s="32"/>
    </row>
    <row r="98" spans="10:19">
      <c r="J98" s="32"/>
    </row>
    <row r="99" spans="10:19">
      <c r="J99" s="32"/>
    </row>
    <row r="100" spans="10:19">
      <c r="J100" s="32"/>
    </row>
    <row r="101" spans="10:19">
      <c r="J101" s="32"/>
    </row>
    <row r="102" spans="10:19">
      <c r="J102" s="32"/>
    </row>
    <row r="103" spans="10:19">
      <c r="J103" s="32"/>
    </row>
    <row r="104" spans="10:19">
      <c r="J104" s="32"/>
    </row>
    <row r="105" spans="10:19">
      <c r="J105" s="32"/>
    </row>
    <row r="106" spans="10:19">
      <c r="J106" s="32"/>
      <c r="S106" s="11"/>
    </row>
    <row r="107" spans="10:19">
      <c r="J107" s="32"/>
    </row>
    <row r="108" spans="10:19">
      <c r="J108" s="32"/>
    </row>
    <row r="109" spans="10:19">
      <c r="J109" s="32"/>
    </row>
    <row r="110" spans="10:19">
      <c r="J110" s="32"/>
    </row>
  </sheetData>
  <sheetProtection formatRows="0"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N8"/>
  <sheetViews>
    <sheetView workbookViewId="0">
      <selection activeCell="E26" sqref="E26"/>
    </sheetView>
  </sheetViews>
  <sheetFormatPr baseColWidth="10" defaultColWidth="20.7109375" defaultRowHeight="15"/>
  <cols>
    <col min="6" max="6" width="38.85546875" customWidth="1"/>
    <col min="9" max="9" width="34.140625" customWidth="1"/>
    <col min="11" max="11" width="28.7109375" customWidth="1"/>
    <col min="14" max="14" width="30.7109375" customWidth="1"/>
  </cols>
  <sheetData>
    <row r="1" spans="1:14">
      <c r="A1" t="s">
        <v>13</v>
      </c>
      <c r="B1" t="s">
        <v>41</v>
      </c>
      <c r="C1" t="s">
        <v>66</v>
      </c>
      <c r="D1" t="s">
        <v>64</v>
      </c>
      <c r="E1" t="s">
        <v>65</v>
      </c>
      <c r="F1" t="s">
        <v>38</v>
      </c>
      <c r="G1" t="s">
        <v>39</v>
      </c>
      <c r="H1" t="s">
        <v>40</v>
      </c>
      <c r="I1" t="s">
        <v>43</v>
      </c>
      <c r="J1" t="s">
        <v>54</v>
      </c>
      <c r="K1" t="s">
        <v>125</v>
      </c>
      <c r="L1" t="s">
        <v>42</v>
      </c>
      <c r="M1" t="s">
        <v>67</v>
      </c>
      <c r="N1" t="s">
        <v>68</v>
      </c>
    </row>
    <row r="2" spans="1:14">
      <c r="A2" t="s">
        <v>100</v>
      </c>
      <c r="B2" t="s">
        <v>101</v>
      </c>
    </row>
    <row r="3" spans="1:14">
      <c r="A3" t="s">
        <v>49</v>
      </c>
      <c r="B3" t="s">
        <v>59</v>
      </c>
      <c r="D3" t="s">
        <v>90</v>
      </c>
      <c r="E3" t="s">
        <v>56</v>
      </c>
      <c r="F3" t="s">
        <v>60</v>
      </c>
      <c r="G3" t="s">
        <v>57</v>
      </c>
      <c r="H3" t="s">
        <v>58</v>
      </c>
    </row>
    <row r="4" spans="1:14">
      <c r="A4" t="s">
        <v>177</v>
      </c>
      <c r="B4" t="s">
        <v>59</v>
      </c>
      <c r="D4" t="s">
        <v>90</v>
      </c>
      <c r="E4" t="s">
        <v>56</v>
      </c>
      <c r="F4" t="s">
        <v>60</v>
      </c>
      <c r="G4" t="s">
        <v>57</v>
      </c>
      <c r="H4" t="s">
        <v>58</v>
      </c>
    </row>
    <row r="5" spans="1:14">
      <c r="A5" t="s">
        <v>169</v>
      </c>
      <c r="B5" t="s">
        <v>59</v>
      </c>
      <c r="D5" t="s">
        <v>90</v>
      </c>
      <c r="H5" t="s">
        <v>58</v>
      </c>
      <c r="J5" t="s">
        <v>91</v>
      </c>
    </row>
    <row r="6" spans="1:14">
      <c r="A6" t="s">
        <v>173</v>
      </c>
      <c r="B6" t="s">
        <v>59</v>
      </c>
      <c r="D6" t="s">
        <v>195</v>
      </c>
      <c r="H6" t="s">
        <v>58</v>
      </c>
      <c r="J6" t="s">
        <v>91</v>
      </c>
    </row>
    <row r="7" spans="1:14">
      <c r="A7" t="s">
        <v>216</v>
      </c>
      <c r="B7" t="s">
        <v>101</v>
      </c>
      <c r="D7" t="s">
        <v>217</v>
      </c>
      <c r="E7" t="s">
        <v>217</v>
      </c>
      <c r="F7" t="s">
        <v>91</v>
      </c>
      <c r="G7" t="s">
        <v>221</v>
      </c>
      <c r="H7" t="s">
        <v>222</v>
      </c>
      <c r="K7" t="s">
        <v>224</v>
      </c>
    </row>
    <row r="8" spans="1:14">
      <c r="A8" t="s">
        <v>218</v>
      </c>
      <c r="B8" t="s">
        <v>59</v>
      </c>
      <c r="D8" t="s">
        <v>219</v>
      </c>
      <c r="E8" t="s">
        <v>220</v>
      </c>
      <c r="F8" t="s">
        <v>91</v>
      </c>
      <c r="G8" t="s">
        <v>221</v>
      </c>
      <c r="H8" t="s">
        <v>223</v>
      </c>
      <c r="I8" s="34"/>
      <c r="K8" t="s">
        <v>225</v>
      </c>
    </row>
  </sheetData>
  <sheetProtection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D-759D-49F6-8254-AFD0D48B2821}">
  <dimension ref="A1:A3"/>
  <sheetViews>
    <sheetView workbookViewId="0">
      <selection activeCell="G25" sqref="G25"/>
    </sheetView>
  </sheetViews>
  <sheetFormatPr baseColWidth="10" defaultRowHeight="15"/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1A0-84F1-4DE6-A978-80B021B11A6C}">
  <sheetPr codeName="Tabelle7"/>
  <dimension ref="A1:O6"/>
  <sheetViews>
    <sheetView workbookViewId="0">
      <selection activeCell="N22" sqref="N22"/>
    </sheetView>
  </sheetViews>
  <sheetFormatPr baseColWidth="10" defaultColWidth="20.7109375" defaultRowHeight="15"/>
  <cols>
    <col min="4" max="4" width="33.42578125" customWidth="1"/>
    <col min="5" max="5" width="22.42578125" customWidth="1"/>
    <col min="6" max="6" width="35.85546875" customWidth="1"/>
    <col min="7" max="7" width="35.42578125" customWidth="1"/>
    <col min="8" max="8" width="37.28515625" customWidth="1"/>
    <col min="9" max="9" width="26.28515625" customWidth="1"/>
    <col min="15" max="15" width="22.85546875" customWidth="1"/>
  </cols>
  <sheetData>
    <row r="1" spans="1:15">
      <c r="A1" t="s">
        <v>12</v>
      </c>
      <c r="B1" t="s">
        <v>26</v>
      </c>
      <c r="C1" t="s">
        <v>27</v>
      </c>
      <c r="D1" t="s">
        <v>28</v>
      </c>
      <c r="E1" t="s">
        <v>20</v>
      </c>
      <c r="F1" t="s">
        <v>29</v>
      </c>
      <c r="G1" t="s">
        <v>30</v>
      </c>
      <c r="H1" t="s">
        <v>31</v>
      </c>
      <c r="I1" t="s">
        <v>50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223-CE2D-445F-B7C2-D39B424286FD}">
  <sheetPr codeName="Tabelle12"/>
  <dimension ref="A1:A5"/>
  <sheetViews>
    <sheetView workbookViewId="0">
      <selection activeCell="J25" sqref="J25"/>
    </sheetView>
  </sheetViews>
  <sheetFormatPr baseColWidth="10" defaultRowHeight="15"/>
  <cols>
    <col min="1" max="1" width="42.140625" customWidth="1"/>
  </cols>
  <sheetData>
    <row r="1" spans="1:1" s="2" customFormat="1">
      <c r="A1" s="2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12FFB191-3A68-40ED-AD00-2D8E93A286C1}">
  <ds:schemaRefs/>
</ds:datastoreItem>
</file>

<file path=customXml/itemProps2.xml><?xml version="1.0" encoding="utf-8"?>
<ds:datastoreItem xmlns:ds="http://schemas.openxmlformats.org/officeDocument/2006/customXml" ds:itemID="{F9538AFA-2D9D-4DA4-A344-9A73111E9F41}">
  <ds:schemaRefs/>
</ds:datastoreItem>
</file>

<file path=customXml/itemProps3.xml><?xml version="1.0" encoding="utf-8"?>
<ds:datastoreItem xmlns:ds="http://schemas.openxmlformats.org/officeDocument/2006/customXml" ds:itemID="{0438DD9A-55DA-414C-9669-7F95B74AEB95}">
  <ds:schemaRefs/>
</ds:datastoreItem>
</file>

<file path=customXml/itemProps4.xml><?xml version="1.0" encoding="utf-8"?>
<ds:datastoreItem xmlns:ds="http://schemas.openxmlformats.org/officeDocument/2006/customXml" ds:itemID="{51134B2A-1550-44ED-BB68-5AD400A3B174}">
  <ds:schemaRefs/>
</ds:datastoreItem>
</file>

<file path=customXml/itemProps5.xml><?xml version="1.0" encoding="utf-8"?>
<ds:datastoreItem xmlns:ds="http://schemas.openxmlformats.org/officeDocument/2006/customXml" ds:itemID="{018D74F4-8B18-4433-A4E9-8BC780928C42}">
  <ds:schemaRefs/>
</ds:datastoreItem>
</file>

<file path=customXml/itemProps6.xml><?xml version="1.0" encoding="utf-8"?>
<ds:datastoreItem xmlns:ds="http://schemas.openxmlformats.org/officeDocument/2006/customXml" ds:itemID="{41226A17-1995-4319-BE82-C87C68FF27B6}">
  <ds:schemaRefs/>
</ds:datastoreItem>
</file>

<file path=customXml/itemProps7.xml><?xml version="1.0" encoding="utf-8"?>
<ds:datastoreItem xmlns:ds="http://schemas.openxmlformats.org/officeDocument/2006/customXml" ds:itemID="{47F74920-9C25-4043-A0F3-D2E10C5B1F93}">
  <ds:schemaRefs/>
</ds:datastoreItem>
</file>

<file path=customXml/itemProps8.xml><?xml version="1.0" encoding="utf-8"?>
<ds:datastoreItem xmlns:ds="http://schemas.openxmlformats.org/officeDocument/2006/customXml" ds:itemID="{353EF7EE-4439-424D-BB79-A2F9E12D96CB}">
  <ds:schemaRefs/>
</ds:datastoreItem>
</file>

<file path=customXml/itemProps9.xml><?xml version="1.0" encoding="utf-8"?>
<ds:datastoreItem xmlns:ds="http://schemas.openxmlformats.org/officeDocument/2006/customXml" ds:itemID="{6B1DDE13-2862-4F5F-8B38-27613EDDACAB}">
  <ds:schemaRefs/>
</ds:datastoreItem>
</file>

<file path=customXml/itemProps10.xml><?xml version="1.0" encoding="utf-8"?>
<ds:datastoreItem xmlns:ds="http://schemas.openxmlformats.org/officeDocument/2006/customXml" ds:itemID="{4AF4A950-014C-4DC3-A08C-B6AEC7381B53}">
  <ds:schemaRefs/>
</ds:datastoreItem>
</file>

<file path=customXml/itemProps11.xml><?xml version="1.0" encoding="utf-8"?>
<ds:datastoreItem xmlns:ds="http://schemas.openxmlformats.org/officeDocument/2006/customXml" ds:itemID="{BF698BCC-ABD7-409B-968F-7D317D53A1EB}">
  <ds:schemaRefs/>
</ds:datastoreItem>
</file>

<file path=customXml/itemProps12.xml><?xml version="1.0" encoding="utf-8"?>
<ds:datastoreItem xmlns:ds="http://schemas.openxmlformats.org/officeDocument/2006/customXml" ds:itemID="{3AD084C6-5864-4594-910C-F02388526355}">
  <ds:schemaRefs/>
</ds:datastoreItem>
</file>

<file path=customXml/itemProps13.xml><?xml version="1.0" encoding="utf-8"?>
<ds:datastoreItem xmlns:ds="http://schemas.openxmlformats.org/officeDocument/2006/customXml" ds:itemID="{449316B9-C366-4E4E-A7ED-A01CF846205A}">
  <ds:schemaRefs/>
</ds:datastoreItem>
</file>

<file path=customXml/itemProps14.xml><?xml version="1.0" encoding="utf-8"?>
<ds:datastoreItem xmlns:ds="http://schemas.openxmlformats.org/officeDocument/2006/customXml" ds:itemID="{272BD8C7-41B6-49A5-8514-DE0B440877B5}">
  <ds:schemaRefs/>
</ds:datastoreItem>
</file>

<file path=customXml/itemProps15.xml><?xml version="1.0" encoding="utf-8"?>
<ds:datastoreItem xmlns:ds="http://schemas.openxmlformats.org/officeDocument/2006/customXml" ds:itemID="{2EC3D266-6156-457E-8DF0-CAD8465B0B64}">
  <ds:schemaRefs/>
</ds:datastoreItem>
</file>

<file path=customXml/itemProps16.xml><?xml version="1.0" encoding="utf-8"?>
<ds:datastoreItem xmlns:ds="http://schemas.openxmlformats.org/officeDocument/2006/customXml" ds:itemID="{31B98C48-F540-4322-B106-D923F5C36896}">
  <ds:schemaRefs/>
</ds:datastoreItem>
</file>

<file path=customXml/itemProps1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Daten Abfrage</vt:lpstr>
      <vt:lpstr>Erkundungsstellen_Grunddaten</vt:lpstr>
      <vt:lpstr>Schichten_Grunddaten</vt:lpstr>
      <vt:lpstr>Chemie_Ergebnisse</vt:lpstr>
      <vt:lpstr>NamensListen</vt:lpstr>
      <vt:lpstr>Schichten_Bewertung</vt:lpstr>
      <vt:lpstr>Namensumgebung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2021-03-29T12:30:29Z</dcterms:modified>
</cp:coreProperties>
</file>