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uen\Git\sbt-generator\resources\"/>
    </mc:Choice>
  </mc:AlternateContent>
  <xr:revisionPtr revIDLastSave="0" documentId="13_ncr:1_{5EDD94DD-1C6B-46AD-9276-A7507E260424}" xr6:coauthVersionLast="47" xr6:coauthVersionMax="47" xr10:uidLastSave="{00000000-0000-0000-0000-000000000000}"/>
  <bookViews>
    <workbookView xWindow="-28920" yWindow="-120" windowWidth="29040" windowHeight="15840" tabRatio="914" firstSheet="4" activeTab="4" xr2:uid="{1E01BCA3-435A-488D-9BFC-9A2205937763}"/>
  </bookViews>
  <sheets>
    <sheet name="Daten" sheetId="39" state="hidden" r:id="rId1"/>
    <sheet name="DatenGebaeude" sheetId="38" state="hidden" r:id="rId2"/>
    <sheet name="DatenHaufwerk" sheetId="37" state="hidden" r:id="rId3"/>
    <sheet name="DatenErkundungsstelle" sheetId="36" state="hidden" r:id="rId4"/>
    <sheet name="Chemie" sheetId="33" r:id="rId5"/>
    <sheet name="RuK" sheetId="17" r:id="rId6"/>
    <sheet name="LP" sheetId="18" r:id="rId7"/>
    <sheet name="Untersuchung ERK" sheetId="1" r:id="rId8"/>
    <sheet name="Probe ERK" sheetId="9" r:id="rId9"/>
    <sheet name="Untersuchung HAUF" sheetId="2" r:id="rId10"/>
    <sheet name="Probe HAUF" sheetId="10" r:id="rId11"/>
    <sheet name="Untersuchung GEB" sheetId="3" r:id="rId12"/>
    <sheet name="Probe GEB" sheetId="11" r:id="rId13"/>
    <sheet name="Auswahl Listen" sheetId="29" state="hidden" r:id="rId14"/>
  </sheets>
  <definedNames>
    <definedName name="ASBEST_AUSWAHL">OFFSET('Auswahl Listen'!$P$2,0,0,COUNTA('Auswahl Listen'!$P:$P)-1)</definedName>
    <definedName name="AUFSCHLUSS_AUSWAHL">OFFSET('Auswahl Listen'!$A$2,0,0,COUNTA('Auswahl Listen'!$A:$A)-1)</definedName>
    <definedName name="AUFSCHLUSS_OB_AUSWAHL">OFFSET('Auswahl Listen'!$Q$2,0,0,COUNTA('Auswahl Listen'!$Q:$Q)-1)</definedName>
    <definedName name="AUFSCHLUSS_TOB_AUSWAHL">OFFSET('Auswahl Listen'!$R$2,0,0,COUNTA('Auswahl Listen'!$R:$R)-1)</definedName>
    <definedName name="AUFSCHLUSS_UG_AUSWAHL">OFFSET('Auswahl Listen'!$S$2,0,0,COUNTA('Auswahl Listen'!$S:$S)-1)</definedName>
    <definedName name="BEHAELTNIS_AUSWAHL">OFFSET('Auswahl Listen'!$B$2,0,0,COUNTA('Auswahl Listen'!$B:$B)-1)</definedName>
    <definedName name="BELASTUNGSKLASSE_AUSWAHL">OFFSET('Auswahl Listen'!$U$2,0,0,COUNTA('Auswahl Listen'!$U:$U)-1)</definedName>
    <definedName name="BODENART_AUSWAHL">OFFSET('Auswahl Listen'!$D$2,0,0,COUNTA('Auswahl Listen'!$D:$D)-1)</definedName>
    <definedName name="CHEMIE_ALTHOLZ_AUSWAHL">OFFSET('Auswahl Listen'!$AG$2,0,0,COUNTA('Auswahl Listen'!$AG:$AG)-1)</definedName>
    <definedName name="CHEMIE_ID_GEB">OFFSET(Chemie!$A$2,0,0,COUNTA(Chemie!$A:$A)-1)</definedName>
    <definedName name="CHEMIE_KMF_AUSWAHL">OFFSET('Auswahl Listen'!$AF$2,0,0,COUNTA('Auswahl Listen'!$AF:$AF)-1)</definedName>
    <definedName name="CHEMIE_LFS_AUSWAHL">OFFSET('Auswahl Listen'!$AE$2,0,0,COUNTA('Auswahl Listen'!$AE:$AE)-1)</definedName>
    <definedName name="DEPV_AUSWAHL">OFFSET('Auswahl Listen'!$M$2,0,0,COUNTA('Auswahl Listen'!$M:$M)-1)</definedName>
    <definedName name="ENTNAHME_AUSWAHL">OFFSET('Auswahl Listen'!$AC$2,0,0,COUNTA('Auswahl Listen'!$AC:$AC)-1)</definedName>
    <definedName name="ENTSCHEIDUNGSHILFE_AUSWAHL">OFFSET('Auswahl Listen'!$N$2,0,0,COUNTA('Auswahl Listen'!$N:$N)-1)</definedName>
    <definedName name="ERK_ID">OFFSET('Untersuchung ERK'!$A$2,0,0,COUNTA('Untersuchung ERK'!$A:$A)-1)</definedName>
    <definedName name="ETAGEN_AUSWAHL">OFFSET('Auswahl Listen'!$AB$2,0,0,COUNTA('Auswahl Listen'!$AB:$AB)-1)</definedName>
    <definedName name="ExternalData_1" localSheetId="3" hidden="1">DatenErkundungsstelle!$A$1:$CY$4</definedName>
    <definedName name="ExternalData_2" localSheetId="2" hidden="1">DatenHaufwerk!$A$1:$AZ$3</definedName>
    <definedName name="ExternalData_3" localSheetId="1" hidden="1">DatenGebaeude!$A$1:$BA$3</definedName>
    <definedName name="ExternalData_4" localSheetId="0" hidden="1">Daten!$A$1:$DO$8</definedName>
    <definedName name="FEUCHTIGKEIT_AUSWAHL">OFFSET('Auswahl Listen'!$F$2,0,0,COUNTA('Auswahl Listen'!$F:$F)-1)</definedName>
    <definedName name="FOOTNOTE_AUSWAHL">OFFSET('Auswahl Listen'!$W$2,0,0,COUNTA('Auswahl Listen'!$W:$W)-1)</definedName>
    <definedName name="GEBAUDE_AVV_AUSWAHL">OFFSET('Auswahl Listen'!$AD$2,0,0,COUNTA('Auswahl Listen'!$AD:$AD)-1)</definedName>
    <definedName name="GEBAUDE_BAUTEIL_AUSWAHL">OFFSET('Auswahl Listen'!$Y$2,0,0,COUNTA('Auswahl Listen'!$Y:$Y)-1)</definedName>
    <definedName name="GEBAUDE_CHARAKTER_AUSWAHL">OFFSET('Auswahl Listen'!$Z$2,0,0,COUNTA('Auswahl Listen'!$Z:$Z)-1)</definedName>
    <definedName name="GEBAUDE_GERUCH_AUSWAHL">OFFSET('Auswahl Listen'!$AA$2,0,0,COUNTA('Auswahl Listen'!$AA:$AA)-1)</definedName>
    <definedName name="GEBAUDE_ID">OFFSET('Untersuchung GEB'!$A$2,0,0,COUNTA('Untersuchung GEB'!$A:$A)-1)</definedName>
    <definedName name="HAUFWERK_ID">OFFSET('Untersuchung HAUF'!$A$2,0,0,COUNTA('Untersuchung HAUF'!$A:$A)-1)</definedName>
    <definedName name="JA_NEIN_AUSWAHL">OFFSET('Auswahl Listen'!$G$2,0,0,COUNTA('Auswahl Listen'!$G:$G)-1)</definedName>
    <definedName name="KONSISTENZ_AUSWAHL">OFFSET('Auswahl Listen'!$E$2,0,0,COUNTA('Auswahl Listen'!$E:$E)-1)</definedName>
    <definedName name="LAGA_BO_AUSWAHL">OFFSET('Auswahl Listen'!$I$2,0,0,COUNTA('Auswahl Listen'!$I:$I)-1)</definedName>
    <definedName name="LAGA_RC_AUSWAHL">OFFSET('Auswahl Listen'!$J$2,0,0,COUNTA('Auswahl Listen'!$J:$J)-1)</definedName>
    <definedName name="LAGA_RC_ORIENTIERUNG_AUSWAHL">OFFSET('Auswahl Listen'!$K$2,0,0,COUNTA('Auswahl Listen'!$K:$K)-1)</definedName>
    <definedName name="LP_ID">OFFSET(LP!$A$2,0,0,COUNTA(LP!$A:$A)-1)</definedName>
    <definedName name="MUFV_AUSWAHL">OFFSET('Auswahl Listen'!$H$2,0,0,COUNTA('Auswahl Listen'!$H:$H)-1)</definedName>
    <definedName name="OBERKANTE_AUSWAHL">OFFSET('Auswahl Listen'!$T$2,0,0,COUNTA('Auswahl Listen'!$T:$T)-1)</definedName>
    <definedName name="REKU_AUSWAHL">OFFSET('Auswahl Listen'!$O$2,0,0,COUNTA('Auswahl Listen'!$O:$O)-1)</definedName>
    <definedName name="RUK_ID">OFFSET(RuK!$A$2,0,0,COUNTA(RuK!$A:$A)-1)</definedName>
    <definedName name="RUK_PROBENART_AUSWAHL">OFFSET('Auswahl Listen'!$X$2,0,0,COUNTA('Auswahl Listen'!$X:$X)-1)</definedName>
    <definedName name="RUNDUNGSGRAD_AUSWAHL">OFFSET('Auswahl Listen'!$C$2,0,0,COUNTA('Auswahl Listen'!$C:$C)-1)</definedName>
    <definedName name="TL_GESTEIN_AUSWAHL">OFFSET('Auswahl Listen'!$L$2,0,0,COUNTA('Auswahl Listen'!$L:$L)-1)</definedName>
    <definedName name="X_AUSWAHL">OFFSET('Auswahl Listen'!$V$2,0,0,COUNTA('Auswahl Listen'!$V:$V)-1)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9" l="1"/>
  <c r="X3" i="9" a="1"/>
  <c r="X3" i="9" s="1"/>
  <c r="Y3" i="9"/>
  <c r="B2" i="18"/>
  <c r="A2" i="18"/>
  <c r="F2" i="18"/>
  <c r="G2" i="18" s="1"/>
  <c r="H2" i="18" s="1"/>
  <c r="I2" i="18" s="1"/>
  <c r="J2" i="18" s="1"/>
  <c r="J2" i="10" a="1"/>
  <c r="J2" i="10" s="1"/>
  <c r="J3" i="10" a="1"/>
  <c r="J3" i="10" s="1"/>
  <c r="A3" i="10"/>
  <c r="E3" i="10"/>
  <c r="E2" i="10"/>
  <c r="E3" i="11"/>
  <c r="A3" i="11"/>
  <c r="A4" i="11"/>
  <c r="A5" i="11"/>
  <c r="A6" i="11"/>
  <c r="A7" i="11"/>
  <c r="A8" i="11"/>
  <c r="A9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E2" i="11"/>
  <c r="A2" i="9"/>
  <c r="A2" i="11"/>
  <c r="A2" i="10"/>
  <c r="A3" i="33"/>
  <c r="A2" i="33"/>
  <c r="X2" i="9" a="1"/>
  <c r="X2" i="9" s="1"/>
  <c r="Y2" i="9"/>
  <c r="J3" i="11" a="1"/>
  <c r="J2" i="11" a="1"/>
  <c r="M2" i="9" a="1"/>
  <c r="M3" i="9" a="1"/>
  <c r="J2" i="11" l="1"/>
  <c r="J3" i="11"/>
  <c r="I3" i="11" s="1"/>
  <c r="M3" i="9"/>
  <c r="M2" i="9"/>
  <c r="L2" i="9"/>
  <c r="A2" i="17"/>
  <c r="I2" i="11" l="1"/>
  <c r="L3" i="9" l="1"/>
  <c r="B2" i="1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326B00-0D89-44A2-A12A-9E551325015D}" keepAlive="1" name="Query - Chemie:Table" description="Connection to the 'Chemie:Table' query in the workbook." type="5" refreshedVersion="0" background="1">
    <dbPr connection="Provider=Microsoft.Mashup.OleDb.1;Data Source=$Workbook$;Location=Chemie:Table;Extended Properties=&quot;&quot;" command="SELECT * FROM [Chemie:Table]"/>
  </connection>
  <connection id="2" xr16:uid="{4B57727D-E3F0-403C-A8D3-29D03910CA2A}" keepAlive="1" name="Query - Combined:Data:Table" description="Connection to the 'Combined:Data:Table' query in the workbook." type="5" refreshedVersion="7" background="1" saveData="1">
    <dbPr connection="Provider=Microsoft.Mashup.OleDb.1;Data Source=$Workbook$;Location=Combined:Data:Table;Extended Properties=&quot;&quot;" command="SELECT * FROM [Combined:Data:Table]"/>
  </connection>
  <connection id="3" xr16:uid="{41A99563-477D-4937-8A80-6C06C641DB65}" keepAlive="1" name="Query - Erkundungsstelle:Data:Table(1)" description="Connection to the 'Erkundungsstelle:Data:Table' query in the workbook." type="5" refreshedVersion="7" background="1" saveData="1">
    <dbPr connection="Provider=Microsoft.Mashup.OleDb.1;Data Source=$Workbook$;Location=Erkundungsstelle:Data:Table;Extended Properties=&quot;&quot;" command="SELECT * FROM [Erkundungsstelle:Data:Table]"/>
  </connection>
  <connection id="4" xr16:uid="{51AB12AB-77DC-4AAE-8353-4537DFEF54A5}" keepAlive="1" name="Query - Erkundungsstelle:Sample:Table" description="Connection to the 'Erkundungsstelle:Sample:Table' query in the workbook." type="5" refreshedVersion="0" background="1">
    <dbPr connection="Provider=Microsoft.Mashup.OleDb.1;Data Source=$Workbook$;Location=Erkundungsstelle:Sample:Table;Extended Properties=&quot;&quot;" command="SELECT * FROM [Erkundungsstelle:Sample:Table]"/>
  </connection>
  <connection id="5" xr16:uid="{1E8EED15-24F8-421F-8367-7A03439CC157}" keepAlive="1" name="Query - Erkundungsstelle:Table" description="Connection to the 'Erkundungsstelle:Table' query in the workbook." type="5" refreshedVersion="0" background="1">
    <dbPr connection="Provider=Microsoft.Mashup.OleDb.1;Data Source=$Workbook$;Location=Erkundungsstelle:Table;Extended Properties=&quot;&quot;" command="SELECT * FROM [Erkundungsstelle:Table]"/>
  </connection>
  <connection id="6" xr16:uid="{D0C9B0ED-AC40-4415-A14B-E25C890615FB}" keepAlive="1" name="Query - Gebaeude:Data:Table(1)" description="Connection to the 'Gebaeude:Data:Table' query in the workbook." type="5" refreshedVersion="7" background="1" saveData="1">
    <dbPr connection="Provider=Microsoft.Mashup.OleDb.1;Data Source=$Workbook$;Location=Gebaeude:Data:Table;Extended Properties=&quot;&quot;" command="SELECT * FROM [Gebaeude:Data:Table]"/>
  </connection>
  <connection id="7" xr16:uid="{648FA309-3E1D-404E-A4A1-41B90B6F58AD}" keepAlive="1" name="Query - Gebaeude:Sample:Table" description="Connection to the 'Gebaeude:Sample:Table' query in the workbook." type="5" refreshedVersion="0" background="1">
    <dbPr connection="Provider=Microsoft.Mashup.OleDb.1;Data Source=$Workbook$;Location=Gebaeude:Sample:Table;Extended Properties=&quot;&quot;" command="SELECT * FROM [Gebaeude:Sample:Table]"/>
  </connection>
  <connection id="8" xr16:uid="{4A9DDA62-8E66-46D1-B125-BA9B704C8B05}" keepAlive="1" name="Query - Gebaeude:Table" description="Connection to the 'Gebaeude:Table' query in the workbook." type="5" refreshedVersion="0" background="1">
    <dbPr connection="Provider=Microsoft.Mashup.OleDb.1;Data Source=$Workbook$;Location=Gebaeude:Table;Extended Properties=&quot;&quot;" command="SELECT * FROM [Gebaeude:Table]"/>
  </connection>
  <connection id="9" xr16:uid="{61FD7614-45A2-4EE0-B50B-6FC34CFC9F82}" keepAlive="1" name="Query - Haufwerk:Data:Table(1)" description="Connection to the 'Haufwerk:Data:Table' query in the workbook." type="5" refreshedVersion="7" background="1" saveData="1">
    <dbPr connection="Provider=Microsoft.Mashup.OleDb.1;Data Source=$Workbook$;Location=Haufwerk:Data:Table;Extended Properties=&quot;&quot;" command="SELECT * FROM [Haufwerk:Data:Table]"/>
  </connection>
  <connection id="10" xr16:uid="{CB7B4A0E-038A-42CA-B9B3-A12EA022840B}" keepAlive="1" name="Query - Haufwerk:Sample:Table" description="Connection to the 'Haufwerk:Sample:Table' query in the workbook." type="5" refreshedVersion="0" background="1">
    <dbPr connection="Provider=Microsoft.Mashup.OleDb.1;Data Source=$Workbook$;Location=Haufwerk:Sample:Table;Extended Properties=&quot;&quot;" command="SELECT * FROM [Haufwerk:Sample:Table]"/>
  </connection>
  <connection id="11" xr16:uid="{FB87A7B4-9D49-4869-9651-D7B85ED36337}" keepAlive="1" name="Query - Haufwerk:Table" description="Connection to the 'Haufwerk:Table' query in the workbook." type="5" refreshedVersion="0" background="1">
    <dbPr connection="Provider=Microsoft.Mashup.OleDb.1;Data Source=$Workbook$;Location=Haufwerk:Table;Extended Properties=&quot;&quot;" command="SELECT * FROM [Haufwerk:Table]"/>
  </connection>
  <connection id="12" xr16:uid="{98D72CCB-682E-43BB-9EB7-5DCBD4648B9D}" keepAlive="1" name="Query - Lp:Table" description="Connection to the 'Lp:Table' query in the workbook." type="5" refreshedVersion="0" background="1">
    <dbPr connection="Provider=Microsoft.Mashup.OleDb.1;Data Source=$Workbook$;Location=Lp:Table;Extended Properties=&quot;&quot;" command="SELECT * FROM [Lp:Table]"/>
  </connection>
  <connection id="13" xr16:uid="{29046F2C-7C24-4FC8-B4CA-C6DD878A204E}" keepAlive="1" name="Query - Ruk:Table" description="Connection to the 'Ruk:Table' query in the workbook." type="5" refreshedVersion="0" background="1">
    <dbPr connection="Provider=Microsoft.Mashup.OleDb.1;Data Source=$Workbook$;Location=Ruk:Table;Extended Properties=&quot;&quot;" command="SELECT * FROM [Ruk:Tabl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<sst xmlns="http://schemas.openxmlformats.org/spreadsheetml/2006/main" count="1254" uniqueCount="482">
  <si>
    <t>FB1</t>
  </si>
  <si>
    <t>HW1</t>
  </si>
  <si>
    <t>GB1</t>
  </si>
  <si>
    <t>C1</t>
  </si>
  <si>
    <t>LP1</t>
  </si>
  <si>
    <t>A1</t>
  </si>
  <si>
    <t>gefährlich</t>
  </si>
  <si>
    <t>eingehalten</t>
  </si>
  <si>
    <t>Einzelprobe</t>
  </si>
  <si>
    <t>ID</t>
  </si>
  <si>
    <t>NUMMER</t>
  </si>
  <si>
    <t>DATUM</t>
  </si>
  <si>
    <t>PRUEFER</t>
  </si>
  <si>
    <t>BEREICH</t>
  </si>
  <si>
    <t>BAUTEIL</t>
  </si>
  <si>
    <t>PROBE.ID</t>
  </si>
  <si>
    <t>PROBE.NUMMER</t>
  </si>
  <si>
    <t>PROBE.DATUM</t>
  </si>
  <si>
    <t>PROBE.PRUEFER</t>
  </si>
  <si>
    <t>PROBE.BEREICH</t>
  </si>
  <si>
    <t>PROBE.BAUTEIL</t>
  </si>
  <si>
    <t>CHEMISTRY.ID</t>
  </si>
  <si>
    <t>SAMPLE.ID</t>
  </si>
  <si>
    <t>SAMPLE.PROBE.ID</t>
  </si>
  <si>
    <t>SAMPLE.CHEMISTRY.ID</t>
  </si>
  <si>
    <t>LP.ID</t>
  </si>
  <si>
    <t>RUK.ID</t>
  </si>
  <si>
    <t>SAMPLE.RUK.ID</t>
  </si>
  <si>
    <t>PARAMETER.CHEMISTRY.ID</t>
  </si>
  <si>
    <t>PARAMETER.LP.ID</t>
  </si>
  <si>
    <t>PARAMETER.RUK.ID</t>
  </si>
  <si>
    <t>ANSPRECHPARTNER</t>
  </si>
  <si>
    <t>KOORDINATEN</t>
  </si>
  <si>
    <t>ORT</t>
  </si>
  <si>
    <t>AUFSCHLUSS_OB</t>
  </si>
  <si>
    <t>AUFSCHLUSS_TOB</t>
  </si>
  <si>
    <t>AUFSCHLUSS_UG_OH_BA</t>
  </si>
  <si>
    <t>OBERKANTE</t>
  </si>
  <si>
    <t>BELASTUNGSKLASSE</t>
  </si>
  <si>
    <t>BELASTUNGSKLASSE_TAFEL</t>
  </si>
  <si>
    <t>PECH_QUALITATIV</t>
  </si>
  <si>
    <t>PECH_HALBQUANTITATIV</t>
  </si>
  <si>
    <t>PECH_QUANTITATIV</t>
  </si>
  <si>
    <t>TRAG_PLANUM</t>
  </si>
  <si>
    <t>TRAG_GRABENSOHLE</t>
  </si>
  <si>
    <t>SOHLE_TIEFE</t>
  </si>
  <si>
    <t>VERBUND_UNTERLAGE</t>
  </si>
  <si>
    <t>ZIELTIEFE</t>
  </si>
  <si>
    <t>PROBENCHARAKTER</t>
  </si>
  <si>
    <t>GERUCH</t>
  </si>
  <si>
    <t>PROBENNUMMER</t>
  </si>
  <si>
    <t>ETAGE</t>
  </si>
  <si>
    <t>RAUM</t>
  </si>
  <si>
    <t>ENTNAHME</t>
  </si>
  <si>
    <t>PROBE.ANSPRECHPARTNER</t>
  </si>
  <si>
    <t>PROBE.KOORDINATEN</t>
  </si>
  <si>
    <t>PROBE.ORT</t>
  </si>
  <si>
    <t>PROBE.AUFSCHLUSS_OB</t>
  </si>
  <si>
    <t>PROBE.AUFSCHLUSS_TOB</t>
  </si>
  <si>
    <t>PROBE.AUFSCHLUSS_UG_OH_BA</t>
  </si>
  <si>
    <t>PROBE.OBERKANTE</t>
  </si>
  <si>
    <t>PROBE.BELASTUNGSKLASSE</t>
  </si>
  <si>
    <t>PROBE.BELASTUNGSKLASSE_TAFEL</t>
  </si>
  <si>
    <t>PROBE.PECH_QUALITATIV</t>
  </si>
  <si>
    <t>PROBE.PECH_HALBQUANTITATIV</t>
  </si>
  <si>
    <t>PROBE.PECH_QUANTITATIV</t>
  </si>
  <si>
    <t>PROBE.TRAG_PLANUM</t>
  </si>
  <si>
    <t>PROBE.TRAG_GRABENSOHLE</t>
  </si>
  <si>
    <t>PROBE.SOHLE_TIEFE</t>
  </si>
  <si>
    <t>PROBE.VERBUND_UNTERLAGE</t>
  </si>
  <si>
    <t>PROBE.ZIELTIEFE</t>
  </si>
  <si>
    <t>PROBE.PROBENCHARAKTER</t>
  </si>
  <si>
    <t>PROBE.GERUCH</t>
  </si>
  <si>
    <t>PROBE.PROBENNUMMER</t>
  </si>
  <si>
    <t>PROBE.ETAGE</t>
  </si>
  <si>
    <t>PROBE.RAUM</t>
  </si>
  <si>
    <t>PROBE.ENTNAHME</t>
  </si>
  <si>
    <t>AUFSCHLUSS</t>
  </si>
  <si>
    <t>ART</t>
  </si>
  <si>
    <t>KOERNUNG</t>
  </si>
  <si>
    <t>BODENKLASSE</t>
  </si>
  <si>
    <t>DICKE</t>
  </si>
  <si>
    <t>TIEFE_START</t>
  </si>
  <si>
    <t>TIEFE_ENDE</t>
  </si>
  <si>
    <t>PECH</t>
  </si>
  <si>
    <t>PAK</t>
  </si>
  <si>
    <t>RUNDUNGSGRAD_GESTUFTHEIT</t>
  </si>
  <si>
    <t>FARBE</t>
  </si>
  <si>
    <t>BODENART</t>
  </si>
  <si>
    <t>KONSISTENZ</t>
  </si>
  <si>
    <t>FEUCHTIGKEIT</t>
  </si>
  <si>
    <t>WASSERGEHALT</t>
  </si>
  <si>
    <t>WASSERPROCTOR</t>
  </si>
  <si>
    <t>NOTIZ</t>
  </si>
  <si>
    <t>BEHAELTNIS</t>
  </si>
  <si>
    <t>ABFALLART</t>
  </si>
  <si>
    <t>KORNGROESSENVERTEILUNG</t>
  </si>
  <si>
    <t>DRUCKFESTIGKEIT</t>
  </si>
  <si>
    <t>FROSTEMPFINDLICHKEITSKLASSE</t>
  </si>
  <si>
    <t>VERDICHTUNGSFAEHIGKEIT</t>
  </si>
  <si>
    <t>HOMOGENBEREICH</t>
  </si>
  <si>
    <t>MATERIAL</t>
  </si>
  <si>
    <t>VOLUMEN</t>
  </si>
  <si>
    <t>PROBEN</t>
  </si>
  <si>
    <t>SCHADSTOFFVERDACHT</t>
  </si>
  <si>
    <t>ABFALLSCHLUESSEL_MATERIAL</t>
  </si>
  <si>
    <t>MUFV</t>
  </si>
  <si>
    <t>MUFV_PARAMETER</t>
  </si>
  <si>
    <t>LFS</t>
  </si>
  <si>
    <t>LAGA_BO</t>
  </si>
  <si>
    <t>LAGA_RC</t>
  </si>
  <si>
    <t>TL_GESTEIN</t>
  </si>
  <si>
    <t>DEPV</t>
  </si>
  <si>
    <t>ENTSCHEIDUNGSHILFE</t>
  </si>
  <si>
    <t>REKU</t>
  </si>
  <si>
    <t>ASBEST</t>
  </si>
  <si>
    <t>PCB</t>
  </si>
  <si>
    <t>BTEX</t>
  </si>
  <si>
    <t>PROBENART</t>
  </si>
  <si>
    <t>WERT</t>
  </si>
  <si>
    <t>WERT_1</t>
  </si>
  <si>
    <t>WERT_2</t>
  </si>
  <si>
    <t>WERT_3</t>
  </si>
  <si>
    <t>MITTELWERT</t>
  </si>
  <si>
    <t>SAMPLE.NUMMER</t>
  </si>
  <si>
    <t>SAMPLE.AUFSCHLUSS</t>
  </si>
  <si>
    <t>SAMPLE.ART</t>
  </si>
  <si>
    <t>SAMPLE.KOERNUNG</t>
  </si>
  <si>
    <t>SAMPLE.BODENKLASSE</t>
  </si>
  <si>
    <t>SAMPLE.DICKE</t>
  </si>
  <si>
    <t>SAMPLE.TIEFE_START</t>
  </si>
  <si>
    <t>SAMPLE.TIEFE_ENDE</t>
  </si>
  <si>
    <t>SAMPLE.PECH</t>
  </si>
  <si>
    <t>SAMPLE.RUNDUNGSGRAD_GESTUFTHEIT</t>
  </si>
  <si>
    <t>SAMPLE.FARBE</t>
  </si>
  <si>
    <t>SAMPLE.BODENART</t>
  </si>
  <si>
    <t>SAMPLE.KONSISTENZ</t>
  </si>
  <si>
    <t>SAMPLE.FEUCHTIGKEIT</t>
  </si>
  <si>
    <t>SAMPLE.WASSERGEHALT</t>
  </si>
  <si>
    <t>SAMPLE.WASSERPROCTOR</t>
  </si>
  <si>
    <t>SAMPLE.NOTIZ</t>
  </si>
  <si>
    <t>SAMPLE.BEHAELTNIS</t>
  </si>
  <si>
    <t>SAMPLE.ABFALLART</t>
  </si>
  <si>
    <t>SAMPLE.GERUCH</t>
  </si>
  <si>
    <t>SAMPLE.KORNGROESSENVERTEILUNG</t>
  </si>
  <si>
    <t>SAMPLE.DRUCKFESTIGKEIT</t>
  </si>
  <si>
    <t>SAMPLE.FROSTEMPFINDLICHKEITSKLASSE</t>
  </si>
  <si>
    <t>SAMPLE.VERDICHTUNGSFAEHIGKEIT</t>
  </si>
  <si>
    <t>SAMPLE.HOMOGENBEREICH</t>
  </si>
  <si>
    <t>SAMPLE.MATERIAL</t>
  </si>
  <si>
    <t>SAMPLE.VOLUMEN</t>
  </si>
  <si>
    <t>SAMPLE.PROBEN</t>
  </si>
  <si>
    <t>SAMPLE.ENTNAHME</t>
  </si>
  <si>
    <t>SAMPLE.SCHADSTOFFVERDACHT</t>
  </si>
  <si>
    <t>SAMPLE.ABFALLSCHLUESSEL_MATERIAL</t>
  </si>
  <si>
    <t>PARAMETER.CHEMISTRY.MUFV</t>
  </si>
  <si>
    <t>PARAMETER.CHEMISTRY.MUFV_PARAMETER</t>
  </si>
  <si>
    <t>PARAMETER.CHEMISTRY.LFS</t>
  </si>
  <si>
    <t>PARAMETER.CHEMISTRY.LAGA_BO</t>
  </si>
  <si>
    <t>PARAMETER.CHEMISTRY.LAGA_RC</t>
  </si>
  <si>
    <t>PARAMETER.CHEMISTRY.TL_GESTEIN</t>
  </si>
  <si>
    <t>PARAMETER.CHEMISTRY.DEPV</t>
  </si>
  <si>
    <t>PARAMETER.CHEMISTRY.ENTSCHEIDUNGSHILFE</t>
  </si>
  <si>
    <t>PARAMETER.CHEMISTRY.REKU</t>
  </si>
  <si>
    <t>PARAMETER.CHEMISTRY.ASBEST</t>
  </si>
  <si>
    <t>PARAMETER.CHEMISTRY.PCB</t>
  </si>
  <si>
    <t>PARAMETER.CHEMISTRY.BTEX</t>
  </si>
  <si>
    <t>PARAMETER.LP.NUMMER</t>
  </si>
  <si>
    <t>PARAMETER.LP.WERT_1</t>
  </si>
  <si>
    <t>PARAMETER.LP.WERT_2</t>
  </si>
  <si>
    <t>PARAMETER.LP.WERT_3</t>
  </si>
  <si>
    <t>PARAMETER.LP.MITTELWERT</t>
  </si>
  <si>
    <t>PARAMETER.RUK.NUMMER</t>
  </si>
  <si>
    <t>PARAMETER.RUK.PROBENART</t>
  </si>
  <si>
    <t>PARAMETER.RUK.WERT</t>
  </si>
  <si>
    <t>EOX</t>
  </si>
  <si>
    <t>ICP_SCREENING</t>
  </si>
  <si>
    <t>SULFAT</t>
  </si>
  <si>
    <t>KMF</t>
  </si>
  <si>
    <t>ALTHOLZ_VERORDNUNG</t>
  </si>
  <si>
    <t>PARAMETER.CHEMISTRY.EOX</t>
  </si>
  <si>
    <t>PARAMETER.CHEMISTRY.ICP_SCREENING</t>
  </si>
  <si>
    <t>PARAMETER.CHEMISTRY.SULFAT</t>
  </si>
  <si>
    <t>PARAMETER.CHEMISTRY.KMF</t>
  </si>
  <si>
    <t>PARAMETER.CHEMISTRY.PAK</t>
  </si>
  <si>
    <t>PARAMETER.CHEMISTRY.ALTHOLZ_VERORDNUNG</t>
  </si>
  <si>
    <t>LAGA_RC_ORIENTIERUNGSWERT</t>
  </si>
  <si>
    <t>EV</t>
  </si>
  <si>
    <t>EV85</t>
  </si>
  <si>
    <t>EV2</t>
  </si>
  <si>
    <t>EV2_SOLL</t>
  </si>
  <si>
    <t>Deckschicht</t>
  </si>
  <si>
    <t>GOB</t>
  </si>
  <si>
    <t>NEIN</t>
  </si>
  <si>
    <t>SCHICHT_AUFSCHLUSS</t>
  </si>
  <si>
    <t>SCHICHT_BEHAELTNISSE</t>
  </si>
  <si>
    <t>SCHICHT_RUNDUNGSGRAD</t>
  </si>
  <si>
    <t>SCHICHT_BODENART</t>
  </si>
  <si>
    <t>SCHICHT_KONSISTENZ</t>
  </si>
  <si>
    <t>SCHICHT_FEUCHTIGKEIT</t>
  </si>
  <si>
    <t>SCHICHT_VERDICHTUNGSFAEHIGKEIT</t>
  </si>
  <si>
    <t>CHEMIE_MUFV</t>
  </si>
  <si>
    <t>CHEMIE_LAGA_BO</t>
  </si>
  <si>
    <t>CHEMIE_LAGA_RC</t>
  </si>
  <si>
    <t>CHEMIE_LAGARC_ORIENTIERUNGSWERT</t>
  </si>
  <si>
    <t>CHEMIE_TLGESTEIN</t>
  </si>
  <si>
    <t>CHEMIE_DEPV</t>
  </si>
  <si>
    <t>CHEMIE_ENTSCHEIDUNGSHILFE</t>
  </si>
  <si>
    <t>CHEMIE_REKU</t>
  </si>
  <si>
    <t>CHEMIE_ASBEST</t>
  </si>
  <si>
    <t>ERK_AUFSCHLUSS_OB</t>
  </si>
  <si>
    <t>ERK_AUFSCHLUSS_TOB</t>
  </si>
  <si>
    <t>ERK_AUFSCHLUSS_UG_OH_BA</t>
  </si>
  <si>
    <t>ERK_OBERKANTE</t>
  </si>
  <si>
    <t>ERK_BELASTUNGSKLASSE</t>
  </si>
  <si>
    <t>AUSWAHL_X</t>
  </si>
  <si>
    <t>ERK_FOOTNOTE</t>
  </si>
  <si>
    <t>PE-Eimer 10 l</t>
  </si>
  <si>
    <t>RK, sg</t>
  </si>
  <si>
    <t>Lehme</t>
  </si>
  <si>
    <t>breiig</t>
  </si>
  <si>
    <t>&lt;</t>
  </si>
  <si>
    <t>JA</t>
  </si>
  <si>
    <t>Z0</t>
  </si>
  <si>
    <t>RC1</t>
  </si>
  <si>
    <t>DK0</t>
  </si>
  <si>
    <t>Spalte 5</t>
  </si>
  <si>
    <t>nachweisbar</t>
  </si>
  <si>
    <t>Bk100</t>
  </si>
  <si>
    <t>Handschurf</t>
  </si>
  <si>
    <t>Kleinrammbohrung</t>
  </si>
  <si>
    <t>FOK</t>
  </si>
  <si>
    <t>keine</t>
  </si>
  <si>
    <t>x</t>
  </si>
  <si>
    <t>TOB</t>
  </si>
  <si>
    <t xml:space="preserve">PE-Eimer  5 l </t>
  </si>
  <si>
    <t>RK, ug</t>
  </si>
  <si>
    <t>Schluffe</t>
  </si>
  <si>
    <t>breiig-weich</t>
  </si>
  <si>
    <t>≤</t>
  </si>
  <si>
    <t>nicht gefährlich</t>
  </si>
  <si>
    <t>Z0*</t>
  </si>
  <si>
    <t>nicht eingehalten</t>
  </si>
  <si>
    <t>RC2</t>
  </si>
  <si>
    <t>DK1</t>
  </si>
  <si>
    <t>nicht nachweisbar</t>
  </si>
  <si>
    <t>Bk150</t>
  </si>
  <si>
    <t>Aufstemmen</t>
  </si>
  <si>
    <t>Baggerschurf</t>
  </si>
  <si>
    <t>GOK</t>
  </si>
  <si>
    <t>x1</t>
  </si>
  <si>
    <t>Bewertung unter Berücksichtigung der Angaben im Leitfaden Ausbauasphalt</t>
  </si>
  <si>
    <t>UG</t>
  </si>
  <si>
    <t>Bohrkiste</t>
  </si>
  <si>
    <t>BK, sg</t>
  </si>
  <si>
    <t>Sande</t>
  </si>
  <si>
    <t>weich</t>
  </si>
  <si>
    <t>~</t>
  </si>
  <si>
    <t>Z1.1</t>
  </si>
  <si>
    <t>RC3</t>
  </si>
  <si>
    <t>DK2</t>
  </si>
  <si>
    <t>Bk250</t>
  </si>
  <si>
    <t>GEW</t>
  </si>
  <si>
    <t>x2</t>
  </si>
  <si>
    <t>teilweise verfestigt</t>
  </si>
  <si>
    <t>OH</t>
  </si>
  <si>
    <t>PE-Beh. 3 l</t>
  </si>
  <si>
    <t>BK, ug</t>
  </si>
  <si>
    <t>Tone</t>
  </si>
  <si>
    <t>weich-steif</t>
  </si>
  <si>
    <t>&gt;</t>
  </si>
  <si>
    <t>Z1.2</t>
  </si>
  <si>
    <t>&gt;RC3</t>
  </si>
  <si>
    <t>DK3</t>
  </si>
  <si>
    <t>Bk300</t>
  </si>
  <si>
    <t>x3</t>
  </si>
  <si>
    <t>Aufgrund der Überschreitung eines Orientierungswertes ist eine Aufbereitung (z. B. als RC-Gemisch) ggf. nicht möglich. Absprache mit Behörde empfohlen</t>
  </si>
  <si>
    <t>BESCHICHTUNG</t>
  </si>
  <si>
    <t>PE-Dose 1 l</t>
  </si>
  <si>
    <t>steif</t>
  </si>
  <si>
    <t>≥</t>
  </si>
  <si>
    <t>Z2</t>
  </si>
  <si>
    <t>&gt;DK3</t>
  </si>
  <si>
    <t>Bk400</t>
  </si>
  <si>
    <t>x4</t>
  </si>
  <si>
    <t>Rammhindernis; keine tiefere Entnahme möglich</t>
  </si>
  <si>
    <t>TMHB</t>
  </si>
  <si>
    <t>steif-halbfest</t>
  </si>
  <si>
    <t>&gt;Z2</t>
  </si>
  <si>
    <t>Auskratzen</t>
  </si>
  <si>
    <t>x5</t>
  </si>
  <si>
    <t>Kabeltrasse; keine tiefere Entnahme möglich</t>
  </si>
  <si>
    <t>FUGE</t>
  </si>
  <si>
    <t>halbfest</t>
  </si>
  <si>
    <t>Aufbruch</t>
  </si>
  <si>
    <t>x6</t>
  </si>
  <si>
    <t>mit mineralischen Fremdbestandteilen &lt; 10 V.-%</t>
  </si>
  <si>
    <t>BETON</t>
  </si>
  <si>
    <t>halbfest-fest</t>
  </si>
  <si>
    <t>x7</t>
  </si>
  <si>
    <t>Ggf. günstigere Einstufung nach Rücksprache mit der Behörde möglich</t>
  </si>
  <si>
    <t>ABDICHTUNG</t>
  </si>
  <si>
    <t>fest</t>
  </si>
  <si>
    <t>Einstufung unter Vernachlässigung des Parameters elektrische Leitfähigkeit</t>
  </si>
  <si>
    <t>BANKETT</t>
  </si>
  <si>
    <t>Prüfergebnisse unter Berücksichtigung einer ca. 15 % Reduzierung aufgrund der Einspannung durch den gebundenen Oberbau</t>
  </si>
  <si>
    <t>GEBAEUDE</t>
  </si>
  <si>
    <t>PHENOLE</t>
  </si>
  <si>
    <t>ABFALLSCHLUESSEL_GEMISCH</t>
  </si>
  <si>
    <t>SAMPLE.ABFALLSCHLUESSEL_GEMISCH</t>
  </si>
  <si>
    <t>bit. Befestigung</t>
  </si>
  <si>
    <t>neutral</t>
  </si>
  <si>
    <t>PROBE.GEBAEUDE</t>
  </si>
  <si>
    <t>PARAMETER.LP.EV</t>
  </si>
  <si>
    <t>PARAMETER.LP.EV85</t>
  </si>
  <si>
    <t>PARAMETER.LP.EV2</t>
  </si>
  <si>
    <t>PARAMETER.LP.EV2_SOLL</t>
  </si>
  <si>
    <t>Sammelprobe</t>
  </si>
  <si>
    <t>0/8</t>
  </si>
  <si>
    <t>RUK_PROBENART</t>
  </si>
  <si>
    <t>HAUFWERK</t>
  </si>
  <si>
    <t>FOOTNOTE_1</t>
  </si>
  <si>
    <t>FOOTNOTE_2</t>
  </si>
  <si>
    <t>FOOTNOTE_3</t>
  </si>
  <si>
    <t>FOOTNOTE_4</t>
  </si>
  <si>
    <t>FOOTNOTE_5</t>
  </si>
  <si>
    <t>FOOTNOTE_6</t>
  </si>
  <si>
    <t>FOOTNOTE_7</t>
  </si>
  <si>
    <t>FOOTNOTE_8</t>
  </si>
  <si>
    <t>FOOTNOTE_9</t>
  </si>
  <si>
    <t>FOOTNOTE_10</t>
  </si>
  <si>
    <t>PROBE.FOOTNOTE_1</t>
  </si>
  <si>
    <t>PROBE.FOOTNOTE_2</t>
  </si>
  <si>
    <t>PROBE.FOOTNOTE_3</t>
  </si>
  <si>
    <t>PROBE.FOOTNOTE_4</t>
  </si>
  <si>
    <t>PROBE.FOOTNOTE_5</t>
  </si>
  <si>
    <t>PROBE.FOOTNOTE_6</t>
  </si>
  <si>
    <t>PROBE.FOOTNOTE_7</t>
  </si>
  <si>
    <t>PROBE.FOOTNOTE_8</t>
  </si>
  <si>
    <t>PROBE.FOOTNOTE_9</t>
  </si>
  <si>
    <t>PROBE.FOOTNOTE_10</t>
  </si>
  <si>
    <t>PARAMETER.CHEMISTRY.LAGA_RC_ORIENTIERUNGSWERT</t>
  </si>
  <si>
    <t>PARAMETER.CHEMISTRY.PHENOLE</t>
  </si>
  <si>
    <t>LBM</t>
  </si>
  <si>
    <t>Partner 1</t>
  </si>
  <si>
    <t>Prüfer 1</t>
  </si>
  <si>
    <t>32U 123456 654321</t>
  </si>
  <si>
    <t>K 35, NK 5809 018 – NK 5809 016, Stat. 0+100, FS FR Bruttig</t>
  </si>
  <si>
    <t>Tafel 1, Zeile 1</t>
  </si>
  <si>
    <t>Sohle 1</t>
  </si>
  <si>
    <t>C0</t>
  </si>
  <si>
    <t>0/11</t>
  </si>
  <si>
    <t>ST</t>
  </si>
  <si>
    <t>Antonelli</t>
  </si>
  <si>
    <t>Herr Hugo</t>
  </si>
  <si>
    <t>Erdaushub</t>
  </si>
  <si>
    <t>grün</t>
  </si>
  <si>
    <t>weiß</t>
  </si>
  <si>
    <t>Bereich 1.</t>
  </si>
  <si>
    <t>RUVA</t>
  </si>
  <si>
    <t>PARAMETER.CHEMISTRY.RUVA</t>
  </si>
  <si>
    <t>Dach</t>
  </si>
  <si>
    <t>5996/20</t>
  </si>
  <si>
    <t>4. OG</t>
  </si>
  <si>
    <t>faserig</t>
  </si>
  <si>
    <t>elastisch</t>
  </si>
  <si>
    <t>Kies</t>
  </si>
  <si>
    <t>LAGA RC</t>
  </si>
  <si>
    <t>Fußboden</t>
  </si>
  <si>
    <t>2. OG</t>
  </si>
  <si>
    <t>Decke</t>
  </si>
  <si>
    <t>Wand</t>
  </si>
  <si>
    <t>17 05 04</t>
  </si>
  <si>
    <t>17 03 02</t>
  </si>
  <si>
    <t>17 06 03*</t>
  </si>
  <si>
    <t>17 09 02*</t>
  </si>
  <si>
    <t>17 09 04</t>
  </si>
  <si>
    <t>17 01 03</t>
  </si>
  <si>
    <t>17 01 07</t>
  </si>
  <si>
    <t>Fenster</t>
  </si>
  <si>
    <t>Fensterbank</t>
  </si>
  <si>
    <t>Fensterfuge</t>
  </si>
  <si>
    <t>Bodenfuge</t>
  </si>
  <si>
    <t>Kamin</t>
  </si>
  <si>
    <t>porös</t>
  </si>
  <si>
    <t>beißend</t>
  </si>
  <si>
    <t>Benzin</t>
  </si>
  <si>
    <t>Diesel</t>
  </si>
  <si>
    <t>Schwefel</t>
  </si>
  <si>
    <t>GEBÄUDE_ETAGEN</t>
  </si>
  <si>
    <t>Erdgeschoss</t>
  </si>
  <si>
    <t>1. OG</t>
  </si>
  <si>
    <t>3. OG</t>
  </si>
  <si>
    <t>5. OG</t>
  </si>
  <si>
    <t>Dachgeschoss</t>
  </si>
  <si>
    <t>Keller</t>
  </si>
  <si>
    <t>GEBÄUDE_GERUCH</t>
  </si>
  <si>
    <t>1. Parkdeck</t>
  </si>
  <si>
    <t>2. Parkdeck</t>
  </si>
  <si>
    <t>GEBÄUDE_BAUTEIL</t>
  </si>
  <si>
    <t>GEBÄUDE_CHARAKTER</t>
  </si>
  <si>
    <t>GEBÄUDE_ENTNAHME</t>
  </si>
  <si>
    <t>GEBÄUDE_AVV</t>
  </si>
  <si>
    <t>17 09 03*</t>
  </si>
  <si>
    <t>17 03 01*</t>
  </si>
  <si>
    <t>17 03 03*</t>
  </si>
  <si>
    <t>17 06 01*</t>
  </si>
  <si>
    <t>17 06 04</t>
  </si>
  <si>
    <t>17 06 05*</t>
  </si>
  <si>
    <t>17 08 01*</t>
  </si>
  <si>
    <t>17 08 02</t>
  </si>
  <si>
    <t>17 01 06*</t>
  </si>
  <si>
    <t>17 02 01</t>
  </si>
  <si>
    <t>17 02 04*</t>
  </si>
  <si>
    <t>ALTHOLZ</t>
  </si>
  <si>
    <t>auffällig</t>
  </si>
  <si>
    <t>nicht auffällig</t>
  </si>
  <si>
    <t>FCKW</t>
  </si>
  <si>
    <t>HBCD</t>
  </si>
  <si>
    <t>keine Auffälligkeit</t>
  </si>
  <si>
    <t>1 L; Cutter</t>
  </si>
  <si>
    <t>3 L; Cutter</t>
  </si>
  <si>
    <t>5 L; Cutter</t>
  </si>
  <si>
    <t>10 L; Cutter</t>
  </si>
  <si>
    <t>1 L; Flex</t>
  </si>
  <si>
    <t>3 L; Flex</t>
  </si>
  <si>
    <t>5 L; Flex</t>
  </si>
  <si>
    <t>10 L; Flex</t>
  </si>
  <si>
    <t>1 L; Stemmhammer</t>
  </si>
  <si>
    <t>3 L; Stemmhammer</t>
  </si>
  <si>
    <t>5 L; Stemmhammer</t>
  </si>
  <si>
    <t>10 L; Stemmhammer</t>
  </si>
  <si>
    <t>1 L; Stemmeisen</t>
  </si>
  <si>
    <t>3 L; Stemmeisen</t>
  </si>
  <si>
    <t>5 L; Stemmeisen</t>
  </si>
  <si>
    <t>10 L; Stemmeisen</t>
  </si>
  <si>
    <t>1 L; Schaber</t>
  </si>
  <si>
    <t>3 L; Schaber</t>
  </si>
  <si>
    <t>5 L; Schaber</t>
  </si>
  <si>
    <t>10 L; Schaber</t>
  </si>
  <si>
    <t>1 L; Bohrkern</t>
  </si>
  <si>
    <t>3 L; Bohrkern</t>
  </si>
  <si>
    <t>5 L; Bohrkern</t>
  </si>
  <si>
    <t>10 L; Bohrkern</t>
  </si>
  <si>
    <t>Auffälligkeit</t>
  </si>
  <si>
    <t>MATERIAL_VERGLEICH</t>
  </si>
  <si>
    <t>SAMPLE.MATERIAL_VERGLEICH</t>
  </si>
  <si>
    <t>PARAMETER.CHEMISTRY.FCKW</t>
  </si>
  <si>
    <t>PARAMETER.CHEMISTRY.HBCD</t>
  </si>
  <si>
    <t>MKW_C10_C22</t>
  </si>
  <si>
    <t>MKW_C10_C40</t>
  </si>
  <si>
    <t>PARAMETER.CHEMISTRY.MKW_C10_C22</t>
  </si>
  <si>
    <t>PARAMETER.CHEMISTRY.MKW_C10_C40</t>
  </si>
  <si>
    <t>SG1</t>
  </si>
  <si>
    <t>SH1</t>
  </si>
  <si>
    <t>SE1</t>
  </si>
  <si>
    <t>gelb</t>
  </si>
  <si>
    <t>Beton</t>
  </si>
  <si>
    <t>5 L Behälter</t>
  </si>
  <si>
    <t>GB0</t>
  </si>
  <si>
    <t>32U 123456 654322</t>
  </si>
  <si>
    <t>1/11</t>
  </si>
  <si>
    <t>aufällig</t>
  </si>
  <si>
    <t>1/4</t>
  </si>
  <si>
    <t>Asphalt</t>
  </si>
  <si>
    <t>FB2</t>
  </si>
  <si>
    <t>Prüfer 2</t>
  </si>
  <si>
    <t>Partner 2</t>
  </si>
  <si>
    <t>Tafel 1, Zeile 2</t>
  </si>
  <si>
    <t>Sohle 2</t>
  </si>
  <si>
    <t>Hier steht der Text einer Fußnote.</t>
  </si>
  <si>
    <t>blau</t>
  </si>
  <si>
    <t>a</t>
  </si>
  <si>
    <t>b</t>
  </si>
  <si>
    <t>SH2</t>
  </si>
  <si>
    <t>1</t>
  </si>
  <si>
    <t>SG2</t>
  </si>
  <si>
    <t>SE2</t>
  </si>
  <si>
    <t>ABFALLSCHLUESSEL</t>
  </si>
  <si>
    <t>PARAMETER.CHEMISTRY.ABFALLSCHLUESSEL</t>
  </si>
  <si>
    <t>SAMPLE.LP.ID</t>
  </si>
  <si>
    <t>text 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</si>
</sst>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\~\ 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8D097A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NumberFormat="1"/>
    <xf numFmtId="165" fontId="0" fillId="0" borderId="0" xfId="0" applyNumberFormat="1" applyAlignment="1" applyProtection="1">
      <alignment horizontal="left"/>
      <protection locked="0"/>
    </xf>
    <xf numFmtId="2" fontId="0" fillId="0" borderId="0" xfId="0" applyNumberFormat="1" applyAlignment="1" applyProtection="1">
      <alignment horizontal="right"/>
      <protection locked="0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1" xfId="0" applyBorder="1"/>
    <xf numFmtId="0" fontId="2" fillId="2" borderId="0" xfId="0" applyFont="1" applyFill="1"/>
    <xf numFmtId="0" fontId="0" fillId="0" borderId="0" xfId="0" applyNumberFormat="1" applyAlignment="1" applyProtection="1">
      <alignment horizontal="left"/>
      <protection locked="0"/>
    </xf>
    <xf numFmtId="0" fontId="0" fillId="3" borderId="0" xfId="0" applyFill="1" applyAlignment="1" applyProtection="1">
      <alignment horizontal="left"/>
      <protection locked="0"/>
    </xf>
    <xf numFmtId="14" fontId="0" fillId="0" borderId="0" xfId="0" applyNumberFormat="1"/>
    <xf numFmtId="0" fontId="0" fillId="0" borderId="0" xfId="0" applyAlignment="1" applyProtection="1">
      <alignment horizontal="right"/>
      <protection locked="0"/>
    </xf>
    <xf numFmtId="49" fontId="0" fillId="0" borderId="0" xfId="0" applyNumberFormat="1"/>
    <xf numFmtId="0" fontId="0" fillId="4" borderId="0" xfId="0" applyFill="1" applyBorder="1"/>
    <xf numFmtId="14" fontId="0" fillId="4" borderId="0" xfId="0" applyNumberFormat="1" applyFill="1" applyBorder="1" applyAlignment="1" applyProtection="1">
      <alignment horizontal="left"/>
      <protection locked="0"/>
    </xf>
    <xf numFmtId="0" fontId="0" fillId="0" borderId="0" xfId="0" applyFill="1" applyBorder="1"/>
    <xf numFmtId="49" fontId="0" fillId="0" borderId="0" xfId="0" applyNumberFormat="1" applyFill="1" applyBorder="1"/>
    <xf numFmtId="14" fontId="0" fillId="0" borderId="0" xfId="0" applyNumberFormat="1" applyFill="1" applyBorder="1"/>
    <xf numFmtId="0" fontId="0" fillId="0" borderId="0" xfId="0" applyFill="1" applyBorder="1" applyAlignment="1" applyProtection="1">
      <alignment horizontal="right"/>
      <protection locked="0"/>
    </xf>
    <xf numFmtId="0" fontId="3" fillId="5" borderId="0" xfId="0" applyFont="1" applyFill="1" applyBorder="1"/>
    <xf numFmtId="14" fontId="3" fillId="5" borderId="0" xfId="0" applyNumberFormat="1" applyFont="1" applyFill="1" applyBorder="1" applyAlignment="1" applyProtection="1">
      <alignment horizontal="left"/>
      <protection locked="0"/>
    </xf>
    <xf numFmtId="0" fontId="3" fillId="5" borderId="0" xfId="0" applyFont="1" applyFill="1" applyBorder="1" applyAlignment="1" applyProtection="1">
      <alignment horizontal="left"/>
      <protection locked="0"/>
    </xf>
    <xf numFmtId="0" fontId="3" fillId="5" borderId="0" xfId="0" applyFont="1" applyFill="1"/>
    <xf numFmtId="14" fontId="3" fillId="5" borderId="0" xfId="0" applyNumberFormat="1" applyFont="1" applyFill="1" applyAlignment="1" applyProtection="1">
      <alignment horizontal="left"/>
      <protection locked="0"/>
    </xf>
    <xf numFmtId="0" fontId="3" fillId="5" borderId="0" xfId="0" applyFont="1" applyFill="1" applyAlignment="1" applyProtection="1">
      <alignment horizontal="left"/>
      <protection locked="0"/>
    </xf>
    <xf numFmtId="0" fontId="0" fillId="6" borderId="0" xfId="0" applyFill="1"/>
    <xf numFmtId="14" fontId="0" fillId="6" borderId="0" xfId="0" applyNumberFormat="1" applyFill="1" applyAlignment="1" applyProtection="1">
      <alignment horizontal="left"/>
      <protection locked="0"/>
    </xf>
    <xf numFmtId="0" fontId="0" fillId="6" borderId="0" xfId="0" applyFill="1" applyAlignment="1" applyProtection="1">
      <alignment horizontal="left"/>
      <protection locked="0"/>
    </xf>
    <xf numFmtId="49" fontId="0" fillId="6" borderId="0" xfId="0" applyNumberFormat="1" applyFill="1"/>
    <xf numFmtId="49" fontId="2" fillId="2" borderId="0" xfId="0" applyNumberFormat="1" applyFont="1" applyFill="1"/>
    <xf numFmtId="49" fontId="3" fillId="5" borderId="0" xfId="0" applyNumberFormat="1" applyFont="1" applyFill="1" applyBorder="1" applyAlignment="1" applyProtection="1">
      <alignment horizontal="left"/>
      <protection locked="0"/>
    </xf>
    <xf numFmtId="0" fontId="3" fillId="5" borderId="0" xfId="0" applyNumberFormat="1" applyFont="1" applyFill="1" applyBorder="1" applyAlignment="1" applyProtection="1">
      <alignment horizontal="left"/>
      <protection locked="0"/>
    </xf>
    <xf numFmtId="0" fontId="0" fillId="0" borderId="0" xfId="0" applyNumberFormat="1" applyFill="1" applyBorder="1"/>
    <xf numFmtId="49" fontId="0" fillId="0" borderId="0" xfId="0" applyNumberFormat="1" applyFill="1" applyBorder="1" applyAlignment="1" applyProtection="1">
      <alignment horizontal="right"/>
      <protection locked="0"/>
    </xf>
    <xf numFmtId="49" fontId="3" fillId="5" borderId="0" xfId="0" applyNumberFormat="1" applyFont="1" applyFill="1" applyBorder="1"/>
    <xf numFmtId="0" fontId="0" fillId="4" borderId="0" xfId="0" applyFill="1" applyBorder="1" applyProtection="1">
      <protection locked="0"/>
    </xf>
    <xf numFmtId="49" fontId="0" fillId="4" borderId="0" xfId="0" applyNumberFormat="1" applyFill="1" applyBorder="1" applyProtection="1">
      <protection locked="0"/>
    </xf>
    <xf numFmtId="0" fontId="0" fillId="0" borderId="0" xfId="0" applyProtection="1">
      <protection locked="0"/>
    </xf>
    <xf numFmtId="0" fontId="0" fillId="0" borderId="0" xfId="0" applyFill="1" applyBorder="1" applyProtection="1">
      <protection locked="0"/>
    </xf>
    <xf numFmtId="0" fontId="0" fillId="0" borderId="0" xfId="0" applyBorder="1" applyProtection="1">
      <protection locked="0"/>
    </xf>
    <xf numFmtId="49" fontId="0" fillId="0" borderId="0" xfId="0" applyNumberFormat="1" applyFill="1" applyBorder="1" applyProtection="1">
      <protection locked="0"/>
    </xf>
    <xf numFmtId="0" fontId="0" fillId="0" borderId="0" xfId="0" applyFont="1" applyFill="1" applyBorder="1" applyProtection="1">
      <protection locked="0"/>
    </xf>
    <xf numFmtId="14" fontId="0" fillId="0" borderId="0" xfId="0" applyNumberFormat="1" applyFont="1" applyFill="1" applyBorder="1" applyProtection="1">
      <protection locked="0"/>
    </xf>
    <xf numFmtId="0" fontId="0" fillId="0" borderId="0" xfId="0" applyNumberFormat="1" applyFont="1" applyFill="1" applyBorder="1" applyProtection="1">
      <protection locked="0"/>
    </xf>
    <xf numFmtId="49" fontId="0" fillId="0" borderId="0" xfId="0" applyNumberFormat="1" applyFont="1" applyFill="1" applyBorder="1" applyProtection="1">
      <protection locked="0"/>
    </xf>
    <xf numFmtId="49" fontId="0" fillId="0" borderId="2" xfId="0" applyNumberFormat="1" applyFill="1" applyBorder="1" applyProtection="1">
      <protection locked="0"/>
    </xf>
    <xf numFmtId="0" fontId="0" fillId="4" borderId="0" xfId="0" applyFill="1" applyBorder="1" applyProtection="1"/>
    <xf numFmtId="0" fontId="0" fillId="0" borderId="0" xfId="0" applyFill="1" applyBorder="1" applyProtection="1"/>
    <xf numFmtId="0" fontId="0" fillId="0" borderId="0" xfId="0" applyFont="1" applyFill="1" applyBorder="1" applyProtection="1"/>
    <xf numFmtId="0" fontId="0" fillId="0" borderId="0" xfId="0" applyFont="1" applyFill="1" applyBorder="1"/>
    <xf numFmtId="0" fontId="0" fillId="0" borderId="0" xfId="0" applyNumberFormat="1" applyFont="1" applyFill="1" applyBorder="1"/>
    <xf numFmtId="0" fontId="0" fillId="0" borderId="0" xfId="0" applyFont="1" applyFill="1" applyBorder="1" applyAlignment="1" applyProtection="1">
      <alignment horizontal="right"/>
      <protection locked="0"/>
    </xf>
    <xf numFmtId="14" fontId="0" fillId="0" borderId="0" xfId="0" applyNumberFormat="1" applyFont="1" applyFill="1" applyBorder="1"/>
    <xf numFmtId="0" fontId="0" fillId="0" borderId="0" xfId="0" applyNumberFormat="1" applyFont="1" applyFill="1" applyBorder="1" applyAlignment="1" applyProtection="1">
      <alignment horizontal="right"/>
      <protection locked="0"/>
    </xf>
    <xf numFmtId="49" fontId="0" fillId="0" borderId="0" xfId="0" applyNumberFormat="1" applyFont="1" applyFill="1" applyBorder="1"/>
    <xf numFmtId="49" fontId="0" fillId="0" borderId="0" xfId="0" applyNumberFormat="1" applyFont="1" applyFill="1" applyBorder="1" applyAlignment="1" applyProtection="1">
      <alignment horizontal="right"/>
      <protection locked="0"/>
    </xf>
  </cellXfs>
  <cellStyles count="1">
    <cellStyle name="Normal" xfId="0" builtinId="0"/>
  </cellStyles>
  <dxfs count="19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auto="1"/>
          <bgColor auto="1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none">
          <fgColor indexed="64"/>
          <bgColor auto="1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protection locked="0" hidden="0"/>
    </dxf>
    <dxf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protection locked="1" hidden="0"/>
    </dxf>
    <dxf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protection locked="0" hidden="0"/>
    </dxf>
    <dxf>
      <fill>
        <patternFill patternType="solid">
          <fgColor indexed="64"/>
          <bgColor rgb="FF8D097A"/>
        </patternFill>
      </fill>
      <protection locked="0" hidden="0"/>
    </dxf>
    <dxf>
      <numFmt numFmtId="19" formatCode="dd/mm/yyyy"/>
    </dxf>
    <dxf>
      <fill>
        <patternFill patternType="solid">
          <fgColor indexed="64"/>
          <bgColor rgb="FF8D097A"/>
        </patternFill>
      </fill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fill>
        <patternFill patternType="solid">
          <fgColor indexed="64"/>
          <bgColor theme="4" tint="-0.249977111117893"/>
        </patternFill>
      </fill>
    </dxf>
    <dxf>
      <alignment horizontal="right" vertical="bottom" textRotation="0" wrapText="0" indent="0" justifyLastLine="0" shrinkToFit="0" readingOrder="0"/>
      <protection locked="0" hidden="0"/>
    </dxf>
    <dxf>
      <numFmt numFmtId="19" formatCode="dd/mm/yyyy"/>
    </dxf>
    <dxf>
      <fill>
        <patternFill patternType="solid">
          <fgColor indexed="64"/>
          <bgColor theme="4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auto="1"/>
          <bgColor auto="1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border outline="0"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numFmt numFmtId="19" formatCode="dd/mm/yyyy"/>
    </dxf>
    <dxf>
      <numFmt numFmtId="0" formatCode="General"/>
    </dxf>
    <dxf>
      <numFmt numFmtId="165" formatCode="\~\ 0"/>
    </dxf>
    <dxf>
      <numFmt numFmtId="165" formatCode="\~\ 0"/>
    </dxf>
    <dxf>
      <numFmt numFmtId="0" formatCode="General"/>
    </dxf>
    <dxf>
      <numFmt numFmtId="2" formatCode="0.0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0" formatCode="General"/>
    </dxf>
    <dxf>
      <numFmt numFmtId="0" formatCode="General"/>
    </dxf>
    <dxf>
      <numFmt numFmtId="164" formatCode="0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"/>
    </dxf>
    <dxf>
      <numFmt numFmtId="165" formatCode="\~\ 0"/>
    </dxf>
    <dxf>
      <numFmt numFmtId="165" formatCode="\~\ 0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"/>
    </dxf>
    <dxf>
      <numFmt numFmtId="165" formatCode="\~\ 0"/>
    </dxf>
    <dxf>
      <numFmt numFmtId="165" formatCode="\~\ 0"/>
    </dxf>
    <dxf>
      <numFmt numFmtId="0" formatCode="General"/>
    </dxf>
    <dxf>
      <numFmt numFmtId="19" formatCode="dd/mm/yyyy"/>
    </dxf>
  </dxfs>
  <tableStyles count="0" defaultTableStyle="TableStyleMedium2" defaultPivotStyle="PivotStyleLight16"/>
  <colors>
    <mruColors>
      <color rgb="FF8D09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FECACB40-8DD6-457A-A38C-2B00A9343B19}" autoFormatId="16" applyNumberFormats="0" applyBorderFormats="0" applyFontFormats="0" applyPatternFormats="0" applyAlignmentFormats="0" applyWidthHeightFormats="0">
  <queryTableRefresh nextId="123">
    <queryTableFields count="119">
      <queryTableField id="1" name="PROBE.ID" tableColumnId="1"/>
      <queryTableField id="2" name="PROBE.NUMMER" tableColumnId="2"/>
      <queryTableField id="4" name="PROBE.DATUM" tableColumnId="4"/>
      <queryTableField id="5" name="PROBE.PRUEFER" tableColumnId="5"/>
      <queryTableField id="6" name="PROBE.BEREICH" tableColumnId="6"/>
      <queryTableField id="7" name="PROBE.ANSPRECHPARTNER" tableColumnId="7"/>
      <queryTableField id="8" name="PROBE.KOORDINATEN" tableColumnId="8"/>
      <queryTableField id="9" name="PROBE.ORT" tableColumnId="9"/>
      <queryTableField id="10" name="PROBE.AUFSCHLUSS_OB" tableColumnId="10"/>
      <queryTableField id="11" name="PROBE.AUFSCHLUSS_TOB" tableColumnId="11"/>
      <queryTableField id="12" name="PROBE.AUFSCHLUSS_UG_OH_BA" tableColumnId="12"/>
      <queryTableField id="13" name="PROBE.OBERKANTE" tableColumnId="13"/>
      <queryTableField id="14" name="PROBE.BELASTUNGSKLASSE" tableColumnId="14"/>
      <queryTableField id="15" name="PROBE.BELASTUNGSKLASSE_TAFEL" tableColumnId="15"/>
      <queryTableField id="16" name="PROBE.PECH_QUALITATIV" tableColumnId="16"/>
      <queryTableField id="17" name="PROBE.PECH_HALBQUANTITATIV" tableColumnId="17"/>
      <queryTableField id="18" name="PROBE.PECH_QUANTITATIV" tableColumnId="18"/>
      <queryTableField id="19" name="PROBE.TRAG_PLANUM" tableColumnId="19"/>
      <queryTableField id="20" name="PROBE.TRAG_GRABENSOHLE" tableColumnId="20"/>
      <queryTableField id="21" name="PROBE.SOHLE_TIEFE" tableColumnId="21"/>
      <queryTableField id="22" name="PROBE.VERBUND_UNTERLAGE" tableColumnId="22"/>
      <queryTableField id="23" name="PROBE.ZIELTIEFE" tableColumnId="23"/>
      <queryTableField id="24" name="PROBE.FOOTNOTE_1" tableColumnId="24"/>
      <queryTableField id="25" name="PROBE.FOOTNOTE_2" tableColumnId="25"/>
      <queryTableField id="26" name="PROBE.FOOTNOTE_3" tableColumnId="26"/>
      <queryTableField id="27" name="PROBE.FOOTNOTE_4" tableColumnId="27"/>
      <queryTableField id="28" name="PROBE.FOOTNOTE_5" tableColumnId="28"/>
      <queryTableField id="29" name="PROBE.FOOTNOTE_6" tableColumnId="29"/>
      <queryTableField id="30" name="PROBE.FOOTNOTE_7" tableColumnId="30"/>
      <queryTableField id="31" name="PROBE.FOOTNOTE_8" tableColumnId="31"/>
      <queryTableField id="32" name="PROBE.FOOTNOTE_9" tableColumnId="32"/>
      <queryTableField id="33" name="PROBE.FOOTNOTE_10" tableColumnId="33"/>
      <queryTableField id="34" name="SAMPLE.ID" tableColumnId="34"/>
      <queryTableField id="35" name="SAMPLE.PROBE.ID" tableColumnId="35"/>
      <queryTableField id="36" name="SAMPLE.CHEMISTRY.ID" tableColumnId="36"/>
      <queryTableField id="37" name="SAMPLE.RUK.ID" tableColumnId="37"/>
      <queryTableField id="121" name="SAMPLE.LP.ID" tableColumnId="3"/>
      <queryTableField id="38" name="SAMPLE.NUMMER" tableColumnId="38"/>
      <queryTableField id="39" name="SAMPLE.AUFSCHLUSS" tableColumnId="39"/>
      <queryTableField id="40" name="SAMPLE.ART" tableColumnId="40"/>
      <queryTableField id="41" name="SAMPLE.KOERNUNG" tableColumnId="41"/>
      <queryTableField id="42" name="SAMPLE.BODENKLASSE" tableColumnId="42"/>
      <queryTableField id="43" name="SAMPLE.DICKE" tableColumnId="43"/>
      <queryTableField id="44" name="SAMPLE.TIEFE_START" tableColumnId="44"/>
      <queryTableField id="45" name="SAMPLE.TIEFE_ENDE" tableColumnId="45"/>
      <queryTableField id="46" name="SAMPLE.PECH" tableColumnId="46"/>
      <queryTableField id="47" name="SAMPLE.RUNDUNGSGRAD_GESTUFTHEIT" tableColumnId="47"/>
      <queryTableField id="48" name="SAMPLE.FARBE" tableColumnId="48"/>
      <queryTableField id="49" name="SAMPLE.BODENART" tableColumnId="49"/>
      <queryTableField id="50" name="SAMPLE.KONSISTENZ" tableColumnId="50"/>
      <queryTableField id="51" name="SAMPLE.FEUCHTIGKEIT" tableColumnId="51"/>
      <queryTableField id="52" name="SAMPLE.WASSERGEHALT" tableColumnId="52"/>
      <queryTableField id="53" name="SAMPLE.WASSERPROCTOR" tableColumnId="53"/>
      <queryTableField id="54" name="SAMPLE.NOTIZ" tableColumnId="54"/>
      <queryTableField id="55" name="SAMPLE.BEHAELTNIS" tableColumnId="55"/>
      <queryTableField id="56" name="SAMPLE.ABFALLART" tableColumnId="56"/>
      <queryTableField id="57" name="SAMPLE.GERUCH" tableColumnId="57"/>
      <queryTableField id="58" name="SAMPLE.KORNGROESSENVERTEILUNG" tableColumnId="58"/>
      <queryTableField id="59" name="SAMPLE.DRUCKFESTIGKEIT" tableColumnId="59"/>
      <queryTableField id="60" name="SAMPLE.FROSTEMPFINDLICHKEITSKLASSE" tableColumnId="60"/>
      <queryTableField id="61" name="SAMPLE.VERDICHTUNGSFAEHIGKEIT" tableColumnId="61"/>
      <queryTableField id="62" name="SAMPLE.HOMOGENBEREICH" tableColumnId="62"/>
      <queryTableField id="63" name="PARAMETER.LP.ID" tableColumnId="63"/>
      <queryTableField id="64" name="PARAMETER.LP.NUMMER" tableColumnId="64"/>
      <queryTableField id="65" name="PARAMETER.LP.WERT_1" tableColumnId="65"/>
      <queryTableField id="66" name="PARAMETER.LP.WERT_2" tableColumnId="66"/>
      <queryTableField id="67" name="PARAMETER.LP.WERT_3" tableColumnId="67"/>
      <queryTableField id="68" name="PARAMETER.LP.MITTELWERT" tableColumnId="68"/>
      <queryTableField id="69" name="PARAMETER.LP.EV" tableColumnId="69"/>
      <queryTableField id="70" name="PARAMETER.LP.EV85" tableColumnId="70"/>
      <queryTableField id="71" name="PARAMETER.LP.EV2" tableColumnId="71"/>
      <queryTableField id="72" name="PARAMETER.LP.EV2_SOLL" tableColumnId="72"/>
      <queryTableField id="73" name="PARAMETER.RUK.ID" tableColumnId="73"/>
      <queryTableField id="74" name="PARAMETER.RUK.NUMMER" tableColumnId="74"/>
      <queryTableField id="75" name="PARAMETER.RUK.PROBENART" tableColumnId="75"/>
      <queryTableField id="76" name="PARAMETER.RUK.WERT" tableColumnId="76"/>
      <queryTableField id="77" name="PARAMETER.CHEMISTRY.ID" tableColumnId="77"/>
      <queryTableField id="78" name="PARAMETER.CHEMISTRY.MUFV" tableColumnId="78"/>
      <queryTableField id="79" name="PARAMETER.CHEMISTRY.MUFV_PARAMETER" tableColumnId="79"/>
      <queryTableField id="80" name="PARAMETER.CHEMISTRY.ASBEST" tableColumnId="80"/>
      <queryTableField id="81" name="PARAMETER.CHEMISTRY.KMF" tableColumnId="81"/>
      <queryTableField id="82" name="PARAMETER.CHEMISTRY.PAK" tableColumnId="82"/>
      <queryTableField id="83" name="PARAMETER.CHEMISTRY.PCB" tableColumnId="83"/>
      <queryTableField id="84" name="PARAMETER.CHEMISTRY.BTEX" tableColumnId="84"/>
      <queryTableField id="85" name="PARAMETER.CHEMISTRY.EOX" tableColumnId="85"/>
      <queryTableField id="86" name="PARAMETER.CHEMISTRY.PHENOLE" tableColumnId="86"/>
      <queryTableField id="87" name="PARAMETER.CHEMISTRY.ICP_SCREENING" tableColumnId="87"/>
      <queryTableField id="88" name="PARAMETER.CHEMISTRY.MKW_C10_C22" tableColumnId="88"/>
      <queryTableField id="89" name="PARAMETER.CHEMISTRY.MKW_C10_C40" tableColumnId="89"/>
      <queryTableField id="90" name="PARAMETER.CHEMISTRY.SULFAT" tableColumnId="90"/>
      <queryTableField id="91" name="PARAMETER.CHEMISTRY.ALTHOLZ_VERORDNUNG" tableColumnId="91"/>
      <queryTableField id="92" name="PARAMETER.CHEMISTRY.FCKW" tableColumnId="92"/>
      <queryTableField id="93" name="PARAMETER.CHEMISTRY.HBCD" tableColumnId="93"/>
      <queryTableField id="94" name="PARAMETER.CHEMISTRY.LAGA_BO" tableColumnId="94"/>
      <queryTableField id="95" name="PARAMETER.CHEMISTRY.LAGA_RC" tableColumnId="95"/>
      <queryTableField id="96" name="PARAMETER.CHEMISTRY.LAGA_RC_ORIENTIERUNGSWERT" tableColumnId="96"/>
      <queryTableField id="97" name="PARAMETER.CHEMISTRY.TL_GESTEIN" tableColumnId="97"/>
      <queryTableField id="98" name="PARAMETER.CHEMISTRY.DEPV" tableColumnId="98"/>
      <queryTableField id="99" name="PARAMETER.CHEMISTRY.ENTSCHEIDUNGSHILFE" tableColumnId="99"/>
      <queryTableField id="100" name="PARAMETER.CHEMISTRY.REKU" tableColumnId="100"/>
      <queryTableField id="101" name="PARAMETER.CHEMISTRY.RUVA" tableColumnId="101"/>
      <queryTableField id="119" name="PARAMETER.CHEMISTRY.ABFALLSCHLUESSEL" tableColumnId="119"/>
      <queryTableField id="102" name="PARAMETER.CHEMISTRY.LFS" tableColumnId="102"/>
      <queryTableField id="103" name="SAMPLE.VOLUMEN" tableColumnId="103"/>
      <queryTableField id="104" name="SAMPLE.PROBEN" tableColumnId="104"/>
      <queryTableField id="105" name="PROBE.BAUTEIL" tableColumnId="105"/>
      <queryTableField id="106" name="PROBE.PROBENCHARAKTER" tableColumnId="106"/>
      <queryTableField id="107" name="PROBE.GERUCH" tableColumnId="107"/>
      <queryTableField id="108" name="PROBE.PROBENNUMMER" tableColumnId="108"/>
      <queryTableField id="109" name="PROBE.GEBAEUDE" tableColumnId="109"/>
      <queryTableField id="110" name="PROBE.ETAGE" tableColumnId="110"/>
      <queryTableField id="111" name="PROBE.RAUM" tableColumnId="111"/>
      <queryTableField id="112" name="PROBE.ENTNAHME" tableColumnId="112"/>
      <queryTableField id="113" name="SAMPLE.MATERIAL" tableColumnId="113"/>
      <queryTableField id="114" name="SAMPLE.ENTNAHME" tableColumnId="114"/>
      <queryTableField id="115" name="SAMPLE.MATERIAL_VERGLEICH" tableColumnId="115"/>
      <queryTableField id="116" name="SAMPLE.SCHADSTOFFVERDACHT" tableColumnId="116"/>
      <queryTableField id="117" name="SAMPLE.ABFALLSCHLUESSEL_MATERIAL" tableColumnId="117"/>
      <queryTableField id="118" name="SAMPLE.ABFALLSCHLUESSEL_GEMISCH" tableColumnId="1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3920ED5E-76ED-4E88-A474-CB0C640AF3E5}" autoFormatId="16" applyNumberFormats="0" applyBorderFormats="0" applyFontFormats="0" applyPatternFormats="0" applyAlignmentFormats="0" applyWidthHeightFormats="0">
  <queryTableRefresh nextId="55">
    <queryTableFields count="53">
      <queryTableField id="1" name="PROBE.ID" tableColumnId="1"/>
      <queryTableField id="2" name="PROBE.NUMMER" tableColumnId="2"/>
      <queryTableField id="3" name="PROBE.DATUM" tableColumnId="3"/>
      <queryTableField id="4" name="PROBE.BAUTEIL" tableColumnId="4"/>
      <queryTableField id="5" name="PROBE.PROBENCHARAKTER" tableColumnId="5"/>
      <queryTableField id="6" name="PROBE.GERUCH" tableColumnId="6"/>
      <queryTableField id="7" name="PROBE.PROBENNUMMER" tableColumnId="7"/>
      <queryTableField id="8" name="PROBE.GEBAEUDE" tableColumnId="8"/>
      <queryTableField id="9" name="PROBE.ETAGE" tableColumnId="9"/>
      <queryTableField id="10" name="PROBE.RAUM" tableColumnId="10"/>
      <queryTableField id="11" name="PROBE.ENTNAHME" tableColumnId="11"/>
      <queryTableField id="12" name="SAMPLE.ID" tableColumnId="12"/>
      <queryTableField id="13" name="SAMPLE.PROBE.ID" tableColumnId="13"/>
      <queryTableField id="14" name="SAMPLE.CHEMISTRY.ID" tableColumnId="14"/>
      <queryTableField id="15" name="SAMPLE.NUMMER" tableColumnId="15"/>
      <queryTableField id="16" name="SAMPLE.AUFSCHLUSS" tableColumnId="16"/>
      <queryTableField id="17" name="SAMPLE.MATERIAL" tableColumnId="17"/>
      <queryTableField id="18" name="SAMPLE.FARBE" tableColumnId="18"/>
      <queryTableField id="19" name="SAMPLE.DICKE" tableColumnId="19"/>
      <queryTableField id="20" name="SAMPLE.TIEFE_START" tableColumnId="20"/>
      <queryTableField id="21" name="SAMPLE.TIEFE_ENDE" tableColumnId="21"/>
      <queryTableField id="22" name="SAMPLE.ENTNAHME" tableColumnId="22"/>
      <queryTableField id="23" name="SAMPLE.MATERIAL_VERGLEICH" tableColumnId="23"/>
      <queryTableField id="24" name="SAMPLE.SCHADSTOFFVERDACHT" tableColumnId="24"/>
      <queryTableField id="25" name="SAMPLE.ABFALLSCHLUESSEL_MATERIAL" tableColumnId="25"/>
      <queryTableField id="26" name="SAMPLE.ABFALLSCHLUESSEL_GEMISCH" tableColumnId="26"/>
      <queryTableField id="27" name="PARAMETER.CHEMISTRY.ID" tableColumnId="27"/>
      <queryTableField id="28" name="PARAMETER.CHEMISTRY.MUFV" tableColumnId="28"/>
      <queryTableField id="29" name="PARAMETER.CHEMISTRY.MUFV_PARAMETER" tableColumnId="29"/>
      <queryTableField id="30" name="PARAMETER.CHEMISTRY.ASBEST" tableColumnId="30"/>
      <queryTableField id="31" name="PARAMETER.CHEMISTRY.KMF" tableColumnId="31"/>
      <queryTableField id="32" name="PARAMETER.CHEMISTRY.PAK" tableColumnId="32"/>
      <queryTableField id="33" name="PARAMETER.CHEMISTRY.PCB" tableColumnId="33"/>
      <queryTableField id="34" name="PARAMETER.CHEMISTRY.BTEX" tableColumnId="34"/>
      <queryTableField id="35" name="PARAMETER.CHEMISTRY.EOX" tableColumnId="35"/>
      <queryTableField id="36" name="PARAMETER.CHEMISTRY.PHENOLE" tableColumnId="36"/>
      <queryTableField id="37" name="PARAMETER.CHEMISTRY.ICP_SCREENING" tableColumnId="37"/>
      <queryTableField id="38" name="PARAMETER.CHEMISTRY.MKW_C10_C22" tableColumnId="38"/>
      <queryTableField id="39" name="PARAMETER.CHEMISTRY.MKW_C10_C40" tableColumnId="39"/>
      <queryTableField id="40" name="PARAMETER.CHEMISTRY.SULFAT" tableColumnId="40"/>
      <queryTableField id="41" name="PARAMETER.CHEMISTRY.ALTHOLZ_VERORDNUNG" tableColumnId="41"/>
      <queryTableField id="42" name="PARAMETER.CHEMISTRY.FCKW" tableColumnId="42"/>
      <queryTableField id="43" name="PARAMETER.CHEMISTRY.HBCD" tableColumnId="43"/>
      <queryTableField id="44" name="PARAMETER.CHEMISTRY.LAGA_BO" tableColumnId="44"/>
      <queryTableField id="45" name="PARAMETER.CHEMISTRY.LAGA_RC" tableColumnId="45"/>
      <queryTableField id="46" name="PARAMETER.CHEMISTRY.LAGA_RC_ORIENTIERUNGSWERT" tableColumnId="46"/>
      <queryTableField id="47" name="PARAMETER.CHEMISTRY.TL_GESTEIN" tableColumnId="47"/>
      <queryTableField id="48" name="PARAMETER.CHEMISTRY.DEPV" tableColumnId="48"/>
      <queryTableField id="49" name="PARAMETER.CHEMISTRY.ENTSCHEIDUNGSHILFE" tableColumnId="49"/>
      <queryTableField id="50" name="PARAMETER.CHEMISTRY.REKU" tableColumnId="50"/>
      <queryTableField id="51" name="PARAMETER.CHEMISTRY.RUVA" tableColumnId="51"/>
      <queryTableField id="53" name="PARAMETER.CHEMISTRY.ABFALLSCHLUESSEL" tableColumnId="53"/>
      <queryTableField id="52" name="PARAMETER.CHEMISTRY.LFS" tableColumnId="5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EC4126BD-97F9-4426-AE1A-3A05FE8DD68C}" autoFormatId="16" applyNumberFormats="0" applyBorderFormats="0" applyFontFormats="0" applyPatternFormats="0" applyAlignmentFormats="0" applyWidthHeightFormats="0">
  <queryTableRefresh nextId="54">
    <queryTableFields count="52">
      <queryTableField id="1" name="PROBE.ID" tableColumnId="1"/>
      <queryTableField id="2" name="PROBE.NUMMER" tableColumnId="2"/>
      <queryTableField id="3" name="PROBE.DATUM" tableColumnId="3"/>
      <queryTableField id="4" name="PROBE.PRUEFER" tableColumnId="4"/>
      <queryTableField id="5" name="PROBE.BEREICH" tableColumnId="5"/>
      <queryTableField id="6" name="PROBE.ANSPRECHPARTNER" tableColumnId="6"/>
      <queryTableField id="7" name="PROBE.KOORDINATEN" tableColumnId="7"/>
      <queryTableField id="8" name="PROBE.ORT" tableColumnId="8"/>
      <queryTableField id="9" name="SAMPLE.ID" tableColumnId="9"/>
      <queryTableField id="10" name="SAMPLE.PROBE.ID" tableColumnId="10"/>
      <queryTableField id="11" name="SAMPLE.CHEMISTRY.ID" tableColumnId="11"/>
      <queryTableField id="12" name="SAMPLE.NUMMER" tableColumnId="12"/>
      <queryTableField id="13" name="SAMPLE.AUFSCHLUSS" tableColumnId="13"/>
      <queryTableField id="14" name="SAMPLE.ART" tableColumnId="14"/>
      <queryTableField id="15" name="SAMPLE.KOERNUNG" tableColumnId="15"/>
      <queryTableField id="16" name="SAMPLE.ABFALLART" tableColumnId="16"/>
      <queryTableField id="17" name="SAMPLE.VOLUMEN" tableColumnId="17"/>
      <queryTableField id="18" name="SAMPLE.PROBEN" tableColumnId="18"/>
      <queryTableField id="19" name="SAMPLE.BEHAELTNIS" tableColumnId="19"/>
      <queryTableField id="20" name="SAMPLE.FARBE" tableColumnId="20"/>
      <queryTableField id="21" name="SAMPLE.GERUCH" tableColumnId="21"/>
      <queryTableField id="22" name="SAMPLE.BODENKLASSE" tableColumnId="22"/>
      <queryTableField id="23" name="SAMPLE.PECH" tableColumnId="23"/>
      <queryTableField id="24" name="SAMPLE.BODENART" tableColumnId="24"/>
      <queryTableField id="25" name="SAMPLE.NOTIZ" tableColumnId="25"/>
      <queryTableField id="26" name="PARAMETER.CHEMISTRY.ID" tableColumnId="26"/>
      <queryTableField id="27" name="PARAMETER.CHEMISTRY.MUFV" tableColumnId="27"/>
      <queryTableField id="28" name="PARAMETER.CHEMISTRY.MUFV_PARAMETER" tableColumnId="28"/>
      <queryTableField id="29" name="PARAMETER.CHEMISTRY.ASBEST" tableColumnId="29"/>
      <queryTableField id="30" name="PARAMETER.CHEMISTRY.KMF" tableColumnId="30"/>
      <queryTableField id="31" name="PARAMETER.CHEMISTRY.PAK" tableColumnId="31"/>
      <queryTableField id="32" name="PARAMETER.CHEMISTRY.PCB" tableColumnId="32"/>
      <queryTableField id="33" name="PARAMETER.CHEMISTRY.BTEX" tableColumnId="33"/>
      <queryTableField id="34" name="PARAMETER.CHEMISTRY.EOX" tableColumnId="34"/>
      <queryTableField id="35" name="PARAMETER.CHEMISTRY.PHENOLE" tableColumnId="35"/>
      <queryTableField id="36" name="PARAMETER.CHEMISTRY.ICP_SCREENING" tableColumnId="36"/>
      <queryTableField id="37" name="PARAMETER.CHEMISTRY.MKW_C10_C22" tableColumnId="37"/>
      <queryTableField id="38" name="PARAMETER.CHEMISTRY.MKW_C10_C40" tableColumnId="38"/>
      <queryTableField id="39" name="PARAMETER.CHEMISTRY.SULFAT" tableColumnId="39"/>
      <queryTableField id="40" name="PARAMETER.CHEMISTRY.ALTHOLZ_VERORDNUNG" tableColumnId="40"/>
      <queryTableField id="41" name="PARAMETER.CHEMISTRY.FCKW" tableColumnId="41"/>
      <queryTableField id="42" name="PARAMETER.CHEMISTRY.HBCD" tableColumnId="42"/>
      <queryTableField id="43" name="PARAMETER.CHEMISTRY.LAGA_BO" tableColumnId="43"/>
      <queryTableField id="44" name="PARAMETER.CHEMISTRY.LAGA_RC" tableColumnId="44"/>
      <queryTableField id="45" name="PARAMETER.CHEMISTRY.LAGA_RC_ORIENTIERUNGSWERT" tableColumnId="45"/>
      <queryTableField id="46" name="PARAMETER.CHEMISTRY.TL_GESTEIN" tableColumnId="46"/>
      <queryTableField id="47" name="PARAMETER.CHEMISTRY.DEPV" tableColumnId="47"/>
      <queryTableField id="48" name="PARAMETER.CHEMISTRY.ENTSCHEIDUNGSHILFE" tableColumnId="48"/>
      <queryTableField id="49" name="PARAMETER.CHEMISTRY.REKU" tableColumnId="49"/>
      <queryTableField id="50" name="PARAMETER.CHEMISTRY.RUVA" tableColumnId="50"/>
      <queryTableField id="52" name="PARAMETER.CHEMISTRY.ABFALLSCHLUESSEL" tableColumnId="52"/>
      <queryTableField id="51" name="PARAMETER.CHEMISTRY.LFS" tableColumnId="5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9D745E6-8865-4E05-A242-22DEBFF20E5B}" autoFormatId="16" applyNumberFormats="0" applyBorderFormats="0" applyFontFormats="0" applyPatternFormats="0" applyAlignmentFormats="0" applyWidthHeightFormats="0">
  <queryTableRefresh nextId="107">
    <queryTableFields count="103">
      <queryTableField id="1" name="PROBE.ID" tableColumnId="1"/>
      <queryTableField id="2" name="PROBE.NUMMER" tableColumnId="2"/>
      <queryTableField id="4" name="PROBE.DATUM" tableColumnId="4"/>
      <queryTableField id="5" name="PROBE.PRUEFER" tableColumnId="5"/>
      <queryTableField id="6" name="PROBE.BEREICH" tableColumnId="6"/>
      <queryTableField id="7" name="PROBE.ANSPRECHPARTNER" tableColumnId="7"/>
      <queryTableField id="8" name="PROBE.KOORDINATEN" tableColumnId="8"/>
      <queryTableField id="9" name="PROBE.ORT" tableColumnId="9"/>
      <queryTableField id="10" name="PROBE.AUFSCHLUSS_OB" tableColumnId="10"/>
      <queryTableField id="11" name="PROBE.AUFSCHLUSS_TOB" tableColumnId="11"/>
      <queryTableField id="12" name="PROBE.AUFSCHLUSS_UG_OH_BA" tableColumnId="12"/>
      <queryTableField id="13" name="PROBE.OBERKANTE" tableColumnId="13"/>
      <queryTableField id="14" name="PROBE.BELASTUNGSKLASSE" tableColumnId="14"/>
      <queryTableField id="15" name="PROBE.BELASTUNGSKLASSE_TAFEL" tableColumnId="15"/>
      <queryTableField id="16" name="PROBE.PECH_QUALITATIV" tableColumnId="16"/>
      <queryTableField id="17" name="PROBE.PECH_HALBQUANTITATIV" tableColumnId="17"/>
      <queryTableField id="18" name="PROBE.PECH_QUANTITATIV" tableColumnId="18"/>
      <queryTableField id="19" name="PROBE.TRAG_PLANUM" tableColumnId="19"/>
      <queryTableField id="20" name="PROBE.TRAG_GRABENSOHLE" tableColumnId="20"/>
      <queryTableField id="21" name="PROBE.SOHLE_TIEFE" tableColumnId="21"/>
      <queryTableField id="22" name="PROBE.VERBUND_UNTERLAGE" tableColumnId="22"/>
      <queryTableField id="23" name="PROBE.ZIELTIEFE" tableColumnId="23"/>
      <queryTableField id="24" name="PROBE.FOOTNOTE_1" tableColumnId="24"/>
      <queryTableField id="25" name="PROBE.FOOTNOTE_2" tableColumnId="25"/>
      <queryTableField id="26" name="PROBE.FOOTNOTE_3" tableColumnId="26"/>
      <queryTableField id="27" name="PROBE.FOOTNOTE_4" tableColumnId="27"/>
      <queryTableField id="28" name="PROBE.FOOTNOTE_5" tableColumnId="28"/>
      <queryTableField id="29" name="PROBE.FOOTNOTE_6" tableColumnId="29"/>
      <queryTableField id="30" name="PROBE.FOOTNOTE_7" tableColumnId="30"/>
      <queryTableField id="31" name="PROBE.FOOTNOTE_8" tableColumnId="31"/>
      <queryTableField id="32" name="PROBE.FOOTNOTE_9" tableColumnId="32"/>
      <queryTableField id="33" name="PROBE.FOOTNOTE_10" tableColumnId="33"/>
      <queryTableField id="34" name="SAMPLE.ID" tableColumnId="34"/>
      <queryTableField id="35" name="SAMPLE.PROBE.ID" tableColumnId="35"/>
      <queryTableField id="36" name="SAMPLE.CHEMISTRY.ID" tableColumnId="36"/>
      <queryTableField id="37" name="SAMPLE.RUK.ID" tableColumnId="37"/>
      <queryTableField id="105" name="SAMPLE.LP.ID" tableColumnId="3"/>
      <queryTableField id="38" name="SAMPLE.NUMMER" tableColumnId="38"/>
      <queryTableField id="39" name="SAMPLE.AUFSCHLUSS" tableColumnId="39"/>
      <queryTableField id="40" name="SAMPLE.ART" tableColumnId="40"/>
      <queryTableField id="41" name="SAMPLE.KOERNUNG" tableColumnId="41"/>
      <queryTableField id="42" name="SAMPLE.BODENKLASSE" tableColumnId="42"/>
      <queryTableField id="43" name="SAMPLE.DICKE" tableColumnId="43"/>
      <queryTableField id="44" name="SAMPLE.TIEFE_START" tableColumnId="44"/>
      <queryTableField id="45" name="SAMPLE.TIEFE_ENDE" tableColumnId="45"/>
      <queryTableField id="46" name="SAMPLE.PECH" tableColumnId="46"/>
      <queryTableField id="47" name="SAMPLE.RUNDUNGSGRAD_GESTUFTHEIT" tableColumnId="47"/>
      <queryTableField id="48" name="SAMPLE.FARBE" tableColumnId="48"/>
      <queryTableField id="49" name="SAMPLE.BODENART" tableColumnId="49"/>
      <queryTableField id="50" name="SAMPLE.KONSISTENZ" tableColumnId="50"/>
      <queryTableField id="51" name="SAMPLE.FEUCHTIGKEIT" tableColumnId="51"/>
      <queryTableField id="52" name="SAMPLE.WASSERGEHALT" tableColumnId="52"/>
      <queryTableField id="53" name="SAMPLE.WASSERPROCTOR" tableColumnId="53"/>
      <queryTableField id="54" name="SAMPLE.NOTIZ" tableColumnId="54"/>
      <queryTableField id="55" name="SAMPLE.BEHAELTNIS" tableColumnId="55"/>
      <queryTableField id="56" name="SAMPLE.ABFALLART" tableColumnId="56"/>
      <queryTableField id="57" name="SAMPLE.GERUCH" tableColumnId="57"/>
      <queryTableField id="58" name="SAMPLE.KORNGROESSENVERTEILUNG" tableColumnId="58"/>
      <queryTableField id="59" name="SAMPLE.DRUCKFESTIGKEIT" tableColumnId="59"/>
      <queryTableField id="60" name="SAMPLE.FROSTEMPFINDLICHKEITSKLASSE" tableColumnId="60"/>
      <queryTableField id="61" name="SAMPLE.VERDICHTUNGSFAEHIGKEIT" tableColumnId="61"/>
      <queryTableField id="62" name="SAMPLE.HOMOGENBEREICH" tableColumnId="62"/>
      <queryTableField id="63" name="PARAMETER.LP.ID" tableColumnId="63"/>
      <queryTableField id="64" name="PARAMETER.LP.NUMMER" tableColumnId="64"/>
      <queryTableField id="65" name="PARAMETER.LP.WERT_1" tableColumnId="65"/>
      <queryTableField id="66" name="PARAMETER.LP.WERT_2" tableColumnId="66"/>
      <queryTableField id="67" name="PARAMETER.LP.WERT_3" tableColumnId="67"/>
      <queryTableField id="68" name="PARAMETER.LP.MITTELWERT" tableColumnId="68"/>
      <queryTableField id="69" name="PARAMETER.LP.EV" tableColumnId="69"/>
      <queryTableField id="70" name="PARAMETER.LP.EV85" tableColumnId="70"/>
      <queryTableField id="71" name="PARAMETER.LP.EV2" tableColumnId="71"/>
      <queryTableField id="72" name="PARAMETER.LP.EV2_SOLL" tableColumnId="72"/>
      <queryTableField id="73" name="PARAMETER.RUK.ID" tableColumnId="73"/>
      <queryTableField id="74" name="PARAMETER.RUK.NUMMER" tableColumnId="74"/>
      <queryTableField id="75" name="PARAMETER.RUK.PROBENART" tableColumnId="75"/>
      <queryTableField id="76" name="PARAMETER.RUK.WERT" tableColumnId="76"/>
      <queryTableField id="77" name="PARAMETER.CHEMISTRY.ID" tableColumnId="77"/>
      <queryTableField id="78" name="PARAMETER.CHEMISTRY.MUFV" tableColumnId="78"/>
      <queryTableField id="79" name="PARAMETER.CHEMISTRY.MUFV_PARAMETER" tableColumnId="79"/>
      <queryTableField id="80" name="PARAMETER.CHEMISTRY.ASBEST" tableColumnId="80"/>
      <queryTableField id="81" name="PARAMETER.CHEMISTRY.KMF" tableColumnId="81"/>
      <queryTableField id="82" name="PARAMETER.CHEMISTRY.PAK" tableColumnId="82"/>
      <queryTableField id="83" name="PARAMETER.CHEMISTRY.PCB" tableColumnId="83"/>
      <queryTableField id="84" name="PARAMETER.CHEMISTRY.BTEX" tableColumnId="84"/>
      <queryTableField id="85" name="PARAMETER.CHEMISTRY.EOX" tableColumnId="85"/>
      <queryTableField id="86" name="PARAMETER.CHEMISTRY.PHENOLE" tableColumnId="86"/>
      <queryTableField id="87" name="PARAMETER.CHEMISTRY.ICP_SCREENING" tableColumnId="87"/>
      <queryTableField id="88" name="PARAMETER.CHEMISTRY.MKW_C10_C22" tableColumnId="88"/>
      <queryTableField id="89" name="PARAMETER.CHEMISTRY.MKW_C10_C40" tableColumnId="89"/>
      <queryTableField id="90" name="PARAMETER.CHEMISTRY.SULFAT" tableColumnId="90"/>
      <queryTableField id="91" name="PARAMETER.CHEMISTRY.ALTHOLZ_VERORDNUNG" tableColumnId="91"/>
      <queryTableField id="92" name="PARAMETER.CHEMISTRY.FCKW" tableColumnId="92"/>
      <queryTableField id="93" name="PARAMETER.CHEMISTRY.HBCD" tableColumnId="93"/>
      <queryTableField id="94" name="PARAMETER.CHEMISTRY.LAGA_BO" tableColumnId="94"/>
      <queryTableField id="95" name="PARAMETER.CHEMISTRY.LAGA_RC" tableColumnId="95"/>
      <queryTableField id="96" name="PARAMETER.CHEMISTRY.LAGA_RC_ORIENTIERUNGSWERT" tableColumnId="96"/>
      <queryTableField id="97" name="PARAMETER.CHEMISTRY.TL_GESTEIN" tableColumnId="97"/>
      <queryTableField id="98" name="PARAMETER.CHEMISTRY.DEPV" tableColumnId="98"/>
      <queryTableField id="99" name="PARAMETER.CHEMISTRY.ENTSCHEIDUNGSHILFE" tableColumnId="99"/>
      <queryTableField id="100" name="PARAMETER.CHEMISTRY.REKU" tableColumnId="100"/>
      <queryTableField id="101" name="PARAMETER.CHEMISTRY.RUVA" tableColumnId="101"/>
      <queryTableField id="103" name="PARAMETER.CHEMISTRY.ABFALLSCHLUESSEL" tableColumnId="103"/>
      <queryTableField id="102" name="PARAMETER.CHEMISTRY.LFS" tableColumnId="10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6F13263-33C7-4F2E-8421-A29B3204617B}" name="Combined_Data_Table" displayName="Combined_Data_Table" ref="A1:DO8" tableType="queryTable" totalsRowShown="0">
  <autoFilter ref="A1:DO8" xr:uid="{86F13263-33C7-4F2E-8421-A29B3204617B}"/>
  <tableColumns count="119">
    <tableColumn id="1" xr3:uid="{7437BC7E-F0F7-4E42-8B50-D15A3AE0F7A9}" uniqueName="1" name="PROBE.ID" queryTableFieldId="1"/>
    <tableColumn id="2" xr3:uid="{A8D1994E-309B-47A7-8839-3552832AF1D5}" uniqueName="2" name="PROBE.NUMMER" queryTableFieldId="2"/>
    <tableColumn id="4" xr3:uid="{CB0BB6A9-A159-4FD5-A9F6-BA415CD90ADE}" uniqueName="4" name="PROBE.DATUM" queryTableFieldId="4" dataDxfId="197"/>
    <tableColumn id="5" xr3:uid="{5B7AE8ED-7C43-4616-AAD0-88E760527C0A}" uniqueName="5" name="PROBE.PRUEFER" queryTableFieldId="5"/>
    <tableColumn id="6" xr3:uid="{FE1DF9C1-CD9C-4099-8E88-DFC84E455AC2}" uniqueName="6" name="PROBE.BEREICH" queryTableFieldId="6"/>
    <tableColumn id="7" xr3:uid="{5EB925E4-007A-44BA-900F-6DCE15EF2A46}" uniqueName="7" name="PROBE.ANSPRECHPARTNER" queryTableFieldId="7"/>
    <tableColumn id="8" xr3:uid="{E5A22942-EE2B-47B8-B8E5-5670929471DE}" uniqueName="8" name="PROBE.KOORDINATEN" queryTableFieldId="8"/>
    <tableColumn id="9" xr3:uid="{6E91AA0B-C640-43D4-A47A-A31B72AE025E}" uniqueName="9" name="PROBE.ORT" queryTableFieldId="9"/>
    <tableColumn id="10" xr3:uid="{8C3EE11A-DAC4-48BA-B9CE-6AE1BFE0C68B}" uniqueName="10" name="PROBE.AUFSCHLUSS_OB" queryTableFieldId="10"/>
    <tableColumn id="11" xr3:uid="{C528E7B9-6758-445F-BC7A-6AD7951865F6}" uniqueName="11" name="PROBE.AUFSCHLUSS_TOB" queryTableFieldId="11"/>
    <tableColumn id="12" xr3:uid="{C4C6357A-0D6F-429A-BCBD-7B4755FA461E}" uniqueName="12" name="PROBE.AUFSCHLUSS_UG_OH_BA" queryTableFieldId="12"/>
    <tableColumn id="13" xr3:uid="{90B38C43-CFC3-4EE4-95C1-B808FDC40D3A}" uniqueName="13" name="PROBE.OBERKANTE" queryTableFieldId="13"/>
    <tableColumn id="14" xr3:uid="{6988CDD8-66BF-421D-92FF-4331FAE8B7DA}" uniqueName="14" name="PROBE.BELASTUNGSKLASSE" queryTableFieldId="14"/>
    <tableColumn id="15" xr3:uid="{BE28EEF2-03A2-4AD3-9189-4C7F40FD727B}" uniqueName="15" name="PROBE.BELASTUNGSKLASSE_TAFEL" queryTableFieldId="15"/>
    <tableColumn id="16" xr3:uid="{CBE5C4C8-7B98-4B15-9CBA-4F7420846581}" uniqueName="16" name="PROBE.PECH_QUALITATIV" queryTableFieldId="16"/>
    <tableColumn id="17" xr3:uid="{7E6F4CD6-AF96-4C90-8482-7FB5965388AC}" uniqueName="17" name="PROBE.PECH_HALBQUANTITATIV" queryTableFieldId="17"/>
    <tableColumn id="18" xr3:uid="{4917AE14-E285-46A4-BD74-2D2D8C5EFECC}" uniqueName="18" name="PROBE.PECH_QUANTITATIV" queryTableFieldId="18"/>
    <tableColumn id="19" xr3:uid="{929EDF0B-C34E-4EB7-AC89-AA6628F17DDF}" uniqueName="19" name="PROBE.TRAG_PLANUM" queryTableFieldId="19"/>
    <tableColumn id="20" xr3:uid="{56318993-7F45-4D0F-B4D7-7B3403C9BE00}" uniqueName="20" name="PROBE.TRAG_GRABENSOHLE" queryTableFieldId="20"/>
    <tableColumn id="21" xr3:uid="{5A18245A-2CDA-4E87-BE71-91D7078A7E2C}" uniqueName="21" name="PROBE.SOHLE_TIEFE" queryTableFieldId="21"/>
    <tableColumn id="22" xr3:uid="{B64E410D-14C8-4DF2-997F-919865C24E11}" uniqueName="22" name="PROBE.VERBUND_UNTERLAGE" queryTableFieldId="22"/>
    <tableColumn id="23" xr3:uid="{5A4C6EA8-0280-4DA8-9B75-28A99C24D8F7}" uniqueName="23" name="PROBE.ZIELTIEFE" queryTableFieldId="23"/>
    <tableColumn id="24" xr3:uid="{62CC5603-F712-438B-A7A1-0E4192544413}" uniqueName="24" name="PROBE.FOOTNOTE_1" queryTableFieldId="24"/>
    <tableColumn id="25" xr3:uid="{5F5AB01D-CE8C-49E5-BE3A-87644B6FEC97}" uniqueName="25" name="PROBE.FOOTNOTE_2" queryTableFieldId="25"/>
    <tableColumn id="26" xr3:uid="{6F3CD4F8-14AD-4405-B8D5-D62F48D3D329}" uniqueName="26" name="PROBE.FOOTNOTE_3" queryTableFieldId="26"/>
    <tableColumn id="27" xr3:uid="{0CDF45EA-9CEF-4987-9BE5-2C9AC5746F3D}" uniqueName="27" name="PROBE.FOOTNOTE_4" queryTableFieldId="27"/>
    <tableColumn id="28" xr3:uid="{636E89D5-FC9E-4D25-80E6-185B44BE97EC}" uniqueName="28" name="PROBE.FOOTNOTE_5" queryTableFieldId="28"/>
    <tableColumn id="29" xr3:uid="{A5527723-054B-48C8-B677-F75AD1A26EDF}" uniqueName="29" name="PROBE.FOOTNOTE_6" queryTableFieldId="29"/>
    <tableColumn id="30" xr3:uid="{ADF80FA8-26FB-4579-89E3-42AB4457DD89}" uniqueName="30" name="PROBE.FOOTNOTE_7" queryTableFieldId="30"/>
    <tableColumn id="31" xr3:uid="{0E972AAA-7278-4773-86CD-379AD4D6C708}" uniqueName="31" name="PROBE.FOOTNOTE_8" queryTableFieldId="31"/>
    <tableColumn id="32" xr3:uid="{2B557F9A-0C72-4509-9BAC-950A6123E610}" uniqueName="32" name="PROBE.FOOTNOTE_9" queryTableFieldId="32"/>
    <tableColumn id="33" xr3:uid="{5FC27046-7256-4191-A469-B1DD840C2798}" uniqueName="33" name="PROBE.FOOTNOTE_10" queryTableFieldId="33"/>
    <tableColumn id="34" xr3:uid="{F9B02567-8C23-489B-A59E-785B7847C3C2}" uniqueName="34" name="SAMPLE.ID" queryTableFieldId="34"/>
    <tableColumn id="35" xr3:uid="{DDB529FD-BA55-4258-AF35-3E7BBE3E9D76}" uniqueName="35" name="SAMPLE.PROBE.ID" queryTableFieldId="35"/>
    <tableColumn id="36" xr3:uid="{ED596E11-5DA1-475C-883B-6BDE17C0425E}" uniqueName="36" name="SAMPLE.CHEMISTRY.ID" queryTableFieldId="36"/>
    <tableColumn id="37" xr3:uid="{132B113C-764C-41F9-B6F8-2844353DF904}" uniqueName="37" name="SAMPLE.RUK.ID" queryTableFieldId="37"/>
    <tableColumn id="3" xr3:uid="{F906E14F-DE9E-440D-BDF5-E98E0F87FA95}" uniqueName="3" name="SAMPLE.LP.ID" queryTableFieldId="121"/>
    <tableColumn id="38" xr3:uid="{F818C2C0-FA44-4E67-8EE2-2B8FECB42C58}" uniqueName="38" name="SAMPLE.NUMMER" queryTableFieldId="38"/>
    <tableColumn id="39" xr3:uid="{BCD5BF02-80CA-4DCB-BAD0-665680656CE3}" uniqueName="39" name="SAMPLE.AUFSCHLUSS" queryTableFieldId="39"/>
    <tableColumn id="40" xr3:uid="{F5A89259-1C05-46D6-8C25-FBD6FF60E073}" uniqueName="40" name="SAMPLE.ART" queryTableFieldId="40"/>
    <tableColumn id="41" xr3:uid="{1A119E42-C532-4F97-B607-771D8DBDE802}" uniqueName="41" name="SAMPLE.KOERNUNG" queryTableFieldId="41"/>
    <tableColumn id="42" xr3:uid="{11AFD8A4-CB3A-46B7-AA7F-F063DC28F72F}" uniqueName="42" name="SAMPLE.BODENKLASSE" queryTableFieldId="42"/>
    <tableColumn id="43" xr3:uid="{267720E7-F279-4E6D-B1FB-2BD7BE10AD3C}" uniqueName="43" name="SAMPLE.DICKE" queryTableFieldId="43"/>
    <tableColumn id="44" xr3:uid="{EC934BCB-86D5-42C0-B7ED-D5AAC98EAA07}" uniqueName="44" name="SAMPLE.TIEFE_START" queryTableFieldId="44"/>
    <tableColumn id="45" xr3:uid="{3735F2FF-1948-4A65-A1F6-AAF241AB6D82}" uniqueName="45" name="SAMPLE.TIEFE_ENDE" queryTableFieldId="45"/>
    <tableColumn id="46" xr3:uid="{4E9A4864-6E73-4ED6-896C-C38819E927F4}" uniqueName="46" name="SAMPLE.PECH" queryTableFieldId="46"/>
    <tableColumn id="47" xr3:uid="{4B409D92-B7E2-46BD-B4DB-4236ABD190B9}" uniqueName="47" name="SAMPLE.RUNDUNGSGRAD_GESTUFTHEIT" queryTableFieldId="47"/>
    <tableColumn id="48" xr3:uid="{D816F67A-77C1-4A7E-B45B-CFA5F7EC5B84}" uniqueName="48" name="SAMPLE.FARBE" queryTableFieldId="48"/>
    <tableColumn id="49" xr3:uid="{7039DACC-055B-4F81-8FC4-648DB864097F}" uniqueName="49" name="SAMPLE.BODENART" queryTableFieldId="49"/>
    <tableColumn id="50" xr3:uid="{4F21695E-B089-4205-BAD7-7B6836A2C457}" uniqueName="50" name="SAMPLE.KONSISTENZ" queryTableFieldId="50"/>
    <tableColumn id="51" xr3:uid="{216C91CB-9CAE-42E8-8EB3-72C6D3BE5888}" uniqueName="51" name="SAMPLE.FEUCHTIGKEIT" queryTableFieldId="51"/>
    <tableColumn id="52" xr3:uid="{41B290C7-78F4-4C4B-926F-41542614FF5A}" uniqueName="52" name="SAMPLE.WASSERGEHALT" queryTableFieldId="52"/>
    <tableColumn id="53" xr3:uid="{E7F43ABC-4A48-47B1-A647-F68E92CC7160}" uniqueName="53" name="SAMPLE.WASSERPROCTOR" queryTableFieldId="53"/>
    <tableColumn id="54" xr3:uid="{E7373CEB-81B9-4426-A7F7-03CE94AD3995}" uniqueName="54" name="SAMPLE.NOTIZ" queryTableFieldId="54"/>
    <tableColumn id="55" xr3:uid="{E5B3F41A-6735-4C97-9A81-C6E38CA7B3DB}" uniqueName="55" name="SAMPLE.BEHAELTNIS" queryTableFieldId="55"/>
    <tableColumn id="56" xr3:uid="{5DCB5903-2617-4FE3-AB40-C2480964E897}" uniqueName="56" name="SAMPLE.ABFALLART" queryTableFieldId="56"/>
    <tableColumn id="57" xr3:uid="{85CE6D98-A755-4FA1-8DCE-05B6A2621AC3}" uniqueName="57" name="SAMPLE.GERUCH" queryTableFieldId="57"/>
    <tableColumn id="58" xr3:uid="{CC16A3DE-344D-4AAC-8486-965B863EDC62}" uniqueName="58" name="SAMPLE.KORNGROESSENVERTEILUNG" queryTableFieldId="58"/>
    <tableColumn id="59" xr3:uid="{DC651A8D-5252-4EDE-AEB2-416487B67926}" uniqueName="59" name="SAMPLE.DRUCKFESTIGKEIT" queryTableFieldId="59"/>
    <tableColumn id="60" xr3:uid="{8175C6A0-9300-4596-99D0-D18D362EE112}" uniqueName="60" name="SAMPLE.FROSTEMPFINDLICHKEITSKLASSE" queryTableFieldId="60"/>
    <tableColumn id="61" xr3:uid="{73D18298-471E-4041-A9D2-FAD36D008361}" uniqueName="61" name="SAMPLE.VERDICHTUNGSFAEHIGKEIT" queryTableFieldId="61"/>
    <tableColumn id="62" xr3:uid="{98862B67-1340-44FB-AB04-8B2C2F139B91}" uniqueName="62" name="SAMPLE.HOMOGENBEREICH" queryTableFieldId="62"/>
    <tableColumn id="63" xr3:uid="{078B35DC-EB77-4E2B-8BF8-2391C0BCB47E}" uniqueName="63" name="PARAMETER.LP.ID" queryTableFieldId="63"/>
    <tableColumn id="64" xr3:uid="{159C1777-7C1B-424E-920E-ADD494436749}" uniqueName="64" name="PARAMETER.LP.NUMMER" queryTableFieldId="64"/>
    <tableColumn id="65" xr3:uid="{09F658EB-8847-49A6-BA6B-830FCE637015}" uniqueName="65" name="PARAMETER.LP.WERT_1" queryTableFieldId="65"/>
    <tableColumn id="66" xr3:uid="{87E78390-B7A7-40C2-987F-1D1BCF80C77D}" uniqueName="66" name="PARAMETER.LP.WERT_2" queryTableFieldId="66"/>
    <tableColumn id="67" xr3:uid="{C506AE4F-9FBB-4BEC-912D-5EBED421BBB2}" uniqueName="67" name="PARAMETER.LP.WERT_3" queryTableFieldId="67"/>
    <tableColumn id="68" xr3:uid="{F84242DF-3475-4688-A059-A9AC3199FD05}" uniqueName="68" name="PARAMETER.LP.MITTELWERT" queryTableFieldId="68" dataDxfId="196"/>
    <tableColumn id="69" xr3:uid="{C926571D-6E49-46CF-8D22-544CD01CE837}" uniqueName="69" name="PARAMETER.LP.EV" queryTableFieldId="69"/>
    <tableColumn id="70" xr3:uid="{D3169012-4C76-4C56-9293-87664BC3CA3F}" uniqueName="70" name="PARAMETER.LP.EV85" queryTableFieldId="70" dataDxfId="195"/>
    <tableColumn id="71" xr3:uid="{B7D2BA06-4A34-4C68-8818-08707091BD51}" uniqueName="71" name="PARAMETER.LP.EV2" queryTableFieldId="71" dataDxfId="194"/>
    <tableColumn id="72" xr3:uid="{73013B3C-A3D4-4980-8DE7-06165CDB6131}" uniqueName="72" name="PARAMETER.LP.EV2_SOLL" queryTableFieldId="72"/>
    <tableColumn id="73" xr3:uid="{582756C6-FE8E-49BE-85F9-436365406DFB}" uniqueName="73" name="PARAMETER.RUK.ID" queryTableFieldId="73"/>
    <tableColumn id="74" xr3:uid="{A553ABE5-081B-4052-8576-D664134FC8CD}" uniqueName="74" name="PARAMETER.RUK.NUMMER" queryTableFieldId="74"/>
    <tableColumn id="75" xr3:uid="{7A75B7FC-1403-4DC1-96F4-24BD32138AFF}" uniqueName="75" name="PARAMETER.RUK.PROBENART" queryTableFieldId="75"/>
    <tableColumn id="76" xr3:uid="{013176A7-4157-416E-9338-BB80D885EDD0}" uniqueName="76" name="PARAMETER.RUK.WERT" queryTableFieldId="76" dataDxfId="193"/>
    <tableColumn id="77" xr3:uid="{A31B4E8D-FF30-4350-8B36-F5A091FA8BE3}" uniqueName="77" name="PARAMETER.CHEMISTRY.ID" queryTableFieldId="77" dataDxfId="192"/>
    <tableColumn id="78" xr3:uid="{6447F090-92FC-4BF7-BB54-7062E3B51531}" uniqueName="78" name="PARAMETER.CHEMISTRY.MUFV" queryTableFieldId="78" dataDxfId="191"/>
    <tableColumn id="79" xr3:uid="{02A2CC25-5CAB-486D-B541-3DE6E66C39B0}" uniqueName="79" name="PARAMETER.CHEMISTRY.MUFV_PARAMETER" queryTableFieldId="79" dataDxfId="190"/>
    <tableColumn id="80" xr3:uid="{7807F747-E532-4E88-9A2C-D53E765139AA}" uniqueName="80" name="PARAMETER.CHEMISTRY.ASBEST" queryTableFieldId="80" dataDxfId="189"/>
    <tableColumn id="81" xr3:uid="{4EBADA30-0DF6-499D-AAF0-FC1167D25847}" uniqueName="81" name="PARAMETER.CHEMISTRY.KMF" queryTableFieldId="81" dataDxfId="188"/>
    <tableColumn id="82" xr3:uid="{3B561F5F-2D43-4067-8617-DECD7FB8EA51}" uniqueName="82" name="PARAMETER.CHEMISTRY.PAK" queryTableFieldId="82" dataDxfId="187"/>
    <tableColumn id="83" xr3:uid="{FFB29055-4A3C-457D-A460-0093ABBD6620}" uniqueName="83" name="PARAMETER.CHEMISTRY.PCB" queryTableFieldId="83" dataDxfId="186"/>
    <tableColumn id="84" xr3:uid="{223AB50A-7F5C-4434-976E-67A136FA6D2C}" uniqueName="84" name="PARAMETER.CHEMISTRY.BTEX" queryTableFieldId="84" dataDxfId="185"/>
    <tableColumn id="85" xr3:uid="{DF177C34-7768-423A-BBEE-CB2710E46706}" uniqueName="85" name="PARAMETER.CHEMISTRY.EOX" queryTableFieldId="85" dataDxfId="184"/>
    <tableColumn id="86" xr3:uid="{449C7574-6309-4508-9E06-DA2A5DDB239D}" uniqueName="86" name="PARAMETER.CHEMISTRY.PHENOLE" queryTableFieldId="86" dataDxfId="183"/>
    <tableColumn id="87" xr3:uid="{FA4D0C39-E96A-4B21-9448-CD88C1947C88}" uniqueName="87" name="PARAMETER.CHEMISTRY.ICP_SCREENING" queryTableFieldId="87" dataDxfId="182"/>
    <tableColumn id="88" xr3:uid="{5C31CD76-89C0-4772-832C-EDD96CAF2D7C}" uniqueName="88" name="PARAMETER.CHEMISTRY.MKW_C10_C22" queryTableFieldId="88" dataDxfId="181"/>
    <tableColumn id="89" xr3:uid="{6557DE6D-5F29-4CCB-BEAF-951520533AB7}" uniqueName="89" name="PARAMETER.CHEMISTRY.MKW_C10_C40" queryTableFieldId="89" dataDxfId="180"/>
    <tableColumn id="90" xr3:uid="{56DEE031-2DC4-466F-B6B3-6EFB4A114A06}" uniqueName="90" name="PARAMETER.CHEMISTRY.SULFAT" queryTableFieldId="90" dataDxfId="179"/>
    <tableColumn id="91" xr3:uid="{E331A1BC-B90C-48E4-84AA-6505E483F830}" uniqueName="91" name="PARAMETER.CHEMISTRY.ALTHOLZ_VERORDNUNG" queryTableFieldId="91" dataDxfId="178"/>
    <tableColumn id="92" xr3:uid="{664484A1-1F1D-4631-9229-FA2423019CF7}" uniqueName="92" name="PARAMETER.CHEMISTRY.FCKW" queryTableFieldId="92" dataDxfId="177"/>
    <tableColumn id="93" xr3:uid="{E9955DE5-8EE5-451C-B9B5-47B862F0EBF7}" uniqueName="93" name="PARAMETER.CHEMISTRY.HBCD" queryTableFieldId="93" dataDxfId="176"/>
    <tableColumn id="94" xr3:uid="{99A8AAEB-7F54-443A-9AE4-10239B7B5313}" uniqueName="94" name="PARAMETER.CHEMISTRY.LAGA_BO" queryTableFieldId="94" dataDxfId="175"/>
    <tableColumn id="95" xr3:uid="{40FC5D6C-62C6-452D-85D0-BF8E2B0CA64D}" uniqueName="95" name="PARAMETER.CHEMISTRY.LAGA_RC" queryTableFieldId="95" dataDxfId="174"/>
    <tableColumn id="96" xr3:uid="{5350E1CB-168D-43E2-8174-5307AB2F7FFF}" uniqueName="96" name="PARAMETER.CHEMISTRY.LAGA_RC_ORIENTIERUNGSWERT" queryTableFieldId="96" dataDxfId="173"/>
    <tableColumn id="97" xr3:uid="{A22C6EC8-A7C8-42A1-A4A5-49F13CDF77E8}" uniqueName="97" name="PARAMETER.CHEMISTRY.TL_GESTEIN" queryTableFieldId="97" dataDxfId="172"/>
    <tableColumn id="98" xr3:uid="{725C7FEA-C159-432A-BBD3-F6031988605E}" uniqueName="98" name="PARAMETER.CHEMISTRY.DEPV" queryTableFieldId="98" dataDxfId="171"/>
    <tableColumn id="99" xr3:uid="{C4872AA8-2C00-433A-97CE-CA0243253F13}" uniqueName="99" name="PARAMETER.CHEMISTRY.ENTSCHEIDUNGSHILFE" queryTableFieldId="99" dataDxfId="170"/>
    <tableColumn id="100" xr3:uid="{4A15FF20-0E7F-4AFB-92FE-AE384507F846}" uniqueName="100" name="PARAMETER.CHEMISTRY.REKU" queryTableFieldId="100" dataDxfId="169"/>
    <tableColumn id="101" xr3:uid="{6DE305E5-8909-4015-B780-8B5EC1734EF0}" uniqueName="101" name="PARAMETER.CHEMISTRY.RUVA" queryTableFieldId="101" dataDxfId="168"/>
    <tableColumn id="119" xr3:uid="{E6B50816-607D-4705-8563-8AD9003B5710}" uniqueName="119" name="PARAMETER.CHEMISTRY.ABFALLSCHLUESSEL" queryTableFieldId="119"/>
    <tableColumn id="102" xr3:uid="{046290BB-9F73-4497-9ECE-01007B6192B4}" uniqueName="102" name="PARAMETER.CHEMISTRY.LFS" queryTableFieldId="102" dataDxfId="167"/>
    <tableColumn id="103" xr3:uid="{8060DAC6-FE56-41A4-99CE-BEF09E38AE8F}" uniqueName="103" name="SAMPLE.VOLUMEN" queryTableFieldId="103"/>
    <tableColumn id="104" xr3:uid="{81B3DE84-53F4-4D50-8AF0-245EF8B30B87}" uniqueName="104" name="SAMPLE.PROBEN" queryTableFieldId="104"/>
    <tableColumn id="105" xr3:uid="{15F0DF27-6BE8-4A68-AED9-5B140BE2DA3D}" uniqueName="105" name="PROBE.BAUTEIL" queryTableFieldId="105"/>
    <tableColumn id="106" xr3:uid="{22070423-A293-46A4-BFD5-64782AFB1B4E}" uniqueName="106" name="PROBE.PROBENCHARAKTER" queryTableFieldId="106"/>
    <tableColumn id="107" xr3:uid="{EFBE84FF-CA0A-4094-A974-7E58A4EDED04}" uniqueName="107" name="PROBE.GERUCH" queryTableFieldId="107"/>
    <tableColumn id="108" xr3:uid="{1F650748-6697-4929-869A-7FA9206A4D01}" uniqueName="108" name="PROBE.PROBENNUMMER" queryTableFieldId="108"/>
    <tableColumn id="109" xr3:uid="{15A4362D-3855-4F49-9902-96D8FA82F035}" uniqueName="109" name="PROBE.GEBAEUDE" queryTableFieldId="109"/>
    <tableColumn id="110" xr3:uid="{F705D791-6F85-4099-9AC9-8093B9B8874F}" uniqueName="110" name="PROBE.ETAGE" queryTableFieldId="110"/>
    <tableColumn id="111" xr3:uid="{093A9988-79EA-49C2-A7C0-B5C33677F181}" uniqueName="111" name="PROBE.RAUM" queryTableFieldId="111"/>
    <tableColumn id="112" xr3:uid="{9B28D4B5-453A-45A9-9B14-1E98144FAB10}" uniqueName="112" name="PROBE.ENTNAHME" queryTableFieldId="112"/>
    <tableColumn id="113" xr3:uid="{17885DB8-BF5D-44C2-BF37-14B6735B5033}" uniqueName="113" name="SAMPLE.MATERIAL" queryTableFieldId="113"/>
    <tableColumn id="114" xr3:uid="{D49E9DB9-284F-45F0-8060-DA36B4587ED9}" uniqueName="114" name="SAMPLE.ENTNAHME" queryTableFieldId="114"/>
    <tableColumn id="115" xr3:uid="{70DD9293-E1EC-4451-AF60-E66AF596CFB0}" uniqueName="115" name="SAMPLE.MATERIAL_VERGLEICH" queryTableFieldId="115"/>
    <tableColumn id="116" xr3:uid="{C47AB0E5-3A18-452F-AAF2-6DE62E330A44}" uniqueName="116" name="SAMPLE.SCHADSTOFFVERDACHT" queryTableFieldId="116"/>
    <tableColumn id="117" xr3:uid="{10961C8E-50D8-4F39-8E3A-B65296A577C3}" uniqueName="117" name="SAMPLE.ABFALLSCHLUESSEL_MATERIAL" queryTableFieldId="117" dataDxfId="166"/>
    <tableColumn id="118" xr3:uid="{3BFAA40F-A0BC-48BB-A998-3C0F59055FDF}" uniqueName="118" name="SAMPLE.ABFALLSCHLUESSEL_GEMISCH" queryTableFieldId="118" dataDxfId="165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1D0B90E-F6FD-4BFC-9A83-ECE212DBBA6A}" name="Gebaeude_Data_Table_2" displayName="Gebaeude_Data_Table_2" ref="A1:BA3" tableType="queryTable" totalsRowShown="0">
  <autoFilter ref="A1:BA3" xr:uid="{81D0B90E-F6FD-4BFC-9A83-ECE212DBBA6A}"/>
  <tableColumns count="53">
    <tableColumn id="1" xr3:uid="{16A827F1-3BF1-4EC6-A2CA-E43F0B83F23F}" uniqueName="1" name="PROBE.ID" queryTableFieldId="1"/>
    <tableColumn id="2" xr3:uid="{21FAAEED-D00E-4AFC-B674-7E49E838202C}" uniqueName="2" name="PROBE.NUMMER" queryTableFieldId="2"/>
    <tableColumn id="3" xr3:uid="{F120CC65-7D00-4B77-BF03-075CBA4CAAC8}" uniqueName="3" name="PROBE.DATUM" queryTableFieldId="3" dataDxfId="164"/>
    <tableColumn id="4" xr3:uid="{1E9158E2-1D6F-4497-A77F-C67621822081}" uniqueName="4" name="PROBE.BAUTEIL" queryTableFieldId="4"/>
    <tableColumn id="5" xr3:uid="{B0CA046C-DC80-4814-A580-887DA448644E}" uniqueName="5" name="PROBE.PROBENCHARAKTER" queryTableFieldId="5"/>
    <tableColumn id="6" xr3:uid="{576B62E7-62A0-4F8F-B49B-881D45AF46DB}" uniqueName="6" name="PROBE.GERUCH" queryTableFieldId="6"/>
    <tableColumn id="7" xr3:uid="{C61DBAE0-3A18-475E-8E4D-DA4C5218369E}" uniqueName="7" name="PROBE.PROBENNUMMER" queryTableFieldId="7"/>
    <tableColumn id="8" xr3:uid="{5AA23DC0-6A0E-4EA0-A4D4-892893895802}" uniqueName="8" name="PROBE.GEBAEUDE" queryTableFieldId="8"/>
    <tableColumn id="9" xr3:uid="{9265CD7E-405F-4A6D-B273-A67C05FE482E}" uniqueName="9" name="PROBE.ETAGE" queryTableFieldId="9"/>
    <tableColumn id="10" xr3:uid="{01B89473-E8AC-4BCB-9BCD-E05A83E86DDA}" uniqueName="10" name="PROBE.RAUM" queryTableFieldId="10"/>
    <tableColumn id="11" xr3:uid="{C47202AC-8260-4153-BBC6-D434C76D9670}" uniqueName="11" name="PROBE.ENTNAHME" queryTableFieldId="11"/>
    <tableColumn id="12" xr3:uid="{8105888D-2955-4CD7-97C5-F7BA27E07F17}" uniqueName="12" name="SAMPLE.ID" queryTableFieldId="12"/>
    <tableColumn id="13" xr3:uid="{87B31C85-D4A8-4DF3-841D-C61E750ED0EE}" uniqueName="13" name="SAMPLE.PROBE.ID" queryTableFieldId="13"/>
    <tableColumn id="14" xr3:uid="{73D7608B-96AB-44DF-B428-343E23D52F04}" uniqueName="14" name="SAMPLE.CHEMISTRY.ID" queryTableFieldId="14"/>
    <tableColumn id="15" xr3:uid="{1CF8A1A8-FA05-40AF-BB06-1537454CCB16}" uniqueName="15" name="SAMPLE.NUMMER" queryTableFieldId="15"/>
    <tableColumn id="16" xr3:uid="{79EF3E2A-983F-4C23-964C-A31DFB304ED4}" uniqueName="16" name="SAMPLE.AUFSCHLUSS" queryTableFieldId="16"/>
    <tableColumn id="17" xr3:uid="{93F5F534-05B2-4A57-A735-7DDEED6CF956}" uniqueName="17" name="SAMPLE.MATERIAL" queryTableFieldId="17"/>
    <tableColumn id="18" xr3:uid="{AE5AA63E-B6C7-4478-9AB6-5AF57D1F8C73}" uniqueName="18" name="SAMPLE.FARBE" queryTableFieldId="18"/>
    <tableColumn id="19" xr3:uid="{F8ADF866-9EB8-4B0B-B7F2-B247370617C6}" uniqueName="19" name="SAMPLE.DICKE" queryTableFieldId="19"/>
    <tableColumn id="20" xr3:uid="{E4A36343-07C5-42B9-B83B-FE70BEB62EA3}" uniqueName="20" name="SAMPLE.TIEFE_START" queryTableFieldId="20"/>
    <tableColumn id="21" xr3:uid="{6325EFA9-26CF-4A36-9FF1-62A68D21CD7F}" uniqueName="21" name="SAMPLE.TIEFE_ENDE" queryTableFieldId="21"/>
    <tableColumn id="22" xr3:uid="{9E748F6C-8E9D-4D5D-8D4E-16EBF764588A}" uniqueName="22" name="SAMPLE.ENTNAHME" queryTableFieldId="22"/>
    <tableColumn id="23" xr3:uid="{18165258-0E55-4909-8F11-F217F373D5CC}" uniqueName="23" name="SAMPLE.MATERIAL_VERGLEICH" queryTableFieldId="23"/>
    <tableColumn id="24" xr3:uid="{3F64DD3A-3BDB-4634-973A-21A7939B17D6}" uniqueName="24" name="SAMPLE.SCHADSTOFFVERDACHT" queryTableFieldId="24"/>
    <tableColumn id="25" xr3:uid="{9E8BDEE7-4F9D-4462-BD44-CFDF8D6939E5}" uniqueName="25" name="SAMPLE.ABFALLSCHLUESSEL_MATERIAL" queryTableFieldId="25" dataDxfId="163"/>
    <tableColumn id="26" xr3:uid="{FC97436C-64A0-41C8-B4BE-9C2242984A2A}" uniqueName="26" name="SAMPLE.ABFALLSCHLUESSEL_GEMISCH" queryTableFieldId="26" dataDxfId="162"/>
    <tableColumn id="27" xr3:uid="{FEC52FA2-705E-42CB-80EC-4928D5325B71}" uniqueName="27" name="PARAMETER.CHEMISTRY.ID" queryTableFieldId="27" dataDxfId="161"/>
    <tableColumn id="28" xr3:uid="{27A4E004-8EAD-421D-9AA3-CF721B6D9A83}" uniqueName="28" name="PARAMETER.CHEMISTRY.MUFV" queryTableFieldId="28" dataDxfId="160"/>
    <tableColumn id="29" xr3:uid="{93606AFB-108E-4FE1-895A-71BB6F3DF64F}" uniqueName="29" name="PARAMETER.CHEMISTRY.MUFV_PARAMETER" queryTableFieldId="29" dataDxfId="159"/>
    <tableColumn id="30" xr3:uid="{F78B4E58-D201-4664-9FA5-DFB52507CB65}" uniqueName="30" name="PARAMETER.CHEMISTRY.ASBEST" queryTableFieldId="30" dataDxfId="158"/>
    <tableColumn id="31" xr3:uid="{14D629DF-C709-4790-82B1-CF18C3C6D43E}" uniqueName="31" name="PARAMETER.CHEMISTRY.KMF" queryTableFieldId="31" dataDxfId="157"/>
    <tableColumn id="32" xr3:uid="{0F0061C7-0951-41B7-87CF-A6950CCB314E}" uniqueName="32" name="PARAMETER.CHEMISTRY.PAK" queryTableFieldId="32" dataDxfId="156"/>
    <tableColumn id="33" xr3:uid="{2F939509-A19C-4906-8FC2-BCF88B19BE05}" uniqueName="33" name="PARAMETER.CHEMISTRY.PCB" queryTableFieldId="33" dataDxfId="155"/>
    <tableColumn id="34" xr3:uid="{03BF367E-3FCF-4ECC-A100-B8012E65F100}" uniqueName="34" name="PARAMETER.CHEMISTRY.BTEX" queryTableFieldId="34" dataDxfId="154"/>
    <tableColumn id="35" xr3:uid="{BA3BECE2-FE5C-47CC-970C-F106E733A380}" uniqueName="35" name="PARAMETER.CHEMISTRY.EOX" queryTableFieldId="35" dataDxfId="153"/>
    <tableColumn id="36" xr3:uid="{629BC31F-3BD7-41C8-AEAB-17B0A80F2C92}" uniqueName="36" name="PARAMETER.CHEMISTRY.PHENOLE" queryTableFieldId="36" dataDxfId="152"/>
    <tableColumn id="37" xr3:uid="{68813B17-BB65-4926-BE6A-4716BE7DB98C}" uniqueName="37" name="PARAMETER.CHEMISTRY.ICP_SCREENING" queryTableFieldId="37" dataDxfId="151"/>
    <tableColumn id="38" xr3:uid="{EE16B3EF-DECD-42F8-890C-2C830D731663}" uniqueName="38" name="PARAMETER.CHEMISTRY.MKW_C10_C22" queryTableFieldId="38" dataDxfId="150"/>
    <tableColumn id="39" xr3:uid="{5ABF636F-5B8F-4034-8610-2DCB1D4E5DAB}" uniqueName="39" name="PARAMETER.CHEMISTRY.MKW_C10_C40" queryTableFieldId="39" dataDxfId="149"/>
    <tableColumn id="40" xr3:uid="{8B7F21F1-6D87-4C4E-843F-DEF943284D33}" uniqueName="40" name="PARAMETER.CHEMISTRY.SULFAT" queryTableFieldId="40" dataDxfId="148"/>
    <tableColumn id="41" xr3:uid="{4998777B-9E4E-4BC9-B317-43F694B0F669}" uniqueName="41" name="PARAMETER.CHEMISTRY.ALTHOLZ_VERORDNUNG" queryTableFieldId="41" dataDxfId="147"/>
    <tableColumn id="42" xr3:uid="{2FF936F5-EAC8-48B4-9AA7-737B3728B063}" uniqueName="42" name="PARAMETER.CHEMISTRY.FCKW" queryTableFieldId="42" dataDxfId="146"/>
    <tableColumn id="43" xr3:uid="{FDFBEC0C-E165-43F8-9120-B73BD468C297}" uniqueName="43" name="PARAMETER.CHEMISTRY.HBCD" queryTableFieldId="43" dataDxfId="145"/>
    <tableColumn id="44" xr3:uid="{43420AA0-A5F4-4F3B-8341-DC45675A9502}" uniqueName="44" name="PARAMETER.CHEMISTRY.LAGA_BO" queryTableFieldId="44" dataDxfId="144"/>
    <tableColumn id="45" xr3:uid="{58F1740F-4C9F-431F-9219-439DD02CECC4}" uniqueName="45" name="PARAMETER.CHEMISTRY.LAGA_RC" queryTableFieldId="45" dataDxfId="143"/>
    <tableColumn id="46" xr3:uid="{60A31DD1-B933-49AA-B154-8C44FA3D3F2F}" uniqueName="46" name="PARAMETER.CHEMISTRY.LAGA_RC_ORIENTIERUNGSWERT" queryTableFieldId="46" dataDxfId="142"/>
    <tableColumn id="47" xr3:uid="{5D44EE28-B9E3-48A0-A2BA-B4E23CE1C2F1}" uniqueName="47" name="PARAMETER.CHEMISTRY.TL_GESTEIN" queryTableFieldId="47" dataDxfId="141"/>
    <tableColumn id="48" xr3:uid="{1639B7A6-5F78-42FC-A430-E662E0FF3BEE}" uniqueName="48" name="PARAMETER.CHEMISTRY.DEPV" queryTableFieldId="48" dataDxfId="140"/>
    <tableColumn id="49" xr3:uid="{6B10F78D-E8F9-41E6-B732-58683EAA26B4}" uniqueName="49" name="PARAMETER.CHEMISTRY.ENTSCHEIDUNGSHILFE" queryTableFieldId="49" dataDxfId="139"/>
    <tableColumn id="50" xr3:uid="{8E2DB51E-5F76-470A-A87D-FB1FE1BEEC83}" uniqueName="50" name="PARAMETER.CHEMISTRY.REKU" queryTableFieldId="50" dataDxfId="138"/>
    <tableColumn id="51" xr3:uid="{C4DE7668-10FF-47BD-8618-85556FE90926}" uniqueName="51" name="PARAMETER.CHEMISTRY.RUVA" queryTableFieldId="51" dataDxfId="137"/>
    <tableColumn id="53" xr3:uid="{734216B4-9834-4FCB-8EE0-7C4DB808DA4A}" uniqueName="53" name="PARAMETER.CHEMISTRY.ABFALLSCHLUESSEL" queryTableFieldId="53"/>
    <tableColumn id="52" xr3:uid="{D88B7B86-791C-4BBC-A187-CF50C8E9C777}" uniqueName="52" name="PARAMETER.CHEMISTRY.LFS" queryTableFieldId="52" dataDxfId="136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FA7DA7E-599E-4FE3-A11B-7BE3C7C8E473}" name="Haufwerk_Data_Table_2" displayName="Haufwerk_Data_Table_2" ref="A1:AZ3" tableType="queryTable" totalsRowShown="0">
  <autoFilter ref="A1:AZ3" xr:uid="{9FA7DA7E-599E-4FE3-A11B-7BE3C7C8E473}"/>
  <tableColumns count="52">
    <tableColumn id="1" xr3:uid="{7AE61C61-AA0A-4729-A81B-CD0B6A0D46EB}" uniqueName="1" name="PROBE.ID" queryTableFieldId="1"/>
    <tableColumn id="2" xr3:uid="{DBBE458C-4E52-40DC-8ABB-6AFE5789D0E3}" uniqueName="2" name="PROBE.NUMMER" queryTableFieldId="2"/>
    <tableColumn id="3" xr3:uid="{ECB456BC-7C1D-441D-9130-5081E5CF99F2}" uniqueName="3" name="PROBE.DATUM" queryTableFieldId="3" dataDxfId="135"/>
    <tableColumn id="4" xr3:uid="{C6F972C3-649E-4A20-A063-59D62521B906}" uniqueName="4" name="PROBE.PRUEFER" queryTableFieldId="4"/>
    <tableColumn id="5" xr3:uid="{DBFBB6FA-C7C2-4131-AA43-1A965AD56F2B}" uniqueName="5" name="PROBE.BEREICH" queryTableFieldId="5"/>
    <tableColumn id="6" xr3:uid="{3D5ED208-39EA-485C-A797-EA66848ED708}" uniqueName="6" name="PROBE.ANSPRECHPARTNER" queryTableFieldId="6"/>
    <tableColumn id="7" xr3:uid="{29376ED9-B9D9-4185-B0B1-FC09F7D20D80}" uniqueName="7" name="PROBE.KOORDINATEN" queryTableFieldId="7"/>
    <tableColumn id="8" xr3:uid="{AD23C8D5-8559-4424-83C6-6A8C7A925072}" uniqueName="8" name="PROBE.ORT" queryTableFieldId="8"/>
    <tableColumn id="9" xr3:uid="{4E81F12C-5CD4-4196-ACE4-39464AA5EFD6}" uniqueName="9" name="SAMPLE.ID" queryTableFieldId="9"/>
    <tableColumn id="10" xr3:uid="{AF77E532-7A01-4AD9-AAC3-CE42D02C3500}" uniqueName="10" name="SAMPLE.PROBE.ID" queryTableFieldId="10"/>
    <tableColumn id="11" xr3:uid="{3626BEB6-9C5F-49FB-B0DD-4381104C16FE}" uniqueName="11" name="SAMPLE.CHEMISTRY.ID" queryTableFieldId="11"/>
    <tableColumn id="12" xr3:uid="{46A7CA35-ED49-4672-AB16-05FAA793E4A2}" uniqueName="12" name="SAMPLE.NUMMER" queryTableFieldId="12"/>
    <tableColumn id="13" xr3:uid="{DDED9125-A0E4-479F-8987-14F22DF751EE}" uniqueName="13" name="SAMPLE.AUFSCHLUSS" queryTableFieldId="13"/>
    <tableColumn id="14" xr3:uid="{C3C3DA87-88E8-4D83-A4D2-D0E68893E866}" uniqueName="14" name="SAMPLE.ART" queryTableFieldId="14"/>
    <tableColumn id="15" xr3:uid="{2E9B6E7F-CC81-47C0-81F0-CD8467DA4097}" uniqueName="15" name="SAMPLE.KOERNUNG" queryTableFieldId="15" dataDxfId="134"/>
    <tableColumn id="16" xr3:uid="{F89C036C-3F19-4257-BF05-C8E45A9E37FE}" uniqueName="16" name="SAMPLE.ABFALLART" queryTableFieldId="16"/>
    <tableColumn id="17" xr3:uid="{EBF8F8E5-BE71-40EC-B4F9-5F0DE3997CF9}" uniqueName="17" name="SAMPLE.VOLUMEN" queryTableFieldId="17"/>
    <tableColumn id="18" xr3:uid="{75A378CD-A1B2-42DC-A6FA-E775C3904677}" uniqueName="18" name="SAMPLE.PROBEN" queryTableFieldId="18"/>
    <tableColumn id="19" xr3:uid="{FB403A30-81B9-4943-A779-BB87E501CDA2}" uniqueName="19" name="SAMPLE.BEHAELTNIS" queryTableFieldId="19"/>
    <tableColumn id="20" xr3:uid="{DD43D245-CB8B-4083-BCF8-2B1E99C0BC3C}" uniqueName="20" name="SAMPLE.FARBE" queryTableFieldId="20"/>
    <tableColumn id="21" xr3:uid="{2F0BCBDD-684B-4A79-84E4-8131ECDAB003}" uniqueName="21" name="SAMPLE.GERUCH" queryTableFieldId="21"/>
    <tableColumn id="22" xr3:uid="{EA039CDC-6071-43AB-86FD-3614DB47E410}" uniqueName="22" name="SAMPLE.BODENKLASSE" queryTableFieldId="22"/>
    <tableColumn id="23" xr3:uid="{A2BAE3FE-B0AC-42FE-B3F0-D03A42A5FAB7}" uniqueName="23" name="SAMPLE.PECH" queryTableFieldId="23"/>
    <tableColumn id="24" xr3:uid="{FBB43BFB-0C25-443B-A077-2DF3876EDDCF}" uniqueName="24" name="SAMPLE.BODENART" queryTableFieldId="24"/>
    <tableColumn id="25" xr3:uid="{45CE2BA8-059D-4D3E-850A-43D4C094FD85}" uniqueName="25" name="SAMPLE.NOTIZ" queryTableFieldId="25"/>
    <tableColumn id="26" xr3:uid="{E301FA43-FDA6-4698-96EC-FF0ADBCB1245}" uniqueName="26" name="PARAMETER.CHEMISTRY.ID" queryTableFieldId="26" dataDxfId="133"/>
    <tableColumn id="27" xr3:uid="{902891BF-4C44-4429-AE57-3AAD8935F399}" uniqueName="27" name="PARAMETER.CHEMISTRY.MUFV" queryTableFieldId="27" dataDxfId="132"/>
    <tableColumn id="28" xr3:uid="{0163579B-8675-4915-B82E-5DDFFC21F068}" uniqueName="28" name="PARAMETER.CHEMISTRY.MUFV_PARAMETER" queryTableFieldId="28" dataDxfId="131"/>
    <tableColumn id="29" xr3:uid="{3E687AF0-BFDA-4066-8D85-AC750FB27FDA}" uniqueName="29" name="PARAMETER.CHEMISTRY.ASBEST" queryTableFieldId="29" dataDxfId="130"/>
    <tableColumn id="30" xr3:uid="{71C9984E-D894-44FC-9976-9D93D2D21604}" uniqueName="30" name="PARAMETER.CHEMISTRY.KMF" queryTableFieldId="30" dataDxfId="129"/>
    <tableColumn id="31" xr3:uid="{8B4C8DA6-6572-4699-A05F-09F5E4C19362}" uniqueName="31" name="PARAMETER.CHEMISTRY.PAK" queryTableFieldId="31" dataDxfId="128"/>
    <tableColumn id="32" xr3:uid="{B9B85D41-AFCE-4533-B5E6-24125385408D}" uniqueName="32" name="PARAMETER.CHEMISTRY.PCB" queryTableFieldId="32" dataDxfId="127"/>
    <tableColumn id="33" xr3:uid="{F4507179-85F8-426A-A8E6-400631C082EF}" uniqueName="33" name="PARAMETER.CHEMISTRY.BTEX" queryTableFieldId="33" dataDxfId="126"/>
    <tableColumn id="34" xr3:uid="{F3FA9695-3EFB-421B-9F14-E940B7BAEE97}" uniqueName="34" name="PARAMETER.CHEMISTRY.EOX" queryTableFieldId="34" dataDxfId="125"/>
    <tableColumn id="35" xr3:uid="{CA6C8245-C111-46C2-9973-26638FB0340B}" uniqueName="35" name="PARAMETER.CHEMISTRY.PHENOLE" queryTableFieldId="35" dataDxfId="124"/>
    <tableColumn id="36" xr3:uid="{55CE9F12-B661-4590-8250-B3BFBF790071}" uniqueName="36" name="PARAMETER.CHEMISTRY.ICP_SCREENING" queryTableFieldId="36" dataDxfId="123"/>
    <tableColumn id="37" xr3:uid="{D164A852-28EB-4196-B9BD-1F98D08D34C5}" uniqueName="37" name="PARAMETER.CHEMISTRY.MKW_C10_C22" queryTableFieldId="37" dataDxfId="122"/>
    <tableColumn id="38" xr3:uid="{297CC18C-733C-440E-806A-C6A285362C3F}" uniqueName="38" name="PARAMETER.CHEMISTRY.MKW_C10_C40" queryTableFieldId="38" dataDxfId="121"/>
    <tableColumn id="39" xr3:uid="{080E079B-0396-48D3-8E4D-F432AA3CE2B6}" uniqueName="39" name="PARAMETER.CHEMISTRY.SULFAT" queryTableFieldId="39" dataDxfId="120"/>
    <tableColumn id="40" xr3:uid="{0F406AE1-339B-449F-B1B8-F8BDD57E1A1E}" uniqueName="40" name="PARAMETER.CHEMISTRY.ALTHOLZ_VERORDNUNG" queryTableFieldId="40" dataDxfId="119"/>
    <tableColumn id="41" xr3:uid="{4F984E01-9D95-4FF1-A5E7-7AFCE5900571}" uniqueName="41" name="PARAMETER.CHEMISTRY.FCKW" queryTableFieldId="41" dataDxfId="118"/>
    <tableColumn id="42" xr3:uid="{CD504F65-4317-4929-A9B0-3E95534C4D14}" uniqueName="42" name="PARAMETER.CHEMISTRY.HBCD" queryTableFieldId="42" dataDxfId="117"/>
    <tableColumn id="43" xr3:uid="{EBC9A661-FC40-4D4E-9852-FCCDDB64CEFE}" uniqueName="43" name="PARAMETER.CHEMISTRY.LAGA_BO" queryTableFieldId="43" dataDxfId="116"/>
    <tableColumn id="44" xr3:uid="{87F8EBEA-4032-4611-B364-574506B13F1D}" uniqueName="44" name="PARAMETER.CHEMISTRY.LAGA_RC" queryTableFieldId="44" dataDxfId="115"/>
    <tableColumn id="45" xr3:uid="{D1FA07D6-1F78-4552-AAC1-A43F8A241C15}" uniqueName="45" name="PARAMETER.CHEMISTRY.LAGA_RC_ORIENTIERUNGSWERT" queryTableFieldId="45" dataDxfId="114"/>
    <tableColumn id="46" xr3:uid="{EE9E9F84-F22A-4D36-9E69-73379F14B8AC}" uniqueName="46" name="PARAMETER.CHEMISTRY.TL_GESTEIN" queryTableFieldId="46" dataDxfId="113"/>
    <tableColumn id="47" xr3:uid="{61C447EC-A975-407A-AC35-08B9EBA86685}" uniqueName="47" name="PARAMETER.CHEMISTRY.DEPV" queryTableFieldId="47" dataDxfId="112"/>
    <tableColumn id="48" xr3:uid="{C658E730-A7C7-4CE8-ABF0-9884889D6E2C}" uniqueName="48" name="PARAMETER.CHEMISTRY.ENTSCHEIDUNGSHILFE" queryTableFieldId="48" dataDxfId="111"/>
    <tableColumn id="49" xr3:uid="{0E2F03C5-E7E3-4E58-95F2-1B5CCF153376}" uniqueName="49" name="PARAMETER.CHEMISTRY.REKU" queryTableFieldId="49" dataDxfId="110"/>
    <tableColumn id="50" xr3:uid="{D490B33E-7ED1-4745-AFE3-BC2A63A7AA99}" uniqueName="50" name="PARAMETER.CHEMISTRY.RUVA" queryTableFieldId="50" dataDxfId="109"/>
    <tableColumn id="52" xr3:uid="{6199C61B-A27F-4544-9925-5CFC024EBB4C}" uniqueName="52" name="PARAMETER.CHEMISTRY.ABFALLSCHLUESSEL" queryTableFieldId="52"/>
    <tableColumn id="51" xr3:uid="{CB98700F-4522-4950-B18F-1A01DD9B2426}" uniqueName="51" name="PARAMETER.CHEMISTRY.LFS" queryTableFieldId="51" dataDxfId="108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8B44AD0-D5D7-4E41-9CF9-E2AE554DD388}" name="Erkundungsstelle_Data_Table_2" displayName="Erkundungsstelle_Data_Table_2" ref="A1:CY4" tableType="queryTable" totalsRowShown="0">
  <autoFilter ref="A1:CY4" xr:uid="{68B44AD0-D5D7-4E41-9CF9-E2AE554DD388}"/>
  <tableColumns count="103">
    <tableColumn id="1" xr3:uid="{9E8EC01D-0CE6-4A48-895C-6B89FFBF7FEC}" uniqueName="1" name="PROBE.ID" queryTableFieldId="1"/>
    <tableColumn id="2" xr3:uid="{DAA9F0F4-FD19-4D1B-90A2-FAE99E8AAACB}" uniqueName="2" name="PROBE.NUMMER" queryTableFieldId="2"/>
    <tableColumn id="4" xr3:uid="{B6CF812C-9757-445A-A35F-283A0D97A559}" uniqueName="4" name="PROBE.DATUM" queryTableFieldId="4" dataDxfId="107"/>
    <tableColumn id="5" xr3:uid="{3FD9BBE2-79F5-428A-B0CB-1196C4763FAA}" uniqueName="5" name="PROBE.PRUEFER" queryTableFieldId="5"/>
    <tableColumn id="6" xr3:uid="{750A406B-11E9-42DE-A930-07ECE68496A3}" uniqueName="6" name="PROBE.BEREICH" queryTableFieldId="6"/>
    <tableColumn id="7" xr3:uid="{F105B45F-69D6-4592-8BA7-13AC6F361B7D}" uniqueName="7" name="PROBE.ANSPRECHPARTNER" queryTableFieldId="7"/>
    <tableColumn id="8" xr3:uid="{1B4189D3-3982-47CF-AD74-E943BC1BAAC5}" uniqueName="8" name="PROBE.KOORDINATEN" queryTableFieldId="8"/>
    <tableColumn id="9" xr3:uid="{E610BE82-5137-4EA3-8B96-5B52961BCE73}" uniqueName="9" name="PROBE.ORT" queryTableFieldId="9"/>
    <tableColumn id="10" xr3:uid="{1F9A2CF3-B4C4-4778-843B-75816652802D}" uniqueName="10" name="PROBE.AUFSCHLUSS_OB" queryTableFieldId="10"/>
    <tableColumn id="11" xr3:uid="{FE249256-795E-4575-91FE-C2DD3894A2FC}" uniqueName="11" name="PROBE.AUFSCHLUSS_TOB" queryTableFieldId="11"/>
    <tableColumn id="12" xr3:uid="{3D9F2CC4-DF17-4078-91B0-1487674B2E0C}" uniqueName="12" name="PROBE.AUFSCHLUSS_UG_OH_BA" queryTableFieldId="12"/>
    <tableColumn id="13" xr3:uid="{1AE63F1F-0E03-4EC2-8A21-B9961AB45CCF}" uniqueName="13" name="PROBE.OBERKANTE" queryTableFieldId="13"/>
    <tableColumn id="14" xr3:uid="{8FD7A358-281E-4758-89FD-820A1D2BC97F}" uniqueName="14" name="PROBE.BELASTUNGSKLASSE" queryTableFieldId="14"/>
    <tableColumn id="15" xr3:uid="{119BF7AD-7223-4FF3-BC4A-10196D7F7C69}" uniqueName="15" name="PROBE.BELASTUNGSKLASSE_TAFEL" queryTableFieldId="15"/>
    <tableColumn id="16" xr3:uid="{1BA5ECC9-4AF4-402B-A055-5E3891FC8B6E}" uniqueName="16" name="PROBE.PECH_QUALITATIV" queryTableFieldId="16"/>
    <tableColumn id="17" xr3:uid="{8C21226A-F124-41FA-BB1C-F7CF2B5C9419}" uniqueName="17" name="PROBE.PECH_HALBQUANTITATIV" queryTableFieldId="17"/>
    <tableColumn id="18" xr3:uid="{EAA44F25-5824-4E48-ABE4-18EB3EC217FF}" uniqueName="18" name="PROBE.PECH_QUANTITATIV" queryTableFieldId="18"/>
    <tableColumn id="19" xr3:uid="{214F9EED-637B-40E0-94AB-D4AC3C92D41E}" uniqueName="19" name="PROBE.TRAG_PLANUM" queryTableFieldId="19"/>
    <tableColumn id="20" xr3:uid="{280B435A-E1D0-437D-B9A5-3904210C2FA2}" uniqueName="20" name="PROBE.TRAG_GRABENSOHLE" queryTableFieldId="20"/>
    <tableColumn id="21" xr3:uid="{041BB350-C6D0-4732-9C48-860C9EB78A7D}" uniqueName="21" name="PROBE.SOHLE_TIEFE" queryTableFieldId="21"/>
    <tableColumn id="22" xr3:uid="{02547189-0FE7-4B8D-8224-816EB1822765}" uniqueName="22" name="PROBE.VERBUND_UNTERLAGE" queryTableFieldId="22"/>
    <tableColumn id="23" xr3:uid="{DE6CC147-E2F1-4903-BE92-38DD740D4334}" uniqueName="23" name="PROBE.ZIELTIEFE" queryTableFieldId="23"/>
    <tableColumn id="24" xr3:uid="{38024375-7805-490A-BC36-EA48F92DDDCE}" uniqueName="24" name="PROBE.FOOTNOTE_1" queryTableFieldId="24"/>
    <tableColumn id="25" xr3:uid="{36DE9BE5-86B3-44A3-AA12-C50D80CB931A}" uniqueName="25" name="PROBE.FOOTNOTE_2" queryTableFieldId="25"/>
    <tableColumn id="26" xr3:uid="{40E851F6-D7A9-44C6-8FF6-0A225CEB90C3}" uniqueName="26" name="PROBE.FOOTNOTE_3" queryTableFieldId="26"/>
    <tableColumn id="27" xr3:uid="{9ACD4550-AA9D-4A33-A78C-7FE444E4CC6A}" uniqueName="27" name="PROBE.FOOTNOTE_4" queryTableFieldId="27"/>
    <tableColumn id="28" xr3:uid="{E9002E16-BECA-44DE-BAB9-5A2365F72ED1}" uniqueName="28" name="PROBE.FOOTNOTE_5" queryTableFieldId="28"/>
    <tableColumn id="29" xr3:uid="{F5D2A0F4-25F6-4DD9-9718-004F43DE6A32}" uniqueName="29" name="PROBE.FOOTNOTE_6" queryTableFieldId="29"/>
    <tableColumn id="30" xr3:uid="{AA8F0A21-7F5C-479C-860B-D7DAE720301C}" uniqueName="30" name="PROBE.FOOTNOTE_7" queryTableFieldId="30"/>
    <tableColumn id="31" xr3:uid="{C2D7DBB3-FAF0-40E0-A98C-B3CE22CAF3B9}" uniqueName="31" name="PROBE.FOOTNOTE_8" queryTableFieldId="31"/>
    <tableColumn id="32" xr3:uid="{50D967BA-9F24-46E2-AB16-5D9D9C2DE26F}" uniqueName="32" name="PROBE.FOOTNOTE_9" queryTableFieldId="32"/>
    <tableColumn id="33" xr3:uid="{89FD582F-A891-463C-B95B-CE3C9737014E}" uniqueName="33" name="PROBE.FOOTNOTE_10" queryTableFieldId="33"/>
    <tableColumn id="34" xr3:uid="{27EFE88F-AF3D-4618-A385-B9D49E123058}" uniqueName="34" name="SAMPLE.ID" queryTableFieldId="34"/>
    <tableColumn id="35" xr3:uid="{09F2026E-E029-40C0-8427-56529E8279DC}" uniqueName="35" name="SAMPLE.PROBE.ID" queryTableFieldId="35"/>
    <tableColumn id="36" xr3:uid="{712E041D-9D74-4159-8E9F-975C403D02AF}" uniqueName="36" name="SAMPLE.CHEMISTRY.ID" queryTableFieldId="36"/>
    <tableColumn id="37" xr3:uid="{4EA87F82-9510-47BE-A67E-0663B2F085EE}" uniqueName="37" name="SAMPLE.RUK.ID" queryTableFieldId="37"/>
    <tableColumn id="3" xr3:uid="{CF11F987-D8B5-471A-9F32-B7AF1AD082D1}" uniqueName="3" name="SAMPLE.LP.ID" queryTableFieldId="105"/>
    <tableColumn id="38" xr3:uid="{36308317-2B40-42A6-AE29-002D9ECD3E48}" uniqueName="38" name="SAMPLE.NUMMER" queryTableFieldId="38"/>
    <tableColumn id="39" xr3:uid="{043D8BC2-0563-4A0D-B74A-E475C3A94882}" uniqueName="39" name="SAMPLE.AUFSCHLUSS" queryTableFieldId="39"/>
    <tableColumn id="40" xr3:uid="{DB558AB3-7A1F-4F41-A60E-C8FE409ADE22}" uniqueName="40" name="SAMPLE.ART" queryTableFieldId="40"/>
    <tableColumn id="41" xr3:uid="{8B4D18A7-585B-4D14-9808-1BD2AAA39363}" uniqueName="41" name="SAMPLE.KOERNUNG" queryTableFieldId="41"/>
    <tableColumn id="42" xr3:uid="{48401114-63CB-4CD6-A101-A8F09B652CB5}" uniqueName="42" name="SAMPLE.BODENKLASSE" queryTableFieldId="42"/>
    <tableColumn id="43" xr3:uid="{DBFF27C8-19DC-446F-9AF4-FD7A8652B692}" uniqueName="43" name="SAMPLE.DICKE" queryTableFieldId="43"/>
    <tableColumn id="44" xr3:uid="{29FA1429-E9A7-41DB-BA6D-DA998A33A8E5}" uniqueName="44" name="SAMPLE.TIEFE_START" queryTableFieldId="44"/>
    <tableColumn id="45" xr3:uid="{CA804883-2731-4BB4-B307-8D7E41A4762D}" uniqueName="45" name="SAMPLE.TIEFE_ENDE" queryTableFieldId="45"/>
    <tableColumn id="46" xr3:uid="{F33C5DCE-3440-4E0C-B1ED-46DECA4FAD10}" uniqueName="46" name="SAMPLE.PECH" queryTableFieldId="46"/>
    <tableColumn id="47" xr3:uid="{1C507EE6-590F-4EE9-85AC-D3901B55EC77}" uniqueName="47" name="SAMPLE.RUNDUNGSGRAD_GESTUFTHEIT" queryTableFieldId="47"/>
    <tableColumn id="48" xr3:uid="{7FE5E1CC-D927-4AAC-A996-C64724929349}" uniqueName="48" name="SAMPLE.FARBE" queryTableFieldId="48"/>
    <tableColumn id="49" xr3:uid="{FEF12A5E-AE22-4BE4-B2D4-37A57EFAFC83}" uniqueName="49" name="SAMPLE.BODENART" queryTableFieldId="49"/>
    <tableColumn id="50" xr3:uid="{7877F63D-5267-4CDF-96BF-FC9DB1190D30}" uniqueName="50" name="SAMPLE.KONSISTENZ" queryTableFieldId="50"/>
    <tableColumn id="51" xr3:uid="{CC89C17E-DBA6-4999-8AB1-EBD0F40B590A}" uniqueName="51" name="SAMPLE.FEUCHTIGKEIT" queryTableFieldId="51"/>
    <tableColumn id="52" xr3:uid="{AC3D09CD-80F6-4EB3-98A9-6AE5323B1788}" uniqueName="52" name="SAMPLE.WASSERGEHALT" queryTableFieldId="52"/>
    <tableColumn id="53" xr3:uid="{99F2CACC-83CC-4D61-B342-5F4DF5FA154D}" uniqueName="53" name="SAMPLE.WASSERPROCTOR" queryTableFieldId="53"/>
    <tableColumn id="54" xr3:uid="{0880B6DF-85F5-43F6-A893-083F5BC26B7B}" uniqueName="54" name="SAMPLE.NOTIZ" queryTableFieldId="54"/>
    <tableColumn id="55" xr3:uid="{8CFCB1A8-91DA-4D48-B6CA-CB0372F0A37C}" uniqueName="55" name="SAMPLE.BEHAELTNIS" queryTableFieldId="55"/>
    <tableColumn id="56" xr3:uid="{6BEBE9FC-8237-4568-8E1E-2AE85632C612}" uniqueName="56" name="SAMPLE.ABFALLART" queryTableFieldId="56"/>
    <tableColumn id="57" xr3:uid="{D9FB8508-4B25-47A7-A14D-142A925061AE}" uniqueName="57" name="SAMPLE.GERUCH" queryTableFieldId="57"/>
    <tableColumn id="58" xr3:uid="{D3BF9563-40D5-4616-99CD-753B83E8E3E7}" uniqueName="58" name="SAMPLE.KORNGROESSENVERTEILUNG" queryTableFieldId="58"/>
    <tableColumn id="59" xr3:uid="{864D50C8-C0F2-42E5-9E2C-8488596CB6B7}" uniqueName="59" name="SAMPLE.DRUCKFESTIGKEIT" queryTableFieldId="59"/>
    <tableColumn id="60" xr3:uid="{B4490920-445A-4F79-9224-AD886D8DEC0C}" uniqueName="60" name="SAMPLE.FROSTEMPFINDLICHKEITSKLASSE" queryTableFieldId="60"/>
    <tableColumn id="61" xr3:uid="{D9ED3769-4F68-4239-BD52-564F30D7C784}" uniqueName="61" name="SAMPLE.VERDICHTUNGSFAEHIGKEIT" queryTableFieldId="61"/>
    <tableColumn id="62" xr3:uid="{CF779DA6-4A2C-4C2D-BF62-15738565C5A6}" uniqueName="62" name="SAMPLE.HOMOGENBEREICH" queryTableFieldId="62"/>
    <tableColumn id="63" xr3:uid="{4787C326-A33F-4C09-A68A-B94CA7D631CE}" uniqueName="63" name="PARAMETER.LP.ID" queryTableFieldId="63"/>
    <tableColumn id="64" xr3:uid="{276EB836-B908-4948-9054-0CCD77841DEF}" uniqueName="64" name="PARAMETER.LP.NUMMER" queryTableFieldId="64"/>
    <tableColumn id="65" xr3:uid="{7C5263A6-336F-40BA-9D8E-4AB146780A7A}" uniqueName="65" name="PARAMETER.LP.WERT_1" queryTableFieldId="65"/>
    <tableColumn id="66" xr3:uid="{93B01517-1DFC-4A62-AFA9-AFA8431B37BC}" uniqueName="66" name="PARAMETER.LP.WERT_2" queryTableFieldId="66"/>
    <tableColumn id="67" xr3:uid="{5466470D-93AD-472B-89AB-E658F603421C}" uniqueName="67" name="PARAMETER.LP.WERT_3" queryTableFieldId="67"/>
    <tableColumn id="68" xr3:uid="{07F0C1EC-4DAE-49C6-BFE2-792A9B6C0256}" uniqueName="68" name="PARAMETER.LP.MITTELWERT" queryTableFieldId="68" dataDxfId="106"/>
    <tableColumn id="69" xr3:uid="{AAD868B0-3F43-4FD3-8C87-C56DEC04ECC3}" uniqueName="69" name="PARAMETER.LP.EV" queryTableFieldId="69"/>
    <tableColumn id="70" xr3:uid="{1AE8B2AB-D295-4F5A-B089-DF47BBD7845C}" uniqueName="70" name="PARAMETER.LP.EV85" queryTableFieldId="70" dataDxfId="105"/>
    <tableColumn id="71" xr3:uid="{B2B0DC0A-4F06-4037-BF53-4869770EDC23}" uniqueName="71" name="PARAMETER.LP.EV2" queryTableFieldId="71" dataDxfId="104"/>
    <tableColumn id="72" xr3:uid="{DA5C5CCD-7E80-43D9-8DD9-A0E488726C1D}" uniqueName="72" name="PARAMETER.LP.EV2_SOLL" queryTableFieldId="72"/>
    <tableColumn id="73" xr3:uid="{F8E6C1E0-5238-47F1-9496-3F589DD743E3}" uniqueName="73" name="PARAMETER.RUK.ID" queryTableFieldId="73"/>
    <tableColumn id="74" xr3:uid="{CD6F21F2-CE1B-4BED-85B7-DCD5D0D4254F}" uniqueName="74" name="PARAMETER.RUK.NUMMER" queryTableFieldId="74"/>
    <tableColumn id="75" xr3:uid="{591BB3A8-5710-4DC5-810C-9FEE6F3B57AA}" uniqueName="75" name="PARAMETER.RUK.PROBENART" queryTableFieldId="75"/>
    <tableColumn id="76" xr3:uid="{745875F0-6971-4167-B7CE-69BF14FEE68C}" uniqueName="76" name="PARAMETER.RUK.WERT" queryTableFieldId="76" dataDxfId="103"/>
    <tableColumn id="77" xr3:uid="{BE683E9B-8FDA-40E0-9D5F-6DE1618EE920}" uniqueName="77" name="PARAMETER.CHEMISTRY.ID" queryTableFieldId="77" dataDxfId="102"/>
    <tableColumn id="78" xr3:uid="{49EFDBAC-19CC-4661-B008-77A9DBA07868}" uniqueName="78" name="PARAMETER.CHEMISTRY.MUFV" queryTableFieldId="78" dataDxfId="101"/>
    <tableColumn id="79" xr3:uid="{0715B054-3D90-4ECF-B353-252F004A4F5B}" uniqueName="79" name="PARAMETER.CHEMISTRY.MUFV_PARAMETER" queryTableFieldId="79" dataDxfId="100"/>
    <tableColumn id="80" xr3:uid="{36C55A8A-64FA-4C3C-813E-1FD0EBF52AA9}" uniqueName="80" name="PARAMETER.CHEMISTRY.ASBEST" queryTableFieldId="80" dataDxfId="99"/>
    <tableColumn id="81" xr3:uid="{62A408EB-C7AA-45EB-8EF4-A2E1ECC4C3CC}" uniqueName="81" name="PARAMETER.CHEMISTRY.KMF" queryTableFieldId="81" dataDxfId="98"/>
    <tableColumn id="82" xr3:uid="{62ED9188-F645-41A3-88F0-129B28CEF72F}" uniqueName="82" name="PARAMETER.CHEMISTRY.PAK" queryTableFieldId="82" dataDxfId="97"/>
    <tableColumn id="83" xr3:uid="{19B27EF8-A549-4C1F-9B42-9D430FCAFDFD}" uniqueName="83" name="PARAMETER.CHEMISTRY.PCB" queryTableFieldId="83" dataDxfId="96"/>
    <tableColumn id="84" xr3:uid="{408F9534-9EE6-4547-B5B1-2FBF85B7945F}" uniqueName="84" name="PARAMETER.CHEMISTRY.BTEX" queryTableFieldId="84" dataDxfId="95"/>
    <tableColumn id="85" xr3:uid="{F57E53A5-8FAA-486C-B91D-D459D982FF1A}" uniqueName="85" name="PARAMETER.CHEMISTRY.EOX" queryTableFieldId="85" dataDxfId="94"/>
    <tableColumn id="86" xr3:uid="{D5193380-2EA0-4671-B593-292D080CD9AF}" uniqueName="86" name="PARAMETER.CHEMISTRY.PHENOLE" queryTableFieldId="86" dataDxfId="93"/>
    <tableColumn id="87" xr3:uid="{70FBACBD-54B9-4FF4-98E6-304083C2881B}" uniqueName="87" name="PARAMETER.CHEMISTRY.ICP_SCREENING" queryTableFieldId="87" dataDxfId="92"/>
    <tableColumn id="88" xr3:uid="{8DC2F49B-FB91-43C4-B144-9D71FD8DE9DA}" uniqueName="88" name="PARAMETER.CHEMISTRY.MKW_C10_C22" queryTableFieldId="88" dataDxfId="91"/>
    <tableColumn id="89" xr3:uid="{8C619B32-F2ED-4154-A971-E54C0533BE46}" uniqueName="89" name="PARAMETER.CHEMISTRY.MKW_C10_C40" queryTableFieldId="89" dataDxfId="90"/>
    <tableColumn id="90" xr3:uid="{CBEF3DD2-C9EF-49A2-84C8-2AED4407ED4B}" uniqueName="90" name="PARAMETER.CHEMISTRY.SULFAT" queryTableFieldId="90" dataDxfId="89"/>
    <tableColumn id="91" xr3:uid="{FEA55896-E766-49D4-90F2-914EEDCB0AB2}" uniqueName="91" name="PARAMETER.CHEMISTRY.ALTHOLZ_VERORDNUNG" queryTableFieldId="91" dataDxfId="88"/>
    <tableColumn id="92" xr3:uid="{E7F2BD8B-E27A-4B4F-8A49-93F8BD7D18A0}" uniqueName="92" name="PARAMETER.CHEMISTRY.FCKW" queryTableFieldId="92" dataDxfId="87"/>
    <tableColumn id="93" xr3:uid="{816AEC63-0DEE-4627-8FC7-0E38BBD3281A}" uniqueName="93" name="PARAMETER.CHEMISTRY.HBCD" queryTableFieldId="93" dataDxfId="86"/>
    <tableColumn id="94" xr3:uid="{5D8D0448-FD28-4E36-B3BC-27D314DF815B}" uniqueName="94" name="PARAMETER.CHEMISTRY.LAGA_BO" queryTableFieldId="94" dataDxfId="85"/>
    <tableColumn id="95" xr3:uid="{B9F3D638-C332-49F7-8927-86D91BAC52D8}" uniqueName="95" name="PARAMETER.CHEMISTRY.LAGA_RC" queryTableFieldId="95" dataDxfId="84"/>
    <tableColumn id="96" xr3:uid="{732D813B-F681-4A3D-9F90-E49CDE81F912}" uniqueName="96" name="PARAMETER.CHEMISTRY.LAGA_RC_ORIENTIERUNGSWERT" queryTableFieldId="96" dataDxfId="83"/>
    <tableColumn id="97" xr3:uid="{49B9CC8A-0EFC-4D0B-A20F-E8A8AE5A5B99}" uniqueName="97" name="PARAMETER.CHEMISTRY.TL_GESTEIN" queryTableFieldId="97" dataDxfId="82"/>
    <tableColumn id="98" xr3:uid="{16CD09D6-B40B-4446-A277-4972A7E14642}" uniqueName="98" name="PARAMETER.CHEMISTRY.DEPV" queryTableFieldId="98" dataDxfId="81"/>
    <tableColumn id="99" xr3:uid="{26DD249C-F520-4939-A0C4-C280C03D0BAE}" uniqueName="99" name="PARAMETER.CHEMISTRY.ENTSCHEIDUNGSHILFE" queryTableFieldId="99" dataDxfId="80"/>
    <tableColumn id="100" xr3:uid="{43436799-932D-409B-93DB-A33E627D925B}" uniqueName="100" name="PARAMETER.CHEMISTRY.REKU" queryTableFieldId="100" dataDxfId="79"/>
    <tableColumn id="101" xr3:uid="{4D536224-BE38-42C2-B331-302398CC0060}" uniqueName="101" name="PARAMETER.CHEMISTRY.RUVA" queryTableFieldId="101" dataDxfId="78"/>
    <tableColumn id="103" xr3:uid="{8F316140-9A18-44A3-9944-AED8094AAF05}" uniqueName="103" name="PARAMETER.CHEMISTRY.ABFALLSCHLUESSEL" queryTableFieldId="103"/>
    <tableColumn id="102" xr3:uid="{C0725693-557F-4BDE-A99E-BBD13771D559}" uniqueName="102" name="PARAMETER.CHEMISTRY.LFS" queryTableFieldId="102" dataDxfId="77"/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1798AD61-D69C-4795-AA30-8A95903A2EEB}" name="Chemie.Table" displayName="Chemie.Table" ref="A1:AA3" totalsRowShown="0">
  <autoFilter ref="A1:AA3" xr:uid="{5055F3DA-5118-49AB-94C1-988D940BAC5E}"/>
  <tableColumns count="27">
    <tableColumn id="1" xr3:uid="{CF3E7D7D-2184-43F7-AD26-A5C5DC2DBC0C}" name="ID">
      <calculatedColumnFormula>"C"&amp;ROW()-2</calculatedColumnFormula>
    </tableColumn>
    <tableColumn id="2" xr3:uid="{1FB7B66B-3E06-4F57-84A1-17377703C7A1}" name="MUFV"/>
    <tableColumn id="16" xr3:uid="{F565FB06-F30B-4649-95D8-DD20E060EF16}" name="MUFV_PARAMETER"/>
    <tableColumn id="13" xr3:uid="{E6EDB688-FC55-444C-9F7B-C1F39FD439F1}" name="ASBEST"/>
    <tableColumn id="21" xr3:uid="{9C23E631-32E7-4113-839B-EB9DCB6A9E97}" name="KMF"/>
    <tableColumn id="22" xr3:uid="{CF5645A4-6E3F-4850-9209-807FFBF5327F}" name="PAK"/>
    <tableColumn id="14" xr3:uid="{B0A859D3-8252-4D96-BA34-5C0B0D8FE6A4}" name="PCB"/>
    <tableColumn id="15" xr3:uid="{CE7F4E55-F990-4590-8C54-B97AF1F2ABD2}" name="BTEX"/>
    <tableColumn id="17" xr3:uid="{DEC728F1-B5F3-4E77-B88D-CB84D247D785}" name="EOX"/>
    <tableColumn id="18" xr3:uid="{7F3FBD68-D22A-4358-86BC-44C21574A348}" name="PHENOLE"/>
    <tableColumn id="19" xr3:uid="{A9D7044D-2E2E-41D6-902A-EA2974BE7E56}" name="ICP_SCREENING"/>
    <tableColumn id="27" xr3:uid="{6FE26C6F-B64E-49A4-9A7A-29A35078CC2B}" name="MKW_C10_C22"/>
    <tableColumn id="26" xr3:uid="{7BB87486-4D5F-41A1-8B55-0EDEA94AD55A}" name="MKW_C10_C40"/>
    <tableColumn id="20" xr3:uid="{EB4FD206-3E48-493A-AE71-AE9FDD207995}" name="SULFAT"/>
    <tableColumn id="23" xr3:uid="{A44E25CE-0728-4F8E-A5F4-713A5BEE41FC}" name="ALTHOLZ_VERORDNUNG"/>
    <tableColumn id="24" xr3:uid="{A6A9086C-3D54-451E-A411-6CEF756F52A6}" name="FCKW"/>
    <tableColumn id="25" xr3:uid="{CAC275A8-7280-41F8-8F53-C45BEF2F29C6}" name="HBCD"/>
    <tableColumn id="4" xr3:uid="{14909196-102E-4331-B9BB-E93160803EDD}" name="LAGA_BO"/>
    <tableColumn id="5" xr3:uid="{9B02AC14-28EB-4028-A5DE-755D74B7BF42}" name="LAGA_RC"/>
    <tableColumn id="6" xr3:uid="{4DA16F2B-8C6C-498A-BA9A-835818892FB2}" name="LAGA_RC_ORIENTIERUNGSWERT"/>
    <tableColumn id="7" xr3:uid="{3887914E-26B2-45DC-B98A-E511B0021DC4}" name="TL_GESTEIN"/>
    <tableColumn id="8" xr3:uid="{7C95FF51-EF77-493A-8B5B-1EB6FD29F943}" name="DEPV"/>
    <tableColumn id="9" xr3:uid="{5F6F5E0E-A0A1-431C-B666-B257E77E954A}" name="ENTSCHEIDUNGSHILFE"/>
    <tableColumn id="11" xr3:uid="{E19BC793-3704-4866-94D9-2390B24E2FD1}" name="REKU"/>
    <tableColumn id="10" xr3:uid="{BE543024-0B29-4F64-80C4-FAA2AC1682B1}" name="RUVA"/>
    <tableColumn id="12" xr3:uid="{00D238F1-7621-421E-A1B3-868860293D6E}" name="ABFALLSCHLUESSEL"/>
    <tableColumn id="3" xr3:uid="{989C28D6-5306-48DE-984B-2D305EE905F3}" name="LFS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0D35800-9D67-48C4-AD9A-6C0A5709A897}" name="Ruk.Table" displayName="Ruk.Table" ref="A1:D2" totalsRowShown="0">
  <autoFilter ref="A1:D2" xr:uid="{10D35800-9D67-48C4-AD9A-6C0A5709A897}"/>
  <tableColumns count="4">
    <tableColumn id="1" xr3:uid="{8939B6B1-95AF-4C73-877C-EF82136B8050}" name="ID" dataDxfId="76">
      <calculatedColumnFormula>"A"&amp;ROW()-1</calculatedColumnFormula>
    </tableColumn>
    <tableColumn id="2" xr3:uid="{13C1D8F4-818C-4CFC-AC2E-0EFCBE09C492}" name="NUMMER">
      <calculatedColumnFormula>ROW()-1</calculatedColumnFormula>
    </tableColumn>
    <tableColumn id="3" xr3:uid="{9F345E23-C8F8-4090-B96B-0157641507E4}" name="PROBENART"/>
    <tableColumn id="4" xr3:uid="{2E6AB03A-BF29-41C2-8BA4-A164961B8601}" name="WERT" dataDxfId="75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5B5D589-DA93-4F14-A4A4-7B60407AADCF}" name="Lp.Table" displayName="Lp.Table" ref="A1:J2" totalsRowShown="0">
  <autoFilter ref="A1:J2" xr:uid="{C5B5D589-DA93-4F14-A4A4-7B60407AADCF}"/>
  <tableColumns count="10">
    <tableColumn id="1" xr3:uid="{4F88403B-0C27-4180-BCBE-62627665E7D8}" name="ID" dataDxfId="74">
      <calculatedColumnFormula>"LP"&amp;ROW()-1</calculatedColumnFormula>
    </tableColumn>
    <tableColumn id="2" xr3:uid="{51F153C6-5FF1-44FD-B39F-464F5777D26F}" name="NUMMER" dataDxfId="73">
      <calculatedColumnFormula>ROW()-1</calculatedColumnFormula>
    </tableColumn>
    <tableColumn id="3" xr3:uid="{D635D0C6-EC46-4499-87D8-E68BA2217AC3}" name="WERT_1" dataDxfId="72"/>
    <tableColumn id="4" xr3:uid="{EB4DDFA1-C89E-49B6-A6D9-3E4EE912B328}" name="WERT_2" dataDxfId="71"/>
    <tableColumn id="5" xr3:uid="{675180B4-A186-4E41-9A3F-809597A2D137}" name="WERT_3" dataDxfId="70"/>
    <tableColumn id="6" xr3:uid="{1BCD8931-601C-4036-97BE-6890E0BB8E1A}" name="MITTELWERT" dataDxfId="69">
      <calculatedColumnFormula>IFERROR(AVERAGE(Lp.Table[[#This Row],[WERT_1]:[WERT_3]]),"")</calculatedColumnFormula>
    </tableColumn>
    <tableColumn id="7" xr3:uid="{E52EA34C-9206-4F8E-ADA8-4882EB8536D2}" name="EV" dataDxfId="68">
      <calculatedColumnFormula>IFERROR(ROUND(22.5/Lp.Table[[#This Row],[MITTELWERT]],1),"")</calculatedColumnFormula>
    </tableColumn>
    <tableColumn id="8" xr3:uid="{F82604BB-DC28-42BD-A51D-F8A987DCA29B}" name="EV85" dataDxfId="67">
      <calculatedColumnFormula>IFERROR(ROUND(Lp.Table[[#This Row],[EV]]*0.85,0),"")</calculatedColumnFormula>
    </tableColumn>
    <tableColumn id="9" xr3:uid="{DAF46846-3846-48E2-BAD5-98185ED0BC6A}" name="EV2" dataDxfId="66">
      <calculatedColumnFormula>IFERROR(IF(Lp.Table[[#This Row],[EV85]]="","",IF(AND(Lp.Table[[#This Row],[EV85]]&gt;45,Lp.Table[[#This Row],[EV85]]&lt;75),ROUND(-0.0333*Lp.Table[[#This Row],[EV85]]^2+5.3333*Lp.Table[[#This Row],[EV85]]-92.5,0),IF(Lp.Table[[#This Row],[EV85]]&lt;45,"&lt; 80","&gt; 120"))),"")</calculatedColumnFormula>
    </tableColumn>
    <tableColumn id="10" xr3:uid="{AA071D99-1780-47A0-A0AA-A95524C364E0}" name="EV2_SOLL" dataDxfId="65">
      <calculatedColumnFormula>IF(Lp.Table[[#This Row],[EV2]] &lt;&gt; "",120,"")</calculatedColumnFormula>
    </tableColumn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98E13D-EE76-407A-9E41-2FEB0148ED29}" name="Erkundungsstelle.Table" displayName="Erkundungsstelle.Table" ref="A1:AF3" totalsRowShown="0">
  <autoFilter ref="A1:AF3" xr:uid="{AB98E13D-EE76-407A-9E41-2FEB0148ED29}"/>
  <tableColumns count="32">
    <tableColumn id="1" xr3:uid="{694A277F-BFC2-43E2-BA7B-9942E6414962}" name="ID"/>
    <tableColumn id="2" xr3:uid="{5E32C2F2-99B1-4F86-B125-5BC77663FE3F}" name="NUMMER"/>
    <tableColumn id="4" xr3:uid="{4963561D-ADA7-4207-B968-F5A9A09EF179}" name="DATUM" dataDxfId="64"/>
    <tableColumn id="5" xr3:uid="{BABEC796-9288-4E03-98E0-189CC9C85F4E}" name="PRUEFER"/>
    <tableColumn id="6" xr3:uid="{F5F02E36-CA39-4C13-B20C-8F8174FB5913}" name="BEREICH"/>
    <tableColumn id="7" xr3:uid="{3BA5DD9E-3485-41BB-8101-869C4296A392}" name="ANSPRECHPARTNER"/>
    <tableColumn id="8" xr3:uid="{A6209035-F189-4F2E-851F-C6F2662A1CBC}" name="KOORDINATEN"/>
    <tableColumn id="9" xr3:uid="{87D511FA-CD62-41BA-A0D7-4472A003FB54}" name="ORT" dataDxfId="63"/>
    <tableColumn id="10" xr3:uid="{1A91CE2B-CBFA-4BAB-A2C1-65A006460EA7}" name="AUFSCHLUSS_OB"/>
    <tableColumn id="11" xr3:uid="{E40DE134-EE26-4DAA-B569-441A35FB1C72}" name="AUFSCHLUSS_TOB"/>
    <tableColumn id="12" xr3:uid="{2EDC2A4F-DFBA-481C-BAB2-FE041B42BF61}" name="AUFSCHLUSS_UG_OH_BA"/>
    <tableColumn id="13" xr3:uid="{7BECC057-57C3-4D58-943A-BAA271B200FA}" name="OBERKANTE"/>
    <tableColumn id="14" xr3:uid="{13962C6C-4D67-4590-AC1C-EF2A67992EBE}" name="BELASTUNGSKLASSE"/>
    <tableColumn id="15" xr3:uid="{005F580A-41C6-4E6E-B207-2405CF08B91D}" name="BELASTUNGSKLASSE_TAFEL" dataDxfId="62"/>
    <tableColumn id="16" xr3:uid="{A6A8DDBC-4279-4C87-8EDB-79B61910EB77}" name="PECH_QUALITATIV"/>
    <tableColumn id="17" xr3:uid="{ABCDD1CD-9AAB-4E59-BE2F-EC4CE254BBE0}" name="PECH_HALBQUANTITATIV"/>
    <tableColumn id="18" xr3:uid="{05922D03-5ACF-4037-AF85-9EF0A5FA0909}" name="PECH_QUANTITATIV"/>
    <tableColumn id="19" xr3:uid="{5E72D703-7149-41C2-A1FC-BDA93E3344C0}" name="TRAG_PLANUM"/>
    <tableColumn id="20" xr3:uid="{832D25E4-A7DF-4DBA-AFCE-8E3CE850EEB6}" name="TRAG_GRABENSOHLE"/>
    <tableColumn id="21" xr3:uid="{4DD0F9B0-A1A0-4EB0-A971-FAC8B99DA42C}" name="SOHLE_TIEFE"/>
    <tableColumn id="22" xr3:uid="{11FC1A31-8292-4566-AF1D-75D2FCBEB090}" name="VERBUND_UNTERLAGE"/>
    <tableColumn id="32" xr3:uid="{423E5F5B-5073-4D7B-BADA-78B2740B7CB8}" name="ZIELTIEFE"/>
    <tableColumn id="36" xr3:uid="{0CA72B14-3646-46A0-A217-3F5200F047E2}" name="FOOTNOTE_1"/>
    <tableColumn id="37" xr3:uid="{94ED1A0B-97AB-4C40-82B3-6025DD599411}" name="FOOTNOTE_2"/>
    <tableColumn id="38" xr3:uid="{7120010A-7FC5-43A3-A271-3AFA5ED9824B}" name="FOOTNOTE_3"/>
    <tableColumn id="39" xr3:uid="{147E127B-98EE-4AD7-BAB7-B686813637F6}" name="FOOTNOTE_4"/>
    <tableColumn id="40" xr3:uid="{78CF2DD5-6B4F-47D2-8275-EBA1A8DE3F24}" name="FOOTNOTE_5"/>
    <tableColumn id="41" xr3:uid="{9EDE3CBF-AD53-441D-BF2C-71731A620EB8}" name="FOOTNOTE_6"/>
    <tableColumn id="42" xr3:uid="{E2734AE0-7AC1-45CB-B256-E1C1794C24BB}" name="FOOTNOTE_7"/>
    <tableColumn id="43" xr3:uid="{D342E588-7993-4930-A727-822C3942A49F}" name="FOOTNOTE_8"/>
    <tableColumn id="44" xr3:uid="{83DF9C65-535F-44C5-91ED-FE393845A009}" name="FOOTNOTE_9"/>
    <tableColumn id="45" xr3:uid="{19182B51-443B-460D-AE7B-D283BEFF3E52}" name="FOOTNOTE_10"/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86754EA-51DA-43DE-88B3-FBD64291D8EA}" name="Erkundungsstelle.Sample.Table" displayName="Erkundungsstelle.Sample.Table" ref="A1:AD3" totalsRowShown="0" headerRowDxfId="61" dataDxfId="59" headerRowBorderDxfId="60" totalsRowBorderDxfId="58">
  <autoFilter ref="A1:AD3" xr:uid="{686754EA-51DA-43DE-88B3-FBD64291D8EA}"/>
  <tableColumns count="30">
    <tableColumn id="1" xr3:uid="{91C060AF-C243-44E1-B59F-75CF712912AD}" name="ID" dataDxfId="57">
      <calculatedColumnFormula>"SE"&amp;ROW()-1</calculatedColumnFormula>
    </tableColumn>
    <tableColumn id="2" xr3:uid="{C1AB7AD2-4809-47B7-8FC9-45DB5AD896D3}" name="PROBE.ID" dataDxfId="56"/>
    <tableColumn id="3" xr3:uid="{15945C43-2B60-4D8F-ACAB-9ACD21399FCF}" name="CHEMISTRY.ID" dataDxfId="55"/>
    <tableColumn id="6" xr3:uid="{2E2003D6-DC6D-427B-AA28-5FF0F0AAC9CA}" name="RUK.ID" dataDxfId="54"/>
    <tableColumn id="14" xr3:uid="{A87AED5C-74B9-447D-A918-7858B73D3BAD}" name="LP.ID" dataDxfId="53"/>
    <tableColumn id="4" xr3:uid="{818129A5-0350-4DD1-8519-3FB375782718}" name="NUMMER" dataDxfId="52"/>
    <tableColumn id="5" xr3:uid="{B8D76753-9945-45ED-8996-E2B7195D17C7}" name="AUFSCHLUSS" dataDxfId="51"/>
    <tableColumn id="7" xr3:uid="{C8B25736-B173-4636-8273-A63E6CE9DE59}" name="ART" dataDxfId="50"/>
    <tableColumn id="8" xr3:uid="{5B928228-798C-4090-AE3C-FC5384C6F7B4}" name="KOERNUNG" dataDxfId="49"/>
    <tableColumn id="9" xr3:uid="{9B7DEAA8-7982-476D-A4B8-64EA894AECE5}" name="BODENKLASSE" dataDxfId="48"/>
    <tableColumn id="10" xr3:uid="{C061F8C2-A081-45C0-93AD-15541AD44FBC}" name="DICKE" dataDxfId="47"/>
    <tableColumn id="11" xr3:uid="{82DF48D2-7631-4282-B880-1113EE32B247}" name="TIEFE_START" dataDxfId="46">
      <calculatedColumnFormula>Erkundungsstelle.Sample.Table[[#This Row],[TIEFE_ENDE]]-Erkundungsstelle.Sample.Table[[#This Row],[DICKE]]</calculatedColumnFormula>
    </tableColumn>
    <tableColumn id="12" xr3:uid="{E8695974-0841-431D-8CEE-D5CE0B176A5A}" name="TIEFE_ENDE" dataDxfId="1">
      <calculatedColumnFormula array="1">IF(CELL("inhalt",INDIRECT(ADDRESS(ROW()-1,COLUMN(Erkundungsstelle.Sample.Table[[#This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calculatedColumnFormula>
    </tableColumn>
    <tableColumn id="13" xr3:uid="{B157073B-7518-471D-9947-0F09040FB444}" name="PECH" dataDxfId="45"/>
    <tableColumn id="15" xr3:uid="{99E311E3-5163-46E8-B93E-6F5FC5259D10}" name="RUNDUNGSGRAD_GESTUFTHEIT" dataDxfId="44"/>
    <tableColumn id="16" xr3:uid="{A285488D-B971-4C15-9449-E201188EB5A0}" name="FARBE" dataDxfId="43"/>
    <tableColumn id="17" xr3:uid="{249D57F6-5F41-44F1-9CCB-04120DD90F33}" name="BODENART" dataDxfId="42"/>
    <tableColumn id="18" xr3:uid="{962449DE-E035-48F1-87F4-7DEE52D490BD}" name="KONSISTENZ" dataDxfId="41"/>
    <tableColumn id="19" xr3:uid="{16FB7DBB-591F-4FC6-A65E-2DC7456CCCB0}" name="FEUCHTIGKEIT" dataDxfId="40"/>
    <tableColumn id="20" xr3:uid="{DD3E896D-5346-4DD2-B67B-707A5F8408B2}" name="WASSERGEHALT" dataDxfId="39"/>
    <tableColumn id="21" xr3:uid="{599B39F0-E5BE-474C-80B4-D61D25AB5240}" name="WASSERPROCTOR" dataDxfId="38"/>
    <tableColumn id="22" xr3:uid="{01691A17-D32C-4971-8CA9-4F4C45A5B3E8}" name="NOTIZ" dataDxfId="37"/>
    <tableColumn id="23" xr3:uid="{A82813FC-D25D-48BA-9D51-572FBA76D81D}" name="BEHAELTNIS" dataDxfId="36"/>
    <tableColumn id="24" xr3:uid="{12C181C0-EE5B-45AE-9E49-C30630519D23}" name="ABFALLART" dataDxfId="35">
      <calculatedColumnFormula array="1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calculatedColumnFormula>
    </tableColumn>
    <tableColumn id="25" xr3:uid="{E62E33D8-9999-49C2-87D1-747515766F48}" name="GERUCH" dataDxfId="34">
      <calculatedColumnFormula>IF(Erkundungsstelle.Sample.Table[[#This Row],[PECH]]="JA","auffällig",IF(Erkundungsstelle.Sample.Table[[#This Row],[ART]]&lt;&gt;"","neutral",""))</calculatedColumnFormula>
    </tableColumn>
    <tableColumn id="26" xr3:uid="{16A743AA-F638-4AEE-9BF9-4F1F81CBD1BF}" name="KORNGROESSENVERTEILUNG" dataDxfId="33"/>
    <tableColumn id="30" xr3:uid="{932C683F-5FBC-4118-A19E-789EE0DB27EF}" name="DRUCKFESTIGKEIT" dataDxfId="32"/>
    <tableColumn id="31" xr3:uid="{378F218B-DDAE-42CB-B447-8A70E953F1CF}" name="FROSTEMPFINDLICHKEITSKLASSE" dataDxfId="31"/>
    <tableColumn id="33" xr3:uid="{B3408F05-F99B-459D-B135-5652B7DCF447}" name="VERDICHTUNGSFAEHIGKEIT" dataDxfId="30"/>
    <tableColumn id="34" xr3:uid="{AC3E2064-5120-45EE-BC83-7C422B63A83A}" name="HOMOGENBEREICH" dataDxfId="29"/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681AB7-4CB7-4C37-909F-81BC9A75631F}" name="Haufwerk.Table" displayName="Haufwerk.Table" ref="A1:H2" totalsRowShown="0" headerRowDxfId="28">
  <autoFilter ref="A1:H2" xr:uid="{82681AB7-4CB7-4C37-909F-81BC9A75631F}"/>
  <tableColumns count="8">
    <tableColumn id="1" xr3:uid="{723E0C7C-29CB-4333-B738-AE7109312EC6}" name="ID"/>
    <tableColumn id="2" xr3:uid="{C9EE29C7-8255-4EF9-83D8-E08FAAD17350}" name="NUMMER"/>
    <tableColumn id="3" xr3:uid="{D14B54F3-6095-4809-ACDD-B6CC2E4EF256}" name="DATUM" dataDxfId="27"/>
    <tableColumn id="4" xr3:uid="{AFCBA1F5-7ED9-4F80-AFC7-1097245E4221}" name="PRUEFER"/>
    <tableColumn id="5" xr3:uid="{A8F5E4B0-2857-4924-8516-E41867E428DC}" name="BEREICH"/>
    <tableColumn id="6" xr3:uid="{EFC886FB-D4E1-4D90-BE94-B759F1198FB9}" name="ANSPRECHPARTNER"/>
    <tableColumn id="7" xr3:uid="{72FC2D53-C857-44C2-8E65-968894FE95E2}" name="KOORDINATEN"/>
    <tableColumn id="8" xr3:uid="{AB0FD246-D5E3-4C82-B3E3-636CDE8A8D37}" name="ORT" dataDxfId="26"/>
  </tableColumns>
  <tableStyleInfo name="TableStyleMedium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B04F822-FCA3-4EC4-9533-8178FB26AFC3}" name="Haufwerk.Sample.Table" displayName="Haufwerk.Sample.Table" ref="A1:Q3" totalsRowShown="0" headerRowDxfId="25">
  <autoFilter ref="A1:Q3" xr:uid="{4B04F822-FCA3-4EC4-9533-8178FB26AFC3}"/>
  <tableColumns count="17">
    <tableColumn id="1" xr3:uid="{1C03AB31-B2D9-46CB-9DD4-8ABB4FBBF85D}" name="ID">
      <calculatedColumnFormula>"SH"&amp;ROW()-1</calculatedColumnFormula>
    </tableColumn>
    <tableColumn id="2" xr3:uid="{27DC18A4-2ADD-405E-9311-C04C0BD82A2D}" name="PROBE.ID"/>
    <tableColumn id="3" xr3:uid="{312C73CC-979A-4483-A0A8-83428A4FE885}" name="CHEMISTRY.ID"/>
    <tableColumn id="4" xr3:uid="{3ED91F37-4267-4EA4-B393-9999AECBCBFD}" name="NUMMER"/>
    <tableColumn id="5" xr3:uid="{A4B66729-75F7-4E3C-A914-B3EFB36EE008}" name="AUFSCHLUSS" dataDxfId="24">
      <calculatedColumnFormula>"HAUFWERK"</calculatedColumnFormula>
    </tableColumn>
    <tableColumn id="6" xr3:uid="{1586FA36-B4DE-4684-9D6E-C35C26DEC2A1}" name="ART"/>
    <tableColumn id="20" xr3:uid="{E39EAB2A-0B3D-4A23-B43E-208E3AAE3017}" name="KOERNUNG" dataDxfId="23"/>
    <tableColumn id="7" xr3:uid="{A14620EF-6D87-41CD-B8D4-595661C8230F}" name="ABFALLART"/>
    <tableColumn id="8" xr3:uid="{69FF4125-21BA-4CBD-9954-E215037CB7AD}" name="VOLUMEN"/>
    <tableColumn id="9" xr3:uid="{7E912052-6687-4171-AC83-DAECF0043AD8}" name="PROBEN" dataDxfId="22">
      <calculatedColumnFormula array="1">_xlfn.IFS(ISBLANK(Haufwerk.Sample.Table[[#This Row],[VOLUMEN]]),"",Haufwerk.Sample.Table[[#This Row],[VOLUMEN]]&lt;=30,2,Haufwerk.Sample.Table[[#This Row],[VOLUMEN]]&lt;=60,3,Haufwerk.Sample.Table[[#This Row],[VOLUMEN]]&lt;=100,4,Haufwerk.Sample.Table[[#This Row],[VOLUMEN]]&lt;=150,5,Haufwerk.Sample.Table[[#This Row],[VOLUMEN]]&lt;=200,6,Haufwerk.Sample.Table[[#This Row],[VOLUMEN]]&lt;=300,7,Haufwerk.Sample.Table[[#This Row],[VOLUMEN]]&lt;=400,8,Haufwerk.Sample.Table[[#This Row],[VOLUMEN]]&lt;=500,9,Haufwerk.Sample.Table[[#This Row],[VOLUMEN]]&lt;=600,10,Haufwerk.Sample.Table[[#This Row],[VOLUMEN]]&lt;=700,11,Haufwerk.Sample.Table[[#This Row],[VOLUMEN]]&lt;=800,12,Haufwerk.Sample.Table[[#This Row],[VOLUMEN]]&lt;=900,13,Haufwerk.Sample.Table[[#This Row],[VOLUMEN]]&lt;=1000,14,Haufwerk.Sample.Table[[#This Row],[VOLUMEN]]&lt;=1100,15,Haufwerk.Sample.Table[[#This Row],[VOLUMEN]]&lt;=1200,16)</calculatedColumnFormula>
    </tableColumn>
    <tableColumn id="10" xr3:uid="{43E17521-538A-4151-9133-288F54B08474}" name="BEHAELTNIS"/>
    <tableColumn id="11" xr3:uid="{F3615C03-AAC3-454B-9820-1DE785D3C6C5}" name="FARBE"/>
    <tableColumn id="12" xr3:uid="{D172E82F-D043-4F90-A716-D35755CED4EE}" name="GERUCH"/>
    <tableColumn id="14" xr3:uid="{B8EE0E66-CA09-4080-B53D-B247FE4C5805}" name="BODENKLASSE" dataDxfId="21"/>
    <tableColumn id="15" xr3:uid="{7E279583-C1A2-4453-94A9-383ED44D3C12}" name="PECH"/>
    <tableColumn id="18" xr3:uid="{591F0959-1D63-4947-BBBB-4738500939CF}" name="BODENART"/>
    <tableColumn id="19" xr3:uid="{EBECC27F-66AC-4EEC-8EEC-D107D8CB22BC}" name="NOTIZ"/>
  </tableColumns>
  <tableStyleInfo name="TableStyleMedium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3D31A9-0098-428A-BD52-FB14AEB31A8E}" name="Gebaeude.Table" displayName="Gebaeude.Table" ref="A1:K3" totalsRowShown="0" headerRowDxfId="20">
  <autoFilter ref="A1:K3" xr:uid="{783D31A9-0098-428A-BD52-FB14AEB31A8E}"/>
  <tableColumns count="11">
    <tableColumn id="1" xr3:uid="{DFC95AB4-C2C4-4331-914E-D0BA5DE00A0A}" name="ID"/>
    <tableColumn id="2" xr3:uid="{3EEAA087-E8CD-44B3-8DF7-FA0EE5A08610}" name="NUMMER"/>
    <tableColumn id="3" xr3:uid="{A368117F-57A6-414D-A93E-3A6BD44DE902}" name="DATUM" dataDxfId="19"/>
    <tableColumn id="4" xr3:uid="{89A03C32-A8DF-45C6-A873-2F050ECE505E}" name="BAUTEIL"/>
    <tableColumn id="5" xr3:uid="{34760493-5B96-4031-ABE8-60A994DC1306}" name="PROBENCHARAKTER"/>
    <tableColumn id="6" xr3:uid="{E249EC8E-C551-485F-88B0-4BF445D506C2}" name="GERUCH"/>
    <tableColumn id="7" xr3:uid="{4FEF5B7C-EB9F-451F-A024-9F0C2E7E85E1}" name="PROBENNUMMER"/>
    <tableColumn id="8" xr3:uid="{1243F9B4-EA61-49B6-A7F8-99DA51BE8E9C}" name="GEBAEUDE"/>
    <tableColumn id="9" xr3:uid="{67ADEC80-C50F-4089-BF03-566EE49F5E7A}" name="ETAGE"/>
    <tableColumn id="10" xr3:uid="{C7133D7F-93F0-4BCD-B869-86727BCB66F9}" name="RAUM"/>
    <tableColumn id="11" xr3:uid="{78D2F165-EA0F-4A68-A0AC-2DB86211B356}" name="ENTNAHME"/>
  </tableColumns>
  <tableStyleInfo name="TableStyleMedium20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A767C01-4406-436F-BD9A-A3FFF55799C0}" name="Gebaeude.Sample.Table" displayName="Gebaeude.Sample.Table" ref="A1:O3" totalsRowShown="0" headerRowDxfId="18" dataDxfId="17" tableBorderDxfId="16">
  <autoFilter ref="A1:O3" xr:uid="{6A767C01-4406-436F-BD9A-A3FFF55799C0}"/>
  <tableColumns count="15">
    <tableColumn id="1" xr3:uid="{464C12D3-725E-45F8-AD19-AAA56FE8C87E}" name="ID" dataDxfId="15">
      <calculatedColumnFormula>"SG"&amp;ROW()-1</calculatedColumnFormula>
    </tableColumn>
    <tableColumn id="2" xr3:uid="{09703B2C-E7CE-4CB7-B63F-D395864A3F5D}" name="PROBE.ID" dataDxfId="14"/>
    <tableColumn id="3" xr3:uid="{84CEF5DD-029B-470D-8ED5-96DD8A50DD65}" name="CHEMISTRY.ID" dataDxfId="13"/>
    <tableColumn id="4" xr3:uid="{B7736C9C-0487-4944-BEF4-8F38D92C738C}" name="NUMMER" dataDxfId="12"/>
    <tableColumn id="5" xr3:uid="{10FBA733-C674-40CA-802F-8335395B72BA}" name="AUFSCHLUSS" dataDxfId="11">
      <calculatedColumnFormula>"GEBAEUDE"</calculatedColumnFormula>
    </tableColumn>
    <tableColumn id="6" xr3:uid="{C5595458-AF75-4C70-A0B0-A072EBD0DC00}" name="MATERIAL" dataDxfId="10"/>
    <tableColumn id="7" xr3:uid="{75F310A1-D2F7-44E4-8EE6-7B4911C8827D}" name="FARBE" dataDxfId="9"/>
    <tableColumn id="8" xr3:uid="{E56017A3-7C60-41C7-99DA-2863169A05E0}" name="DICKE" dataDxfId="8"/>
    <tableColumn id="9" xr3:uid="{54DFF4F5-42B8-44E4-99F0-3D2FCAF85FB0}" name="TIEFE_START" dataDxfId="7">
      <calculatedColumnFormula>Gebaeude.Sample.Table[[#This Row],[TIEFE_ENDE]]-Gebaeude.Sample.Table[[#This Row],[DICKE]]</calculatedColumnFormula>
    </tableColumn>
    <tableColumn id="10" xr3:uid="{B961A2BE-1ADA-431B-905A-BB02BE55CB8D}" name="TIEFE_ENDE" dataDxfId="0">
      <calculatedColumnFormula array="1">IF(CELL("inhalt",INDIRECT(ADDRESS(ROW()-1,COLUMN(Gebaeude.Sample.Table[[#This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calculatedColumnFormula>
    </tableColumn>
    <tableColumn id="11" xr3:uid="{62C7E9A6-9838-4B4D-A4CD-114B00565A4F}" name="ENTNAHME" dataDxfId="6"/>
    <tableColumn id="15" xr3:uid="{C9DC914B-EB3E-4E02-8654-C3565F732EBB}" name="MATERIAL_VERGLEICH" dataDxfId="5"/>
    <tableColumn id="12" xr3:uid="{04AD4050-39A1-4BBD-B7B4-F9B17763573F}" name="SCHADSTOFFVERDACHT" dataDxfId="4"/>
    <tableColumn id="13" xr3:uid="{85B651DE-D92F-468E-BECC-500BFDF1C539}" name="ABFALLSCHLUESSEL_MATERIAL" dataDxfId="3"/>
    <tableColumn id="14" xr3:uid="{B7E0A481-8497-47AC-B1AD-91DAF0069CDD}" name="ABFALLSCHLUESSEL_GEMISCH" dataDxfId="2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BF34E-411F-48FB-B979-73B4F35FEE06}">
  <sheetPr>
    <tabColor theme="1"/>
  </sheetPr>
  <dimension ref="A1:DO8"/>
  <sheetViews>
    <sheetView topLeftCell="BO1" workbookViewId="0">
      <selection activeCell="BQ23" sqref="BQ23"/>
    </sheetView>
  </sheetViews>
  <sheetFormatPr defaultRowHeight="15" x14ac:dyDescent="0.25"/>
  <cols>
    <col min="1" max="1" width="11.5703125" bestFit="1" customWidth="1"/>
    <col min="2" max="2" width="18.5703125" bestFit="1" customWidth="1"/>
    <col min="3" max="3" width="16.7109375" bestFit="1" customWidth="1"/>
    <col min="4" max="4" width="17.7109375" bestFit="1" customWidth="1"/>
    <col min="5" max="5" width="17.140625" bestFit="1" customWidth="1"/>
    <col min="6" max="6" width="27.85546875" bestFit="1" customWidth="1"/>
    <col min="7" max="7" width="23.140625" bestFit="1" customWidth="1"/>
    <col min="8" max="8" width="52.140625" bestFit="1" customWidth="1"/>
    <col min="9" max="9" width="25.140625" bestFit="1" customWidth="1"/>
    <col min="10" max="10" width="26.140625" bestFit="1" customWidth="1"/>
    <col min="11" max="11" width="32.85546875" bestFit="1" customWidth="1"/>
    <col min="12" max="12" width="20.5703125" bestFit="1" customWidth="1"/>
    <col min="13" max="13" width="28.140625" bestFit="1" customWidth="1"/>
    <col min="14" max="14" width="34.42578125" bestFit="1" customWidth="1"/>
    <col min="15" max="15" width="26.42578125" bestFit="1" customWidth="1"/>
    <col min="16" max="16" width="32.85546875" bestFit="1" customWidth="1"/>
    <col min="17" max="17" width="28.140625" bestFit="1" customWidth="1"/>
    <col min="18" max="18" width="24" bestFit="1" customWidth="1"/>
    <col min="19" max="19" width="29.140625" bestFit="1" customWidth="1"/>
    <col min="20" max="20" width="21.140625" bestFit="1" customWidth="1"/>
    <col min="21" max="21" width="30.5703125" bestFit="1" customWidth="1"/>
    <col min="22" max="22" width="17.85546875" bestFit="1" customWidth="1"/>
    <col min="23" max="24" width="81.140625" bestFit="1" customWidth="1"/>
    <col min="25" max="25" width="45.140625" bestFit="1" customWidth="1"/>
    <col min="26" max="26" width="81.140625" bestFit="1" customWidth="1"/>
    <col min="27" max="27" width="45.5703125" bestFit="1" customWidth="1"/>
    <col min="28" max="28" width="41.7109375" bestFit="1" customWidth="1"/>
    <col min="29" max="29" width="45.140625" bestFit="1" customWidth="1"/>
    <col min="30" max="30" width="64.42578125" bestFit="1" customWidth="1"/>
    <col min="31" max="31" width="69.5703125" bestFit="1" customWidth="1"/>
    <col min="32" max="32" width="22.7109375" bestFit="1" customWidth="1"/>
    <col min="33" max="33" width="12.85546875" bestFit="1" customWidth="1"/>
    <col min="34" max="34" width="19.5703125" bestFit="1" customWidth="1"/>
    <col min="35" max="35" width="24" bestFit="1" customWidth="1"/>
    <col min="36" max="36" width="17.28515625" bestFit="1" customWidth="1"/>
    <col min="37" max="37" width="15.5703125" bestFit="1" customWidth="1"/>
    <col min="38" max="38" width="20" bestFit="1" customWidth="1"/>
    <col min="39" max="39" width="22.7109375" bestFit="1" customWidth="1"/>
    <col min="40" max="40" width="14.42578125" bestFit="1" customWidth="1"/>
    <col min="41" max="41" width="21.7109375" bestFit="1" customWidth="1"/>
    <col min="42" max="42" width="24" bestFit="1" customWidth="1"/>
    <col min="43" max="43" width="16.28515625" bestFit="1" customWidth="1"/>
    <col min="44" max="44" width="22.28515625" bestFit="1" customWidth="1"/>
    <col min="45" max="45" width="21.5703125" bestFit="1" customWidth="1"/>
    <col min="46" max="46" width="15.7109375" bestFit="1" customWidth="1"/>
    <col min="47" max="47" width="40.42578125" bestFit="1" customWidth="1"/>
    <col min="48" max="48" width="16.7109375" bestFit="1" customWidth="1"/>
    <col min="49" max="49" width="21" bestFit="1" customWidth="1"/>
    <col min="50" max="50" width="22.28515625" bestFit="1" customWidth="1"/>
    <col min="51" max="51" width="24" bestFit="1" customWidth="1"/>
    <col min="52" max="52" width="25.7109375" bestFit="1" customWidth="1"/>
    <col min="53" max="53" width="27.28515625" bestFit="1" customWidth="1"/>
    <col min="54" max="54" width="16.5703125" bestFit="1" customWidth="1"/>
    <col min="55" max="55" width="21.85546875" bestFit="1" customWidth="1"/>
    <col min="56" max="56" width="21.140625" bestFit="1" customWidth="1"/>
    <col min="57" max="57" width="18.5703125" bestFit="1" customWidth="1"/>
    <col min="58" max="58" width="37.5703125" bestFit="1" customWidth="1"/>
    <col min="59" max="59" width="27.28515625" bestFit="1" customWidth="1"/>
    <col min="60" max="60" width="40.7109375" bestFit="1" customWidth="1"/>
    <col min="61" max="61" width="36.140625" bestFit="1" customWidth="1"/>
    <col min="62" max="62" width="28.7109375" bestFit="1" customWidth="1"/>
    <col min="63" max="63" width="19.28515625" bestFit="1" customWidth="1"/>
    <col min="64" max="64" width="26.42578125" bestFit="1" customWidth="1"/>
    <col min="65" max="67" width="24.85546875" bestFit="1" customWidth="1"/>
    <col min="68" max="68" width="29.28515625" bestFit="1" customWidth="1"/>
    <col min="69" max="69" width="19.85546875" bestFit="1" customWidth="1"/>
    <col min="70" max="70" width="21.85546875" style="6" bestFit="1" customWidth="1"/>
    <col min="71" max="71" width="20.85546875" style="6" bestFit="1" customWidth="1"/>
    <col min="72" max="72" width="26.140625" bestFit="1" customWidth="1"/>
    <col min="73" max="73" width="21.140625" bestFit="1" customWidth="1"/>
    <col min="74" max="74" width="28.28515625" bestFit="1" customWidth="1"/>
    <col min="75" max="75" width="30.28515625" bestFit="1" customWidth="1"/>
    <col min="76" max="76" width="24.5703125" style="4" bestFit="1" customWidth="1"/>
    <col min="77" max="77" width="27.85546875" bestFit="1" customWidth="1"/>
    <col min="78" max="78" width="31.5703125" bestFit="1" customWidth="1"/>
    <col min="79" max="79" width="43.85546875" bestFit="1" customWidth="1"/>
    <col min="80" max="80" width="32.5703125" bestFit="1" customWidth="1"/>
    <col min="81" max="81" width="30" bestFit="1" customWidth="1"/>
    <col min="82" max="82" width="29.5703125" bestFit="1" customWidth="1"/>
    <col min="83" max="83" width="29.42578125" bestFit="1" customWidth="1"/>
    <col min="84" max="84" width="30.28515625" bestFit="1" customWidth="1"/>
    <col min="85" max="85" width="29.5703125" bestFit="1" customWidth="1"/>
    <col min="86" max="86" width="34.28515625" bestFit="1" customWidth="1"/>
    <col min="87" max="87" width="40.42578125" bestFit="1" customWidth="1"/>
    <col min="88" max="89" width="39.5703125" bestFit="1" customWidth="1"/>
    <col min="90" max="90" width="32.7109375" bestFit="1" customWidth="1"/>
    <col min="91" max="91" width="48.28515625" bestFit="1" customWidth="1"/>
    <col min="92" max="92" width="31.28515625" bestFit="1" customWidth="1"/>
    <col min="93" max="93" width="30.85546875" bestFit="1" customWidth="1"/>
    <col min="94" max="94" width="34.5703125" bestFit="1" customWidth="1"/>
    <col min="95" max="95" width="34.28515625" bestFit="1" customWidth="1"/>
    <col min="96" max="96" width="55.7109375" bestFit="1" customWidth="1"/>
    <col min="97" max="97" width="36.5703125" bestFit="1" customWidth="1"/>
    <col min="98" max="98" width="30.7109375" bestFit="1" customWidth="1"/>
    <col min="99" max="99" width="46.28515625" bestFit="1" customWidth="1"/>
    <col min="100" max="100" width="30.7109375" bestFit="1" customWidth="1"/>
    <col min="101" max="101" width="31.140625" bestFit="1" customWidth="1"/>
    <col min="102" max="102" width="43.42578125" bestFit="1" customWidth="1"/>
    <col min="103" max="103" width="28.85546875" bestFit="1" customWidth="1"/>
    <col min="104" max="104" width="20.5703125" bestFit="1" customWidth="1"/>
    <col min="105" max="105" width="18.42578125" bestFit="1" customWidth="1"/>
    <col min="106" max="106" width="17.140625" bestFit="1" customWidth="1"/>
    <col min="107" max="107" width="28" bestFit="1" customWidth="1"/>
    <col min="108" max="108" width="17.28515625" bestFit="1" customWidth="1"/>
    <col min="109" max="109" width="26.140625" bestFit="1" customWidth="1"/>
    <col min="110" max="110" width="19.5703125" bestFit="1" customWidth="1"/>
    <col min="111" max="112" width="15.5703125" bestFit="1" customWidth="1"/>
    <col min="113" max="114" width="20.28515625" bestFit="1" customWidth="1"/>
    <col min="115" max="115" width="21.5703125" bestFit="1" customWidth="1"/>
    <col min="116" max="116" width="31.28515625" bestFit="1" customWidth="1"/>
    <col min="117" max="117" width="32.5703125" bestFit="1" customWidth="1"/>
    <col min="118" max="118" width="38.85546875" bestFit="1" customWidth="1"/>
    <col min="119" max="119" width="38.140625" bestFit="1" customWidth="1"/>
    <col min="120" max="120" width="38.140625" customWidth="1"/>
  </cols>
  <sheetData>
    <row r="1" spans="1:119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331</v>
      </c>
      <c r="X1" t="s">
        <v>332</v>
      </c>
      <c r="Y1" t="s">
        <v>333</v>
      </c>
      <c r="Z1" t="s">
        <v>334</v>
      </c>
      <c r="AA1" t="s">
        <v>335</v>
      </c>
      <c r="AB1" t="s">
        <v>336</v>
      </c>
      <c r="AC1" t="s">
        <v>337</v>
      </c>
      <c r="AD1" t="s">
        <v>338</v>
      </c>
      <c r="AE1" t="s">
        <v>339</v>
      </c>
      <c r="AF1" t="s">
        <v>340</v>
      </c>
      <c r="AG1" t="s">
        <v>22</v>
      </c>
      <c r="AH1" t="s">
        <v>23</v>
      </c>
      <c r="AI1" t="s">
        <v>24</v>
      </c>
      <c r="AJ1" t="s">
        <v>27</v>
      </c>
      <c r="AK1" t="s">
        <v>480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29</v>
      </c>
      <c r="BL1" t="s">
        <v>167</v>
      </c>
      <c r="BM1" t="s">
        <v>168</v>
      </c>
      <c r="BN1" t="s">
        <v>169</v>
      </c>
      <c r="BO1" t="s">
        <v>170</v>
      </c>
      <c r="BP1" t="s">
        <v>171</v>
      </c>
      <c r="BQ1" t="s">
        <v>313</v>
      </c>
      <c r="BR1" s="6" t="s">
        <v>314</v>
      </c>
      <c r="BS1" s="6" t="s">
        <v>315</v>
      </c>
      <c r="BT1" t="s">
        <v>316</v>
      </c>
      <c r="BU1" t="s">
        <v>30</v>
      </c>
      <c r="BV1" t="s">
        <v>172</v>
      </c>
      <c r="BW1" t="s">
        <v>173</v>
      </c>
      <c r="BX1" s="4" t="s">
        <v>174</v>
      </c>
      <c r="BY1" t="s">
        <v>28</v>
      </c>
      <c r="BZ1" t="s">
        <v>155</v>
      </c>
      <c r="CA1" t="s">
        <v>156</v>
      </c>
      <c r="CB1" t="s">
        <v>164</v>
      </c>
      <c r="CC1" t="s">
        <v>183</v>
      </c>
      <c r="CD1" t="s">
        <v>184</v>
      </c>
      <c r="CE1" t="s">
        <v>165</v>
      </c>
      <c r="CF1" t="s">
        <v>166</v>
      </c>
      <c r="CG1" t="s">
        <v>180</v>
      </c>
      <c r="CH1" t="s">
        <v>342</v>
      </c>
      <c r="CI1" t="s">
        <v>181</v>
      </c>
      <c r="CJ1" t="s">
        <v>451</v>
      </c>
      <c r="CK1" t="s">
        <v>452</v>
      </c>
      <c r="CL1" t="s">
        <v>182</v>
      </c>
      <c r="CM1" t="s">
        <v>185</v>
      </c>
      <c r="CN1" t="s">
        <v>447</v>
      </c>
      <c r="CO1" t="s">
        <v>448</v>
      </c>
      <c r="CP1" t="s">
        <v>158</v>
      </c>
      <c r="CQ1" t="s">
        <v>159</v>
      </c>
      <c r="CR1" t="s">
        <v>341</v>
      </c>
      <c r="CS1" t="s">
        <v>160</v>
      </c>
      <c r="CT1" t="s">
        <v>161</v>
      </c>
      <c r="CU1" t="s">
        <v>162</v>
      </c>
      <c r="CV1" t="s">
        <v>163</v>
      </c>
      <c r="CW1" t="s">
        <v>360</v>
      </c>
      <c r="CX1" t="s">
        <v>479</v>
      </c>
      <c r="CY1" t="s">
        <v>157</v>
      </c>
      <c r="CZ1" t="s">
        <v>150</v>
      </c>
      <c r="DA1" t="s">
        <v>151</v>
      </c>
      <c r="DB1" t="s">
        <v>20</v>
      </c>
      <c r="DC1" t="s">
        <v>71</v>
      </c>
      <c r="DD1" t="s">
        <v>72</v>
      </c>
      <c r="DE1" t="s">
        <v>73</v>
      </c>
      <c r="DF1" t="s">
        <v>312</v>
      </c>
      <c r="DG1" t="s">
        <v>74</v>
      </c>
      <c r="DH1" t="s">
        <v>75</v>
      </c>
      <c r="DI1" t="s">
        <v>76</v>
      </c>
      <c r="DJ1" t="s">
        <v>149</v>
      </c>
      <c r="DK1" t="s">
        <v>152</v>
      </c>
      <c r="DL1" t="s">
        <v>446</v>
      </c>
      <c r="DM1" t="s">
        <v>153</v>
      </c>
      <c r="DN1" t="s">
        <v>154</v>
      </c>
      <c r="DO1" t="s">
        <v>309</v>
      </c>
    </row>
    <row r="2" spans="1:119" x14ac:dyDescent="0.25">
      <c r="A2" t="s">
        <v>0</v>
      </c>
      <c r="B2">
        <v>1</v>
      </c>
      <c r="C2" s="11">
        <v>44427</v>
      </c>
      <c r="D2" t="s">
        <v>345</v>
      </c>
      <c r="E2" t="s">
        <v>343</v>
      </c>
      <c r="F2" t="s">
        <v>344</v>
      </c>
      <c r="G2" t="s">
        <v>346</v>
      </c>
      <c r="H2" t="s">
        <v>347</v>
      </c>
      <c r="I2" t="s">
        <v>247</v>
      </c>
      <c r="J2" t="s">
        <v>229</v>
      </c>
      <c r="K2" t="s">
        <v>230</v>
      </c>
      <c r="L2" t="s">
        <v>231</v>
      </c>
      <c r="M2" t="s">
        <v>232</v>
      </c>
      <c r="N2" t="s">
        <v>348</v>
      </c>
      <c r="O2" t="s">
        <v>233</v>
      </c>
      <c r="P2" t="s">
        <v>233</v>
      </c>
      <c r="Q2" t="s">
        <v>233</v>
      </c>
      <c r="R2">
        <v>10</v>
      </c>
      <c r="S2" t="s">
        <v>349</v>
      </c>
      <c r="T2">
        <v>45</v>
      </c>
      <c r="U2" t="s">
        <v>302</v>
      </c>
      <c r="V2">
        <v>300</v>
      </c>
      <c r="W2" t="s">
        <v>305</v>
      </c>
      <c r="X2" t="s">
        <v>251</v>
      </c>
      <c r="Y2" t="s">
        <v>264</v>
      </c>
      <c r="Z2" t="s">
        <v>276</v>
      </c>
      <c r="AA2" t="s">
        <v>285</v>
      </c>
      <c r="AB2" t="s">
        <v>291</v>
      </c>
      <c r="AC2" t="s">
        <v>296</v>
      </c>
      <c r="AD2" t="s">
        <v>300</v>
      </c>
      <c r="AE2" t="s">
        <v>303</v>
      </c>
      <c r="AF2" t="s">
        <v>481</v>
      </c>
      <c r="AG2" t="s">
        <v>477</v>
      </c>
      <c r="AH2" t="s">
        <v>0</v>
      </c>
      <c r="AI2" t="s">
        <v>3</v>
      </c>
      <c r="AJ2" t="s">
        <v>5</v>
      </c>
      <c r="AL2">
        <v>2</v>
      </c>
      <c r="AM2" t="s">
        <v>192</v>
      </c>
      <c r="AN2" t="s">
        <v>191</v>
      </c>
      <c r="AO2" t="s">
        <v>318</v>
      </c>
      <c r="AQ2">
        <v>3</v>
      </c>
      <c r="AR2">
        <v>5</v>
      </c>
      <c r="AS2">
        <v>8</v>
      </c>
      <c r="AT2" t="s">
        <v>193</v>
      </c>
      <c r="AU2" t="s">
        <v>236</v>
      </c>
      <c r="AV2" t="s">
        <v>456</v>
      </c>
      <c r="AW2" t="s">
        <v>237</v>
      </c>
      <c r="AX2" t="s">
        <v>238</v>
      </c>
      <c r="AY2" t="s">
        <v>239</v>
      </c>
      <c r="AZ2">
        <v>2</v>
      </c>
      <c r="BA2">
        <v>2</v>
      </c>
      <c r="BD2" t="s">
        <v>464</v>
      </c>
      <c r="BE2" t="s">
        <v>311</v>
      </c>
      <c r="BF2">
        <v>2</v>
      </c>
      <c r="BG2" t="s">
        <v>473</v>
      </c>
      <c r="BH2" t="s">
        <v>473</v>
      </c>
      <c r="BI2" t="s">
        <v>193</v>
      </c>
      <c r="BJ2" t="s">
        <v>473</v>
      </c>
      <c r="BP2" s="1"/>
      <c r="BU2" t="s">
        <v>5</v>
      </c>
      <c r="BV2">
        <v>1</v>
      </c>
      <c r="BW2" t="s">
        <v>8</v>
      </c>
      <c r="BX2" s="4">
        <v>77</v>
      </c>
      <c r="BY2" s="1" t="s">
        <v>3</v>
      </c>
      <c r="BZ2" s="1" t="s">
        <v>240</v>
      </c>
      <c r="CA2" s="1"/>
      <c r="CB2" s="1" t="s">
        <v>245</v>
      </c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 t="s">
        <v>223</v>
      </c>
      <c r="CQ2" s="1" t="s">
        <v>223</v>
      </c>
      <c r="CR2" s="1" t="s">
        <v>242</v>
      </c>
      <c r="CS2" s="1" t="s">
        <v>272</v>
      </c>
      <c r="CT2" s="1" t="s">
        <v>225</v>
      </c>
      <c r="CU2" s="1" t="s">
        <v>244</v>
      </c>
      <c r="CV2" s="1" t="s">
        <v>7</v>
      </c>
      <c r="CW2" s="1" t="s">
        <v>475</v>
      </c>
      <c r="CY2" s="1" t="s">
        <v>242</v>
      </c>
      <c r="DN2" s="1"/>
      <c r="DO2" s="1"/>
    </row>
    <row r="3" spans="1:119" x14ac:dyDescent="0.25">
      <c r="A3" t="s">
        <v>0</v>
      </c>
      <c r="B3">
        <v>1</v>
      </c>
      <c r="C3" s="11">
        <v>44427</v>
      </c>
      <c r="D3" t="s">
        <v>345</v>
      </c>
      <c r="E3" t="s">
        <v>343</v>
      </c>
      <c r="F3" t="s">
        <v>344</v>
      </c>
      <c r="G3" t="s">
        <v>346</v>
      </c>
      <c r="H3" t="s">
        <v>347</v>
      </c>
      <c r="I3" t="s">
        <v>247</v>
      </c>
      <c r="J3" t="s">
        <v>229</v>
      </c>
      <c r="K3" t="s">
        <v>230</v>
      </c>
      <c r="L3" t="s">
        <v>231</v>
      </c>
      <c r="M3" t="s">
        <v>232</v>
      </c>
      <c r="N3" t="s">
        <v>348</v>
      </c>
      <c r="O3" t="s">
        <v>233</v>
      </c>
      <c r="P3" t="s">
        <v>233</v>
      </c>
      <c r="Q3" t="s">
        <v>233</v>
      </c>
      <c r="R3">
        <v>10</v>
      </c>
      <c r="S3" t="s">
        <v>349</v>
      </c>
      <c r="T3">
        <v>45</v>
      </c>
      <c r="U3" t="s">
        <v>302</v>
      </c>
      <c r="V3">
        <v>300</v>
      </c>
      <c r="W3" t="s">
        <v>305</v>
      </c>
      <c r="X3" t="s">
        <v>251</v>
      </c>
      <c r="Y3" t="s">
        <v>264</v>
      </c>
      <c r="Z3" t="s">
        <v>276</v>
      </c>
      <c r="AA3" t="s">
        <v>285</v>
      </c>
      <c r="AB3" t="s">
        <v>291</v>
      </c>
      <c r="AC3" t="s">
        <v>296</v>
      </c>
      <c r="AD3" t="s">
        <v>300</v>
      </c>
      <c r="AE3" t="s">
        <v>303</v>
      </c>
      <c r="AF3" t="s">
        <v>481</v>
      </c>
      <c r="AG3" t="s">
        <v>455</v>
      </c>
      <c r="AH3" t="s">
        <v>0</v>
      </c>
      <c r="AI3" t="s">
        <v>350</v>
      </c>
      <c r="AK3" t="s">
        <v>4</v>
      </c>
      <c r="AL3">
        <v>1</v>
      </c>
      <c r="AM3" t="s">
        <v>192</v>
      </c>
      <c r="AN3" t="s">
        <v>191</v>
      </c>
      <c r="AO3" t="s">
        <v>318</v>
      </c>
      <c r="AQ3">
        <v>5</v>
      </c>
      <c r="AR3">
        <v>0</v>
      </c>
      <c r="AS3">
        <v>5</v>
      </c>
      <c r="AT3" t="s">
        <v>222</v>
      </c>
      <c r="AU3" t="s">
        <v>218</v>
      </c>
      <c r="AV3" t="s">
        <v>471</v>
      </c>
      <c r="AW3" t="s">
        <v>219</v>
      </c>
      <c r="AX3" t="s">
        <v>220</v>
      </c>
      <c r="AY3" t="s">
        <v>221</v>
      </c>
      <c r="AZ3">
        <v>1</v>
      </c>
      <c r="BA3">
        <v>1</v>
      </c>
      <c r="BD3" t="s">
        <v>310</v>
      </c>
      <c r="BE3" t="s">
        <v>415</v>
      </c>
      <c r="BF3">
        <v>1</v>
      </c>
      <c r="BG3" t="s">
        <v>472</v>
      </c>
      <c r="BH3" t="s">
        <v>472</v>
      </c>
      <c r="BI3" t="s">
        <v>222</v>
      </c>
      <c r="BJ3" t="s">
        <v>472</v>
      </c>
      <c r="BK3" t="s">
        <v>4</v>
      </c>
      <c r="BL3">
        <v>1</v>
      </c>
      <c r="BM3">
        <v>0.42</v>
      </c>
      <c r="BN3">
        <v>0.39</v>
      </c>
      <c r="BO3">
        <v>0.39</v>
      </c>
      <c r="BP3" s="1">
        <v>0.4</v>
      </c>
      <c r="BQ3">
        <v>56.3</v>
      </c>
      <c r="BR3" s="6">
        <v>48</v>
      </c>
      <c r="BS3" s="6">
        <v>87</v>
      </c>
      <c r="BT3">
        <v>120</v>
      </c>
      <c r="BY3" s="1" t="s">
        <v>350</v>
      </c>
      <c r="BZ3" s="1" t="s">
        <v>6</v>
      </c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Y3" s="1"/>
      <c r="DN3" s="1"/>
      <c r="DO3" s="1"/>
    </row>
    <row r="4" spans="1:119" x14ac:dyDescent="0.25">
      <c r="A4" t="s">
        <v>465</v>
      </c>
      <c r="B4">
        <v>2</v>
      </c>
      <c r="C4" s="11">
        <v>44428</v>
      </c>
      <c r="D4" t="s">
        <v>466</v>
      </c>
      <c r="E4" t="s">
        <v>343</v>
      </c>
      <c r="F4" t="s">
        <v>467</v>
      </c>
      <c r="G4" t="s">
        <v>460</v>
      </c>
      <c r="H4" t="s">
        <v>347</v>
      </c>
      <c r="I4" t="s">
        <v>289</v>
      </c>
      <c r="J4" t="s">
        <v>247</v>
      </c>
      <c r="K4" t="s">
        <v>248</v>
      </c>
      <c r="L4" t="s">
        <v>249</v>
      </c>
      <c r="M4">
        <v>0.3</v>
      </c>
      <c r="N4" t="s">
        <v>468</v>
      </c>
      <c r="O4" t="s">
        <v>233</v>
      </c>
      <c r="P4" t="s">
        <v>233</v>
      </c>
      <c r="R4">
        <v>20</v>
      </c>
      <c r="S4" t="s">
        <v>469</v>
      </c>
      <c r="T4">
        <v>45</v>
      </c>
      <c r="U4" t="s">
        <v>256</v>
      </c>
      <c r="V4">
        <v>250</v>
      </c>
      <c r="W4" t="s">
        <v>264</v>
      </c>
      <c r="X4" t="s">
        <v>276</v>
      </c>
      <c r="Y4" t="s">
        <v>296</v>
      </c>
      <c r="Z4" t="s">
        <v>470</v>
      </c>
      <c r="BP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Y4" s="1"/>
      <c r="DN4" s="1"/>
      <c r="DO4" s="1"/>
    </row>
    <row r="5" spans="1:119" x14ac:dyDescent="0.25">
      <c r="A5" t="s">
        <v>1</v>
      </c>
      <c r="B5">
        <v>1</v>
      </c>
      <c r="C5" s="11">
        <v>44425</v>
      </c>
      <c r="D5" t="s">
        <v>353</v>
      </c>
      <c r="E5" t="s">
        <v>343</v>
      </c>
      <c r="F5" t="s">
        <v>354</v>
      </c>
      <c r="G5" t="s">
        <v>346</v>
      </c>
      <c r="H5" t="s">
        <v>347</v>
      </c>
      <c r="AG5" t="s">
        <v>474</v>
      </c>
      <c r="AH5" t="s">
        <v>1</v>
      </c>
      <c r="AI5" t="s">
        <v>350</v>
      </c>
      <c r="AL5">
        <v>2</v>
      </c>
      <c r="AM5" t="s">
        <v>320</v>
      </c>
      <c r="AN5" t="s">
        <v>457</v>
      </c>
      <c r="AO5" t="s">
        <v>461</v>
      </c>
      <c r="AP5" t="s">
        <v>463</v>
      </c>
      <c r="AT5" t="s">
        <v>222</v>
      </c>
      <c r="AV5" t="s">
        <v>456</v>
      </c>
      <c r="AW5" t="s">
        <v>268</v>
      </c>
      <c r="BC5" t="s">
        <v>217</v>
      </c>
      <c r="BD5" t="s">
        <v>457</v>
      </c>
      <c r="BE5" t="s">
        <v>462</v>
      </c>
      <c r="BP5" s="1"/>
      <c r="BY5" s="1" t="s">
        <v>350</v>
      </c>
      <c r="BZ5" s="1" t="s">
        <v>6</v>
      </c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Y5" s="1"/>
      <c r="CZ5">
        <v>250</v>
      </c>
      <c r="DA5">
        <v>7</v>
      </c>
      <c r="DN5" s="1"/>
      <c r="DO5" s="1"/>
    </row>
    <row r="6" spans="1:119" x14ac:dyDescent="0.25">
      <c r="A6" t="s">
        <v>1</v>
      </c>
      <c r="B6">
        <v>1</v>
      </c>
      <c r="C6" s="11">
        <v>44425</v>
      </c>
      <c r="D6" t="s">
        <v>353</v>
      </c>
      <c r="E6" t="s">
        <v>343</v>
      </c>
      <c r="F6" t="s">
        <v>354</v>
      </c>
      <c r="G6" t="s">
        <v>346</v>
      </c>
      <c r="H6" t="s">
        <v>347</v>
      </c>
      <c r="AG6" t="s">
        <v>454</v>
      </c>
      <c r="AH6" t="s">
        <v>1</v>
      </c>
      <c r="AI6" t="s">
        <v>3</v>
      </c>
      <c r="AL6">
        <v>1</v>
      </c>
      <c r="AM6" t="s">
        <v>320</v>
      </c>
      <c r="AN6" t="s">
        <v>352</v>
      </c>
      <c r="AO6" t="s">
        <v>351</v>
      </c>
      <c r="AV6" t="s">
        <v>356</v>
      </c>
      <c r="AW6" t="s">
        <v>237</v>
      </c>
      <c r="BB6" t="s">
        <v>358</v>
      </c>
      <c r="BC6" t="s">
        <v>235</v>
      </c>
      <c r="BD6" t="s">
        <v>355</v>
      </c>
      <c r="BE6" t="s">
        <v>311</v>
      </c>
      <c r="BP6" s="1"/>
      <c r="BY6" s="1" t="s">
        <v>3</v>
      </c>
      <c r="BZ6" s="1" t="s">
        <v>240</v>
      </c>
      <c r="CA6" s="1"/>
      <c r="CB6" s="1" t="s">
        <v>245</v>
      </c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 t="s">
        <v>223</v>
      </c>
      <c r="CQ6" s="1" t="s">
        <v>223</v>
      </c>
      <c r="CR6" s="1" t="s">
        <v>242</v>
      </c>
      <c r="CS6" s="1" t="s">
        <v>272</v>
      </c>
      <c r="CT6" s="1" t="s">
        <v>225</v>
      </c>
      <c r="CU6" s="1" t="s">
        <v>244</v>
      </c>
      <c r="CV6" s="1" t="s">
        <v>7</v>
      </c>
      <c r="CW6" s="1" t="s">
        <v>475</v>
      </c>
      <c r="CY6" s="1" t="s">
        <v>242</v>
      </c>
      <c r="CZ6">
        <v>250</v>
      </c>
      <c r="DA6">
        <v>7</v>
      </c>
      <c r="DN6" s="1"/>
      <c r="DO6" s="1"/>
    </row>
    <row r="7" spans="1:119" x14ac:dyDescent="0.25">
      <c r="A7" t="s">
        <v>459</v>
      </c>
      <c r="B7">
        <v>0</v>
      </c>
      <c r="C7" s="11"/>
      <c r="AG7" t="s">
        <v>453</v>
      </c>
      <c r="AH7" t="s">
        <v>459</v>
      </c>
      <c r="AL7">
        <v>1</v>
      </c>
      <c r="AM7" t="s">
        <v>306</v>
      </c>
      <c r="AR7">
        <v>0</v>
      </c>
      <c r="AS7">
        <v>0</v>
      </c>
      <c r="BP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Y7" s="1"/>
      <c r="DN7" s="1"/>
      <c r="DO7" s="1"/>
    </row>
    <row r="8" spans="1:119" x14ac:dyDescent="0.25">
      <c r="A8" t="s">
        <v>2</v>
      </c>
      <c r="B8">
        <v>1</v>
      </c>
      <c r="C8" s="11">
        <v>44165</v>
      </c>
      <c r="AG8" t="s">
        <v>476</v>
      </c>
      <c r="AH8" t="s">
        <v>2</v>
      </c>
      <c r="AI8" t="s">
        <v>3</v>
      </c>
      <c r="AL8">
        <v>1</v>
      </c>
      <c r="AM8" t="s">
        <v>306</v>
      </c>
      <c r="AQ8">
        <v>8</v>
      </c>
      <c r="AR8">
        <v>0</v>
      </c>
      <c r="AS8">
        <v>8</v>
      </c>
      <c r="AV8" t="s">
        <v>357</v>
      </c>
      <c r="BP8" s="1"/>
      <c r="BY8" s="1" t="s">
        <v>3</v>
      </c>
      <c r="BZ8" s="1" t="s">
        <v>240</v>
      </c>
      <c r="CA8" s="1"/>
      <c r="CB8" s="1" t="s">
        <v>245</v>
      </c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 t="s">
        <v>223</v>
      </c>
      <c r="CQ8" s="1" t="s">
        <v>223</v>
      </c>
      <c r="CR8" s="1" t="s">
        <v>242</v>
      </c>
      <c r="CS8" s="1" t="s">
        <v>272</v>
      </c>
      <c r="CT8" s="1" t="s">
        <v>225</v>
      </c>
      <c r="CU8" s="1" t="s">
        <v>244</v>
      </c>
      <c r="CV8" s="1" t="s">
        <v>7</v>
      </c>
      <c r="CW8" s="1" t="s">
        <v>475</v>
      </c>
      <c r="CY8" s="1" t="s">
        <v>242</v>
      </c>
      <c r="DB8" t="s">
        <v>361</v>
      </c>
      <c r="DC8" t="s">
        <v>302</v>
      </c>
      <c r="DE8" t="s">
        <v>362</v>
      </c>
      <c r="DF8" t="s">
        <v>361</v>
      </c>
      <c r="DG8" t="s">
        <v>363</v>
      </c>
      <c r="DI8" t="s">
        <v>458</v>
      </c>
      <c r="DJ8" t="s">
        <v>366</v>
      </c>
      <c r="DK8" t="s">
        <v>222</v>
      </c>
      <c r="DM8" t="s">
        <v>367</v>
      </c>
      <c r="DN8" s="1" t="s">
        <v>372</v>
      </c>
      <c r="DO8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412F5-C062-4A86-9364-658B77933A8A}">
  <sheetPr>
    <tabColor theme="1"/>
  </sheetPr>
  <dimension ref="A1:BA3"/>
  <sheetViews>
    <sheetView zoomScaleNormal="100" workbookViewId="0">
      <selection activeCell="F19" sqref="F19"/>
    </sheetView>
  </sheetViews>
  <sheetFormatPr defaultRowHeight="15" x14ac:dyDescent="0.25"/>
  <cols>
    <col min="1" max="1" width="11.5703125" bestFit="1" customWidth="1"/>
    <col min="2" max="2" width="18.5703125" bestFit="1" customWidth="1"/>
    <col min="3" max="3" width="16.7109375" bestFit="1" customWidth="1"/>
    <col min="4" max="4" width="17.140625" bestFit="1" customWidth="1"/>
    <col min="5" max="5" width="28" bestFit="1" customWidth="1"/>
    <col min="6" max="6" width="17.28515625" bestFit="1" customWidth="1"/>
    <col min="7" max="7" width="26.140625" bestFit="1" customWidth="1"/>
    <col min="8" max="8" width="19.5703125" bestFit="1" customWidth="1"/>
    <col min="9" max="10" width="15.5703125" bestFit="1" customWidth="1"/>
    <col min="11" max="11" width="20.28515625" bestFit="1" customWidth="1"/>
    <col min="12" max="12" width="12.85546875" bestFit="1" customWidth="1"/>
    <col min="13" max="13" width="19.5703125" bestFit="1" customWidth="1"/>
    <col min="14" max="14" width="24" bestFit="1" customWidth="1"/>
    <col min="15" max="15" width="20" bestFit="1" customWidth="1"/>
    <col min="16" max="16" width="22.7109375" bestFit="1" customWidth="1"/>
    <col min="17" max="17" width="20.28515625" bestFit="1" customWidth="1"/>
    <col min="18" max="18" width="16.7109375" bestFit="1" customWidth="1"/>
    <col min="19" max="19" width="16.28515625" bestFit="1" customWidth="1"/>
    <col min="20" max="20" width="22.28515625" bestFit="1" customWidth="1"/>
    <col min="21" max="22" width="21.5703125" bestFit="1" customWidth="1"/>
    <col min="23" max="23" width="31.28515625" bestFit="1" customWidth="1"/>
    <col min="24" max="24" width="32.5703125" bestFit="1" customWidth="1"/>
    <col min="25" max="25" width="38.85546875" bestFit="1" customWidth="1"/>
    <col min="26" max="26" width="38.140625" bestFit="1" customWidth="1"/>
    <col min="27" max="27" width="27.85546875" bestFit="1" customWidth="1"/>
    <col min="28" max="28" width="31.5703125" bestFit="1" customWidth="1"/>
    <col min="29" max="29" width="43.85546875" bestFit="1" customWidth="1"/>
    <col min="30" max="30" width="32.5703125" bestFit="1" customWidth="1"/>
    <col min="31" max="31" width="30" bestFit="1" customWidth="1"/>
    <col min="32" max="32" width="29.5703125" bestFit="1" customWidth="1"/>
    <col min="33" max="33" width="29.42578125" bestFit="1" customWidth="1"/>
    <col min="34" max="34" width="30.28515625" bestFit="1" customWidth="1"/>
    <col min="35" max="35" width="29.5703125" bestFit="1" customWidth="1"/>
    <col min="36" max="36" width="34.28515625" bestFit="1" customWidth="1"/>
    <col min="37" max="37" width="40.42578125" bestFit="1" customWidth="1"/>
    <col min="38" max="39" width="39.5703125" bestFit="1" customWidth="1"/>
    <col min="40" max="40" width="32.7109375" bestFit="1" customWidth="1"/>
    <col min="41" max="41" width="48.28515625" bestFit="1" customWidth="1"/>
    <col min="42" max="42" width="31.28515625" bestFit="1" customWidth="1"/>
    <col min="43" max="43" width="30.85546875" bestFit="1" customWidth="1"/>
    <col min="44" max="44" width="34.5703125" bestFit="1" customWidth="1"/>
    <col min="45" max="45" width="34.28515625" bestFit="1" customWidth="1"/>
    <col min="46" max="46" width="55.7109375" bestFit="1" customWidth="1"/>
    <col min="47" max="47" width="36.5703125" bestFit="1" customWidth="1"/>
    <col min="48" max="48" width="30.7109375" bestFit="1" customWidth="1"/>
    <col min="49" max="49" width="46.28515625" bestFit="1" customWidth="1"/>
    <col min="50" max="50" width="30.7109375" bestFit="1" customWidth="1"/>
    <col min="51" max="51" width="31.140625" bestFit="1" customWidth="1"/>
    <col min="52" max="52" width="43.42578125" bestFit="1" customWidth="1"/>
    <col min="53" max="53" width="28.85546875" customWidth="1"/>
  </cols>
  <sheetData>
    <row r="1" spans="1:53" x14ac:dyDescent="0.25">
      <c r="A1" t="s">
        <v>15</v>
      </c>
      <c r="B1" t="s">
        <v>16</v>
      </c>
      <c r="C1" t="s">
        <v>17</v>
      </c>
      <c r="D1" t="s">
        <v>20</v>
      </c>
      <c r="E1" t="s">
        <v>71</v>
      </c>
      <c r="F1" t="s">
        <v>72</v>
      </c>
      <c r="G1" t="s">
        <v>73</v>
      </c>
      <c r="H1" t="s">
        <v>312</v>
      </c>
      <c r="I1" t="s">
        <v>74</v>
      </c>
      <c r="J1" t="s">
        <v>75</v>
      </c>
      <c r="K1" t="s">
        <v>76</v>
      </c>
      <c r="L1" t="s">
        <v>22</v>
      </c>
      <c r="M1" t="s">
        <v>23</v>
      </c>
      <c r="N1" t="s">
        <v>24</v>
      </c>
      <c r="O1" t="s">
        <v>124</v>
      </c>
      <c r="P1" t="s">
        <v>125</v>
      </c>
      <c r="Q1" t="s">
        <v>149</v>
      </c>
      <c r="R1" t="s">
        <v>134</v>
      </c>
      <c r="S1" t="s">
        <v>129</v>
      </c>
      <c r="T1" t="s">
        <v>130</v>
      </c>
      <c r="U1" t="s">
        <v>131</v>
      </c>
      <c r="V1" t="s">
        <v>152</v>
      </c>
      <c r="W1" t="s">
        <v>446</v>
      </c>
      <c r="X1" t="s">
        <v>153</v>
      </c>
      <c r="Y1" t="s">
        <v>154</v>
      </c>
      <c r="Z1" t="s">
        <v>309</v>
      </c>
      <c r="AA1" t="s">
        <v>28</v>
      </c>
      <c r="AB1" t="s">
        <v>155</v>
      </c>
      <c r="AC1" t="s">
        <v>156</v>
      </c>
      <c r="AD1" t="s">
        <v>164</v>
      </c>
      <c r="AE1" t="s">
        <v>183</v>
      </c>
      <c r="AF1" t="s">
        <v>184</v>
      </c>
      <c r="AG1" t="s">
        <v>165</v>
      </c>
      <c r="AH1" t="s">
        <v>166</v>
      </c>
      <c r="AI1" t="s">
        <v>180</v>
      </c>
      <c r="AJ1" t="s">
        <v>342</v>
      </c>
      <c r="AK1" t="s">
        <v>181</v>
      </c>
      <c r="AL1" t="s">
        <v>451</v>
      </c>
      <c r="AM1" t="s">
        <v>452</v>
      </c>
      <c r="AN1" t="s">
        <v>182</v>
      </c>
      <c r="AO1" t="s">
        <v>185</v>
      </c>
      <c r="AP1" t="s">
        <v>447</v>
      </c>
      <c r="AQ1" t="s">
        <v>448</v>
      </c>
      <c r="AR1" t="s">
        <v>158</v>
      </c>
      <c r="AS1" t="s">
        <v>159</v>
      </c>
      <c r="AT1" t="s">
        <v>341</v>
      </c>
      <c r="AU1" t="s">
        <v>160</v>
      </c>
      <c r="AV1" t="s">
        <v>161</v>
      </c>
      <c r="AW1" t="s">
        <v>162</v>
      </c>
      <c r="AX1" t="s">
        <v>163</v>
      </c>
      <c r="AY1" t="s">
        <v>360</v>
      </c>
      <c r="AZ1" t="s">
        <v>479</v>
      </c>
      <c r="BA1" t="s">
        <v>157</v>
      </c>
    </row>
    <row r="2" spans="1:53" x14ac:dyDescent="0.25">
      <c r="A2" t="s">
        <v>459</v>
      </c>
      <c r="B2">
        <v>0</v>
      </c>
      <c r="C2" s="11"/>
      <c r="L2" t="s">
        <v>453</v>
      </c>
      <c r="M2" t="s">
        <v>459</v>
      </c>
      <c r="O2">
        <v>1</v>
      </c>
      <c r="P2" t="s">
        <v>306</v>
      </c>
      <c r="T2">
        <v>0</v>
      </c>
      <c r="U2">
        <v>0</v>
      </c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BA2" s="1"/>
    </row>
    <row r="3" spans="1:53" x14ac:dyDescent="0.25">
      <c r="A3" t="s">
        <v>2</v>
      </c>
      <c r="B3">
        <v>1</v>
      </c>
      <c r="C3" s="11">
        <v>44165</v>
      </c>
      <c r="D3" t="s">
        <v>361</v>
      </c>
      <c r="E3" t="s">
        <v>302</v>
      </c>
      <c r="G3" t="s">
        <v>362</v>
      </c>
      <c r="H3" t="s">
        <v>361</v>
      </c>
      <c r="I3" t="s">
        <v>363</v>
      </c>
      <c r="K3" t="s">
        <v>458</v>
      </c>
      <c r="L3" t="s">
        <v>476</v>
      </c>
      <c r="M3" t="s">
        <v>2</v>
      </c>
      <c r="N3" t="s">
        <v>3</v>
      </c>
      <c r="O3">
        <v>1</v>
      </c>
      <c r="P3" t="s">
        <v>306</v>
      </c>
      <c r="Q3" t="s">
        <v>366</v>
      </c>
      <c r="R3" t="s">
        <v>357</v>
      </c>
      <c r="S3">
        <v>8</v>
      </c>
      <c r="T3">
        <v>0</v>
      </c>
      <c r="U3">
        <v>8</v>
      </c>
      <c r="V3" t="s">
        <v>222</v>
      </c>
      <c r="X3" t="s">
        <v>367</v>
      </c>
      <c r="Y3" s="1" t="s">
        <v>372</v>
      </c>
      <c r="Z3" s="1"/>
      <c r="AA3" s="1" t="s">
        <v>3</v>
      </c>
      <c r="AB3" s="1" t="s">
        <v>240</v>
      </c>
      <c r="AC3" s="1"/>
      <c r="AD3" s="1" t="s">
        <v>245</v>
      </c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 t="s">
        <v>223</v>
      </c>
      <c r="AS3" s="1" t="s">
        <v>223</v>
      </c>
      <c r="AT3" s="1" t="s">
        <v>242</v>
      </c>
      <c r="AU3" s="1" t="s">
        <v>272</v>
      </c>
      <c r="AV3" s="1" t="s">
        <v>225</v>
      </c>
      <c r="AW3" s="1" t="s">
        <v>244</v>
      </c>
      <c r="AX3" s="1" t="s">
        <v>7</v>
      </c>
      <c r="AY3" s="1" t="s">
        <v>475</v>
      </c>
      <c r="BA3" s="1" t="s">
        <v>242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B67E5-DD5F-412F-8E0A-8351F397B6A9}">
  <sheetPr>
    <tabColor theme="1"/>
  </sheetPr>
  <dimension ref="A1:AZ3"/>
  <sheetViews>
    <sheetView workbookViewId="0">
      <selection activeCell="F19" sqref="F19"/>
    </sheetView>
  </sheetViews>
  <sheetFormatPr defaultRowHeight="15" x14ac:dyDescent="0.25"/>
  <cols>
    <col min="1" max="1" width="11.5703125" bestFit="1" customWidth="1"/>
    <col min="2" max="2" width="18.5703125" bestFit="1" customWidth="1"/>
    <col min="3" max="3" width="16.7109375" bestFit="1" customWidth="1"/>
    <col min="4" max="4" width="17.7109375" bestFit="1" customWidth="1"/>
    <col min="5" max="5" width="17.140625" bestFit="1" customWidth="1"/>
    <col min="6" max="6" width="27.85546875" bestFit="1" customWidth="1"/>
    <col min="7" max="7" width="23.140625" bestFit="1" customWidth="1"/>
    <col min="8" max="8" width="52.140625" bestFit="1" customWidth="1"/>
    <col min="9" max="9" width="12.85546875" bestFit="1" customWidth="1"/>
    <col min="10" max="10" width="19.5703125" bestFit="1" customWidth="1"/>
    <col min="11" max="11" width="24" bestFit="1" customWidth="1"/>
    <col min="12" max="12" width="20" bestFit="1" customWidth="1"/>
    <col min="13" max="13" width="22.7109375" bestFit="1" customWidth="1"/>
    <col min="14" max="14" width="14.42578125" bestFit="1" customWidth="1"/>
    <col min="15" max="15" width="21.7109375" style="13" bestFit="1" customWidth="1"/>
    <col min="16" max="16" width="21.140625" bestFit="1" customWidth="1"/>
    <col min="17" max="17" width="20.5703125" bestFit="1" customWidth="1"/>
    <col min="18" max="18" width="18.42578125" bestFit="1" customWidth="1"/>
    <col min="19" max="19" width="21.85546875" bestFit="1" customWidth="1"/>
    <col min="20" max="20" width="16.7109375" bestFit="1" customWidth="1"/>
    <col min="21" max="21" width="18.5703125" bestFit="1" customWidth="1"/>
    <col min="22" max="22" width="24" bestFit="1" customWidth="1"/>
    <col min="23" max="23" width="15.7109375" bestFit="1" customWidth="1"/>
    <col min="24" max="24" width="21" bestFit="1" customWidth="1"/>
    <col min="25" max="25" width="16.5703125" bestFit="1" customWidth="1"/>
    <col min="26" max="26" width="27.85546875" bestFit="1" customWidth="1"/>
    <col min="27" max="27" width="31.5703125" bestFit="1" customWidth="1"/>
    <col min="28" max="28" width="43.85546875" bestFit="1" customWidth="1"/>
    <col min="29" max="29" width="32.5703125" bestFit="1" customWidth="1"/>
    <col min="30" max="30" width="30" bestFit="1" customWidth="1"/>
    <col min="31" max="31" width="29.5703125" bestFit="1" customWidth="1"/>
    <col min="32" max="32" width="29.42578125" bestFit="1" customWidth="1"/>
    <col min="33" max="33" width="30.28515625" bestFit="1" customWidth="1"/>
    <col min="34" max="34" width="29.5703125" bestFit="1" customWidth="1"/>
    <col min="35" max="35" width="34.28515625" bestFit="1" customWidth="1"/>
    <col min="36" max="36" width="40.42578125" bestFit="1" customWidth="1"/>
    <col min="37" max="38" width="39.5703125" bestFit="1" customWidth="1"/>
    <col min="39" max="39" width="32.7109375" bestFit="1" customWidth="1"/>
    <col min="40" max="40" width="48.28515625" bestFit="1" customWidth="1"/>
    <col min="41" max="41" width="31.28515625" bestFit="1" customWidth="1"/>
    <col min="42" max="42" width="30.85546875" bestFit="1" customWidth="1"/>
    <col min="43" max="43" width="34.5703125" bestFit="1" customWidth="1"/>
    <col min="44" max="44" width="34.28515625" bestFit="1" customWidth="1"/>
    <col min="45" max="45" width="55.7109375" bestFit="1" customWidth="1"/>
    <col min="46" max="46" width="36.5703125" bestFit="1" customWidth="1"/>
    <col min="47" max="47" width="30.7109375" bestFit="1" customWidth="1"/>
    <col min="48" max="48" width="46.28515625" bestFit="1" customWidth="1"/>
    <col min="49" max="49" width="30.7109375" bestFit="1" customWidth="1"/>
    <col min="50" max="50" width="31.140625" bestFit="1" customWidth="1"/>
    <col min="51" max="51" width="43.42578125" bestFit="1" customWidth="1"/>
    <col min="52" max="52" width="28.85546875" customWidth="1"/>
  </cols>
  <sheetData>
    <row r="1" spans="1:52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54</v>
      </c>
      <c r="G1" t="s">
        <v>55</v>
      </c>
      <c r="H1" t="s">
        <v>56</v>
      </c>
      <c r="I1" t="s">
        <v>22</v>
      </c>
      <c r="J1" t="s">
        <v>23</v>
      </c>
      <c r="K1" t="s">
        <v>24</v>
      </c>
      <c r="L1" t="s">
        <v>124</v>
      </c>
      <c r="M1" t="s">
        <v>125</v>
      </c>
      <c r="N1" t="s">
        <v>126</v>
      </c>
      <c r="O1" s="13" t="s">
        <v>127</v>
      </c>
      <c r="P1" t="s">
        <v>142</v>
      </c>
      <c r="Q1" t="s">
        <v>150</v>
      </c>
      <c r="R1" t="s">
        <v>151</v>
      </c>
      <c r="S1" t="s">
        <v>141</v>
      </c>
      <c r="T1" t="s">
        <v>134</v>
      </c>
      <c r="U1" t="s">
        <v>143</v>
      </c>
      <c r="V1" t="s">
        <v>128</v>
      </c>
      <c r="W1" t="s">
        <v>132</v>
      </c>
      <c r="X1" t="s">
        <v>135</v>
      </c>
      <c r="Y1" t="s">
        <v>140</v>
      </c>
      <c r="Z1" t="s">
        <v>28</v>
      </c>
      <c r="AA1" t="s">
        <v>155</v>
      </c>
      <c r="AB1" t="s">
        <v>156</v>
      </c>
      <c r="AC1" t="s">
        <v>164</v>
      </c>
      <c r="AD1" t="s">
        <v>183</v>
      </c>
      <c r="AE1" t="s">
        <v>184</v>
      </c>
      <c r="AF1" t="s">
        <v>165</v>
      </c>
      <c r="AG1" t="s">
        <v>166</v>
      </c>
      <c r="AH1" t="s">
        <v>180</v>
      </c>
      <c r="AI1" t="s">
        <v>342</v>
      </c>
      <c r="AJ1" t="s">
        <v>181</v>
      </c>
      <c r="AK1" t="s">
        <v>451</v>
      </c>
      <c r="AL1" t="s">
        <v>452</v>
      </c>
      <c r="AM1" t="s">
        <v>182</v>
      </c>
      <c r="AN1" t="s">
        <v>185</v>
      </c>
      <c r="AO1" t="s">
        <v>447</v>
      </c>
      <c r="AP1" t="s">
        <v>448</v>
      </c>
      <c r="AQ1" t="s">
        <v>158</v>
      </c>
      <c r="AR1" t="s">
        <v>159</v>
      </c>
      <c r="AS1" t="s">
        <v>341</v>
      </c>
      <c r="AT1" t="s">
        <v>160</v>
      </c>
      <c r="AU1" t="s">
        <v>161</v>
      </c>
      <c r="AV1" t="s">
        <v>162</v>
      </c>
      <c r="AW1" t="s">
        <v>163</v>
      </c>
      <c r="AX1" t="s">
        <v>360</v>
      </c>
      <c r="AY1" t="s">
        <v>479</v>
      </c>
      <c r="AZ1" t="s">
        <v>157</v>
      </c>
    </row>
    <row r="2" spans="1:52" x14ac:dyDescent="0.25">
      <c r="A2" t="s">
        <v>1</v>
      </c>
      <c r="B2">
        <v>1</v>
      </c>
      <c r="C2" s="11">
        <v>44425</v>
      </c>
      <c r="D2" t="s">
        <v>353</v>
      </c>
      <c r="E2" t="s">
        <v>343</v>
      </c>
      <c r="F2" t="s">
        <v>354</v>
      </c>
      <c r="G2" t="s">
        <v>346</v>
      </c>
      <c r="H2" t="s">
        <v>347</v>
      </c>
      <c r="I2" t="s">
        <v>474</v>
      </c>
      <c r="J2" t="s">
        <v>1</v>
      </c>
      <c r="K2" t="s">
        <v>350</v>
      </c>
      <c r="L2">
        <v>2</v>
      </c>
      <c r="M2" t="s">
        <v>320</v>
      </c>
      <c r="N2" t="s">
        <v>457</v>
      </c>
      <c r="O2" s="13" t="s">
        <v>461</v>
      </c>
      <c r="P2" t="s">
        <v>457</v>
      </c>
      <c r="Q2">
        <v>250</v>
      </c>
      <c r="R2">
        <v>7</v>
      </c>
      <c r="S2" t="s">
        <v>217</v>
      </c>
      <c r="T2" t="s">
        <v>456</v>
      </c>
      <c r="U2" t="s">
        <v>462</v>
      </c>
      <c r="V2" t="s">
        <v>463</v>
      </c>
      <c r="W2" t="s">
        <v>222</v>
      </c>
      <c r="X2" t="s">
        <v>268</v>
      </c>
      <c r="Z2" s="1" t="s">
        <v>350</v>
      </c>
      <c r="AA2" s="1" t="s">
        <v>6</v>
      </c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Z2" s="1"/>
    </row>
    <row r="3" spans="1:52" x14ac:dyDescent="0.25">
      <c r="A3" t="s">
        <v>1</v>
      </c>
      <c r="B3">
        <v>1</v>
      </c>
      <c r="C3" s="11">
        <v>44425</v>
      </c>
      <c r="D3" t="s">
        <v>353</v>
      </c>
      <c r="E3" t="s">
        <v>343</v>
      </c>
      <c r="F3" t="s">
        <v>354</v>
      </c>
      <c r="G3" t="s">
        <v>346</v>
      </c>
      <c r="H3" t="s">
        <v>347</v>
      </c>
      <c r="I3" t="s">
        <v>454</v>
      </c>
      <c r="J3" t="s">
        <v>1</v>
      </c>
      <c r="K3" t="s">
        <v>3</v>
      </c>
      <c r="L3">
        <v>1</v>
      </c>
      <c r="M3" t="s">
        <v>320</v>
      </c>
      <c r="N3" t="s">
        <v>352</v>
      </c>
      <c r="O3" s="13" t="s">
        <v>351</v>
      </c>
      <c r="P3" t="s">
        <v>355</v>
      </c>
      <c r="Q3">
        <v>250</v>
      </c>
      <c r="R3">
        <v>7</v>
      </c>
      <c r="S3" t="s">
        <v>235</v>
      </c>
      <c r="T3" t="s">
        <v>356</v>
      </c>
      <c r="U3" t="s">
        <v>311</v>
      </c>
      <c r="X3" t="s">
        <v>237</v>
      </c>
      <c r="Y3" t="s">
        <v>358</v>
      </c>
      <c r="Z3" s="1" t="s">
        <v>3</v>
      </c>
      <c r="AA3" s="1" t="s">
        <v>240</v>
      </c>
      <c r="AB3" s="1"/>
      <c r="AC3" s="1" t="s">
        <v>245</v>
      </c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 t="s">
        <v>223</v>
      </c>
      <c r="AR3" s="1" t="s">
        <v>223</v>
      </c>
      <c r="AS3" s="1" t="s">
        <v>242</v>
      </c>
      <c r="AT3" s="1" t="s">
        <v>272</v>
      </c>
      <c r="AU3" s="1" t="s">
        <v>225</v>
      </c>
      <c r="AV3" s="1" t="s">
        <v>244</v>
      </c>
      <c r="AW3" s="1" t="s">
        <v>7</v>
      </c>
      <c r="AX3" s="1" t="s">
        <v>475</v>
      </c>
      <c r="AZ3" s="1" t="s">
        <v>242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BFB05-A168-4892-8B70-2271D1DD7149}">
  <sheetPr>
    <tabColor theme="1"/>
  </sheetPr>
  <dimension ref="A1:CY4"/>
  <sheetViews>
    <sheetView topLeftCell="BM1" workbookViewId="0">
      <selection activeCell="BQ23" sqref="BQ23"/>
    </sheetView>
  </sheetViews>
  <sheetFormatPr defaultRowHeight="15" x14ac:dyDescent="0.25"/>
  <cols>
    <col min="1" max="1" width="11.5703125" bestFit="1" customWidth="1"/>
    <col min="2" max="2" width="18.5703125" bestFit="1" customWidth="1"/>
    <col min="3" max="3" width="16.7109375" bestFit="1" customWidth="1"/>
    <col min="4" max="4" width="17.7109375" bestFit="1" customWidth="1"/>
    <col min="5" max="5" width="17.140625" bestFit="1" customWidth="1"/>
    <col min="6" max="6" width="27.85546875" bestFit="1" customWidth="1"/>
    <col min="7" max="7" width="23.140625" bestFit="1" customWidth="1"/>
    <col min="8" max="8" width="52.140625" bestFit="1" customWidth="1"/>
    <col min="9" max="9" width="25.140625" bestFit="1" customWidth="1"/>
    <col min="10" max="10" width="26.140625" bestFit="1" customWidth="1"/>
    <col min="11" max="11" width="32.85546875" bestFit="1" customWidth="1"/>
    <col min="12" max="12" width="20.5703125" bestFit="1" customWidth="1"/>
    <col min="13" max="13" width="28.140625" bestFit="1" customWidth="1"/>
    <col min="14" max="14" width="34.42578125" bestFit="1" customWidth="1"/>
    <col min="15" max="15" width="26.42578125" bestFit="1" customWidth="1"/>
    <col min="16" max="16" width="32.85546875" bestFit="1" customWidth="1"/>
    <col min="17" max="17" width="28.140625" bestFit="1" customWidth="1"/>
    <col min="18" max="18" width="24" bestFit="1" customWidth="1"/>
    <col min="19" max="19" width="29.140625" bestFit="1" customWidth="1"/>
    <col min="20" max="20" width="21.140625" bestFit="1" customWidth="1"/>
    <col min="21" max="21" width="30.5703125" bestFit="1" customWidth="1"/>
    <col min="22" max="22" width="17.85546875" bestFit="1" customWidth="1"/>
    <col min="23" max="24" width="81.140625" bestFit="1" customWidth="1"/>
    <col min="25" max="25" width="45.140625" bestFit="1" customWidth="1"/>
    <col min="26" max="26" width="81.140625" bestFit="1" customWidth="1"/>
    <col min="27" max="27" width="45.5703125" bestFit="1" customWidth="1"/>
    <col min="28" max="28" width="41.7109375" bestFit="1" customWidth="1"/>
    <col min="29" max="29" width="45.140625" bestFit="1" customWidth="1"/>
    <col min="30" max="30" width="64.42578125" bestFit="1" customWidth="1"/>
    <col min="31" max="31" width="69.5703125" bestFit="1" customWidth="1"/>
    <col min="32" max="32" width="22.7109375" bestFit="1" customWidth="1"/>
    <col min="33" max="33" width="12.85546875" bestFit="1" customWidth="1"/>
    <col min="34" max="34" width="19.5703125" bestFit="1" customWidth="1"/>
    <col min="35" max="35" width="24" bestFit="1" customWidth="1"/>
    <col min="36" max="36" width="17.28515625" bestFit="1" customWidth="1"/>
    <col min="37" max="37" width="15.5703125" bestFit="1" customWidth="1"/>
    <col min="38" max="38" width="20" bestFit="1" customWidth="1"/>
    <col min="39" max="39" width="22.7109375" bestFit="1" customWidth="1"/>
    <col min="40" max="40" width="14.42578125" bestFit="1" customWidth="1"/>
    <col min="41" max="41" width="21.7109375" bestFit="1" customWidth="1"/>
    <col min="42" max="42" width="24" bestFit="1" customWidth="1"/>
    <col min="43" max="43" width="16.28515625" bestFit="1" customWidth="1"/>
    <col min="44" max="44" width="22.28515625" bestFit="1" customWidth="1"/>
    <col min="45" max="45" width="21.5703125" bestFit="1" customWidth="1"/>
    <col min="46" max="46" width="15.7109375" bestFit="1" customWidth="1"/>
    <col min="47" max="47" width="40.42578125" bestFit="1" customWidth="1"/>
    <col min="48" max="48" width="16.7109375" bestFit="1" customWidth="1"/>
    <col min="49" max="49" width="21" bestFit="1" customWidth="1"/>
    <col min="50" max="50" width="22.28515625" bestFit="1" customWidth="1"/>
    <col min="51" max="51" width="24" bestFit="1" customWidth="1"/>
    <col min="52" max="52" width="25.7109375" bestFit="1" customWidth="1"/>
    <col min="53" max="53" width="27.28515625" bestFit="1" customWidth="1"/>
    <col min="54" max="54" width="16.5703125" bestFit="1" customWidth="1"/>
    <col min="55" max="55" width="21.85546875" bestFit="1" customWidth="1"/>
    <col min="56" max="56" width="21.140625" bestFit="1" customWidth="1"/>
    <col min="57" max="57" width="18.5703125" bestFit="1" customWidth="1"/>
    <col min="58" max="58" width="37.5703125" bestFit="1" customWidth="1"/>
    <col min="59" max="59" width="27.28515625" bestFit="1" customWidth="1"/>
    <col min="60" max="60" width="40.7109375" bestFit="1" customWidth="1"/>
    <col min="61" max="61" width="36.140625" bestFit="1" customWidth="1"/>
    <col min="62" max="62" width="28.7109375" bestFit="1" customWidth="1"/>
    <col min="63" max="63" width="19.28515625" bestFit="1" customWidth="1"/>
    <col min="64" max="64" width="26.42578125" bestFit="1" customWidth="1"/>
    <col min="65" max="67" width="24.85546875" bestFit="1" customWidth="1"/>
    <col min="68" max="68" width="29.28515625" bestFit="1" customWidth="1"/>
    <col min="69" max="69" width="19.85546875" bestFit="1" customWidth="1"/>
    <col min="70" max="70" width="21.85546875" style="6" bestFit="1" customWidth="1"/>
    <col min="71" max="71" width="20.85546875" style="6" bestFit="1" customWidth="1"/>
    <col min="72" max="72" width="26.140625" bestFit="1" customWidth="1"/>
    <col min="73" max="73" width="21.140625" bestFit="1" customWidth="1"/>
    <col min="74" max="74" width="28.28515625" bestFit="1" customWidth="1"/>
    <col min="75" max="75" width="30.28515625" bestFit="1" customWidth="1"/>
    <col min="76" max="76" width="24.5703125" style="4" bestFit="1" customWidth="1"/>
    <col min="77" max="77" width="27.85546875" bestFit="1" customWidth="1"/>
    <col min="78" max="78" width="31.5703125" bestFit="1" customWidth="1"/>
    <col min="79" max="79" width="43.85546875" bestFit="1" customWidth="1"/>
    <col min="80" max="80" width="32.5703125" bestFit="1" customWidth="1"/>
    <col min="81" max="81" width="30" bestFit="1" customWidth="1"/>
    <col min="82" max="82" width="29.5703125" bestFit="1" customWidth="1"/>
    <col min="83" max="83" width="29.42578125" bestFit="1" customWidth="1"/>
    <col min="84" max="84" width="30.28515625" bestFit="1" customWidth="1"/>
    <col min="85" max="85" width="29.5703125" bestFit="1" customWidth="1"/>
    <col min="86" max="86" width="34.28515625" bestFit="1" customWidth="1"/>
    <col min="87" max="87" width="40.42578125" bestFit="1" customWidth="1"/>
    <col min="88" max="89" width="39.5703125" bestFit="1" customWidth="1"/>
    <col min="90" max="90" width="32.7109375" bestFit="1" customWidth="1"/>
    <col min="91" max="91" width="48.28515625" bestFit="1" customWidth="1"/>
    <col min="92" max="92" width="31.28515625" bestFit="1" customWidth="1"/>
    <col min="93" max="93" width="30.85546875" bestFit="1" customWidth="1"/>
    <col min="94" max="94" width="34.5703125" bestFit="1" customWidth="1"/>
    <col min="95" max="95" width="34.28515625" bestFit="1" customWidth="1"/>
    <col min="96" max="96" width="55.7109375" bestFit="1" customWidth="1"/>
    <col min="97" max="97" width="36.5703125" bestFit="1" customWidth="1"/>
    <col min="98" max="98" width="30.7109375" bestFit="1" customWidth="1"/>
    <col min="99" max="99" width="46.28515625" bestFit="1" customWidth="1"/>
    <col min="100" max="100" width="30.7109375" bestFit="1" customWidth="1"/>
    <col min="101" max="101" width="31.140625" bestFit="1" customWidth="1"/>
    <col min="102" max="102" width="43.42578125" bestFit="1" customWidth="1"/>
    <col min="103" max="103" width="28.85546875" bestFit="1" customWidth="1"/>
    <col min="104" max="104" width="28.85546875" customWidth="1"/>
  </cols>
  <sheetData>
    <row r="1" spans="1:103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331</v>
      </c>
      <c r="X1" t="s">
        <v>332</v>
      </c>
      <c r="Y1" t="s">
        <v>333</v>
      </c>
      <c r="Z1" t="s">
        <v>334</v>
      </c>
      <c r="AA1" t="s">
        <v>335</v>
      </c>
      <c r="AB1" t="s">
        <v>336</v>
      </c>
      <c r="AC1" t="s">
        <v>337</v>
      </c>
      <c r="AD1" t="s">
        <v>338</v>
      </c>
      <c r="AE1" t="s">
        <v>339</v>
      </c>
      <c r="AF1" t="s">
        <v>340</v>
      </c>
      <c r="AG1" t="s">
        <v>22</v>
      </c>
      <c r="AH1" t="s">
        <v>23</v>
      </c>
      <c r="AI1" t="s">
        <v>24</v>
      </c>
      <c r="AJ1" t="s">
        <v>27</v>
      </c>
      <c r="AK1" t="s">
        <v>480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29</v>
      </c>
      <c r="BL1" t="s">
        <v>167</v>
      </c>
      <c r="BM1" t="s">
        <v>168</v>
      </c>
      <c r="BN1" t="s">
        <v>169</v>
      </c>
      <c r="BO1" t="s">
        <v>170</v>
      </c>
      <c r="BP1" t="s">
        <v>171</v>
      </c>
      <c r="BQ1" t="s">
        <v>313</v>
      </c>
      <c r="BR1" s="6" t="s">
        <v>314</v>
      </c>
      <c r="BS1" s="6" t="s">
        <v>315</v>
      </c>
      <c r="BT1" t="s">
        <v>316</v>
      </c>
      <c r="BU1" t="s">
        <v>30</v>
      </c>
      <c r="BV1" t="s">
        <v>172</v>
      </c>
      <c r="BW1" t="s">
        <v>173</v>
      </c>
      <c r="BX1" s="4" t="s">
        <v>174</v>
      </c>
      <c r="BY1" t="s">
        <v>28</v>
      </c>
      <c r="BZ1" t="s">
        <v>155</v>
      </c>
      <c r="CA1" t="s">
        <v>156</v>
      </c>
      <c r="CB1" t="s">
        <v>164</v>
      </c>
      <c r="CC1" t="s">
        <v>183</v>
      </c>
      <c r="CD1" t="s">
        <v>184</v>
      </c>
      <c r="CE1" t="s">
        <v>165</v>
      </c>
      <c r="CF1" t="s">
        <v>166</v>
      </c>
      <c r="CG1" t="s">
        <v>180</v>
      </c>
      <c r="CH1" t="s">
        <v>342</v>
      </c>
      <c r="CI1" t="s">
        <v>181</v>
      </c>
      <c r="CJ1" t="s">
        <v>451</v>
      </c>
      <c r="CK1" t="s">
        <v>452</v>
      </c>
      <c r="CL1" t="s">
        <v>182</v>
      </c>
      <c r="CM1" t="s">
        <v>185</v>
      </c>
      <c r="CN1" t="s">
        <v>447</v>
      </c>
      <c r="CO1" t="s">
        <v>448</v>
      </c>
      <c r="CP1" t="s">
        <v>158</v>
      </c>
      <c r="CQ1" t="s">
        <v>159</v>
      </c>
      <c r="CR1" t="s">
        <v>341</v>
      </c>
      <c r="CS1" t="s">
        <v>160</v>
      </c>
      <c r="CT1" t="s">
        <v>161</v>
      </c>
      <c r="CU1" t="s">
        <v>162</v>
      </c>
      <c r="CV1" t="s">
        <v>163</v>
      </c>
      <c r="CW1" t="s">
        <v>360</v>
      </c>
      <c r="CX1" t="s">
        <v>479</v>
      </c>
      <c r="CY1" t="s">
        <v>157</v>
      </c>
    </row>
    <row r="2" spans="1:103" x14ac:dyDescent="0.25">
      <c r="A2" t="s">
        <v>0</v>
      </c>
      <c r="B2">
        <v>1</v>
      </c>
      <c r="C2" s="11">
        <v>44427</v>
      </c>
      <c r="D2" t="s">
        <v>345</v>
      </c>
      <c r="E2" t="s">
        <v>343</v>
      </c>
      <c r="F2" t="s">
        <v>344</v>
      </c>
      <c r="G2" t="s">
        <v>346</v>
      </c>
      <c r="H2" t="s">
        <v>347</v>
      </c>
      <c r="I2" t="s">
        <v>247</v>
      </c>
      <c r="J2" t="s">
        <v>229</v>
      </c>
      <c r="K2" t="s">
        <v>230</v>
      </c>
      <c r="L2" t="s">
        <v>231</v>
      </c>
      <c r="M2" t="s">
        <v>232</v>
      </c>
      <c r="N2" t="s">
        <v>348</v>
      </c>
      <c r="O2" t="s">
        <v>233</v>
      </c>
      <c r="P2" t="s">
        <v>233</v>
      </c>
      <c r="Q2" t="s">
        <v>233</v>
      </c>
      <c r="R2">
        <v>10</v>
      </c>
      <c r="S2" t="s">
        <v>349</v>
      </c>
      <c r="T2">
        <v>45</v>
      </c>
      <c r="U2" t="s">
        <v>302</v>
      </c>
      <c r="V2">
        <v>300</v>
      </c>
      <c r="W2" t="s">
        <v>305</v>
      </c>
      <c r="X2" t="s">
        <v>251</v>
      </c>
      <c r="Y2" t="s">
        <v>264</v>
      </c>
      <c r="Z2" t="s">
        <v>276</v>
      </c>
      <c r="AA2" t="s">
        <v>285</v>
      </c>
      <c r="AB2" t="s">
        <v>291</v>
      </c>
      <c r="AC2" t="s">
        <v>296</v>
      </c>
      <c r="AD2" t="s">
        <v>300</v>
      </c>
      <c r="AE2" t="s">
        <v>303</v>
      </c>
      <c r="AF2" t="s">
        <v>481</v>
      </c>
      <c r="AG2" t="s">
        <v>477</v>
      </c>
      <c r="AH2" t="s">
        <v>0</v>
      </c>
      <c r="AI2" t="s">
        <v>3</v>
      </c>
      <c r="AJ2" t="s">
        <v>5</v>
      </c>
      <c r="AL2">
        <v>2</v>
      </c>
      <c r="AM2" t="s">
        <v>192</v>
      </c>
      <c r="AN2" t="s">
        <v>191</v>
      </c>
      <c r="AO2" t="s">
        <v>318</v>
      </c>
      <c r="AQ2">
        <v>3</v>
      </c>
      <c r="AR2">
        <v>5</v>
      </c>
      <c r="AS2">
        <v>8</v>
      </c>
      <c r="AT2" t="s">
        <v>193</v>
      </c>
      <c r="AU2" t="s">
        <v>236</v>
      </c>
      <c r="AV2" t="s">
        <v>456</v>
      </c>
      <c r="AW2" t="s">
        <v>237</v>
      </c>
      <c r="AX2" t="s">
        <v>238</v>
      </c>
      <c r="AY2" t="s">
        <v>239</v>
      </c>
      <c r="AZ2">
        <v>2</v>
      </c>
      <c r="BA2">
        <v>2</v>
      </c>
      <c r="BD2" t="s">
        <v>464</v>
      </c>
      <c r="BE2" t="s">
        <v>311</v>
      </c>
      <c r="BF2">
        <v>2</v>
      </c>
      <c r="BG2" t="s">
        <v>473</v>
      </c>
      <c r="BH2" t="s">
        <v>473</v>
      </c>
      <c r="BI2" t="s">
        <v>193</v>
      </c>
      <c r="BJ2" t="s">
        <v>473</v>
      </c>
      <c r="BP2" s="1"/>
      <c r="BU2" t="s">
        <v>5</v>
      </c>
      <c r="BV2">
        <v>1</v>
      </c>
      <c r="BW2" t="s">
        <v>8</v>
      </c>
      <c r="BX2" s="4">
        <v>77</v>
      </c>
      <c r="BY2" s="1" t="s">
        <v>3</v>
      </c>
      <c r="BZ2" s="1" t="s">
        <v>240</v>
      </c>
      <c r="CA2" s="1"/>
      <c r="CB2" s="1" t="s">
        <v>245</v>
      </c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 t="s">
        <v>223</v>
      </c>
      <c r="CQ2" s="1" t="s">
        <v>223</v>
      </c>
      <c r="CR2" s="1" t="s">
        <v>242</v>
      </c>
      <c r="CS2" s="1" t="s">
        <v>272</v>
      </c>
      <c r="CT2" s="1" t="s">
        <v>225</v>
      </c>
      <c r="CU2" s="1" t="s">
        <v>244</v>
      </c>
      <c r="CV2" s="1" t="s">
        <v>7</v>
      </c>
      <c r="CW2" s="1" t="s">
        <v>475</v>
      </c>
      <c r="CY2" s="1" t="s">
        <v>242</v>
      </c>
    </row>
    <row r="3" spans="1:103" x14ac:dyDescent="0.25">
      <c r="A3" t="s">
        <v>0</v>
      </c>
      <c r="B3">
        <v>1</v>
      </c>
      <c r="C3" s="11">
        <v>44427</v>
      </c>
      <c r="D3" t="s">
        <v>345</v>
      </c>
      <c r="E3" t="s">
        <v>343</v>
      </c>
      <c r="F3" t="s">
        <v>344</v>
      </c>
      <c r="G3" t="s">
        <v>346</v>
      </c>
      <c r="H3" t="s">
        <v>347</v>
      </c>
      <c r="I3" t="s">
        <v>247</v>
      </c>
      <c r="J3" t="s">
        <v>229</v>
      </c>
      <c r="K3" t="s">
        <v>230</v>
      </c>
      <c r="L3" t="s">
        <v>231</v>
      </c>
      <c r="M3" t="s">
        <v>232</v>
      </c>
      <c r="N3" t="s">
        <v>348</v>
      </c>
      <c r="O3" t="s">
        <v>233</v>
      </c>
      <c r="P3" t="s">
        <v>233</v>
      </c>
      <c r="Q3" t="s">
        <v>233</v>
      </c>
      <c r="R3">
        <v>10</v>
      </c>
      <c r="S3" t="s">
        <v>349</v>
      </c>
      <c r="T3">
        <v>45</v>
      </c>
      <c r="U3" t="s">
        <v>302</v>
      </c>
      <c r="V3">
        <v>300</v>
      </c>
      <c r="W3" t="s">
        <v>305</v>
      </c>
      <c r="X3" t="s">
        <v>251</v>
      </c>
      <c r="Y3" t="s">
        <v>264</v>
      </c>
      <c r="Z3" t="s">
        <v>276</v>
      </c>
      <c r="AA3" t="s">
        <v>285</v>
      </c>
      <c r="AB3" t="s">
        <v>291</v>
      </c>
      <c r="AC3" t="s">
        <v>296</v>
      </c>
      <c r="AD3" t="s">
        <v>300</v>
      </c>
      <c r="AE3" t="s">
        <v>303</v>
      </c>
      <c r="AF3" t="s">
        <v>481</v>
      </c>
      <c r="AG3" t="s">
        <v>455</v>
      </c>
      <c r="AH3" t="s">
        <v>0</v>
      </c>
      <c r="AI3" t="s">
        <v>350</v>
      </c>
      <c r="AK3" t="s">
        <v>4</v>
      </c>
      <c r="AL3">
        <v>1</v>
      </c>
      <c r="AM3" t="s">
        <v>192</v>
      </c>
      <c r="AN3" t="s">
        <v>191</v>
      </c>
      <c r="AO3" t="s">
        <v>318</v>
      </c>
      <c r="AQ3">
        <v>5</v>
      </c>
      <c r="AR3">
        <v>0</v>
      </c>
      <c r="AS3">
        <v>5</v>
      </c>
      <c r="AT3" t="s">
        <v>222</v>
      </c>
      <c r="AU3" t="s">
        <v>218</v>
      </c>
      <c r="AV3" t="s">
        <v>471</v>
      </c>
      <c r="AW3" t="s">
        <v>219</v>
      </c>
      <c r="AX3" t="s">
        <v>220</v>
      </c>
      <c r="AY3" t="s">
        <v>221</v>
      </c>
      <c r="AZ3">
        <v>1</v>
      </c>
      <c r="BA3">
        <v>1</v>
      </c>
      <c r="BD3" t="s">
        <v>310</v>
      </c>
      <c r="BE3" t="s">
        <v>415</v>
      </c>
      <c r="BF3">
        <v>1</v>
      </c>
      <c r="BG3" t="s">
        <v>472</v>
      </c>
      <c r="BH3" t="s">
        <v>472</v>
      </c>
      <c r="BI3" t="s">
        <v>222</v>
      </c>
      <c r="BJ3" t="s">
        <v>472</v>
      </c>
      <c r="BK3" t="s">
        <v>4</v>
      </c>
      <c r="BL3">
        <v>1</v>
      </c>
      <c r="BM3">
        <v>0.42</v>
      </c>
      <c r="BN3">
        <v>0.39</v>
      </c>
      <c r="BO3">
        <v>0.39</v>
      </c>
      <c r="BP3" s="1">
        <v>0.4</v>
      </c>
      <c r="BQ3">
        <v>56.3</v>
      </c>
      <c r="BR3" s="6">
        <v>48</v>
      </c>
      <c r="BS3" s="6">
        <v>87</v>
      </c>
      <c r="BT3">
        <v>120</v>
      </c>
      <c r="BY3" s="1" t="s">
        <v>350</v>
      </c>
      <c r="BZ3" s="1" t="s">
        <v>6</v>
      </c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Y3" s="1"/>
    </row>
    <row r="4" spans="1:103" x14ac:dyDescent="0.25">
      <c r="A4" t="s">
        <v>465</v>
      </c>
      <c r="B4">
        <v>2</v>
      </c>
      <c r="C4" s="11">
        <v>44428</v>
      </c>
      <c r="D4" t="s">
        <v>466</v>
      </c>
      <c r="E4" t="s">
        <v>343</v>
      </c>
      <c r="F4" t="s">
        <v>467</v>
      </c>
      <c r="G4" t="s">
        <v>460</v>
      </c>
      <c r="H4" t="s">
        <v>347</v>
      </c>
      <c r="I4" t="s">
        <v>289</v>
      </c>
      <c r="J4" t="s">
        <v>247</v>
      </c>
      <c r="K4" t="s">
        <v>248</v>
      </c>
      <c r="L4" t="s">
        <v>249</v>
      </c>
      <c r="M4">
        <v>0.3</v>
      </c>
      <c r="N4" t="s">
        <v>468</v>
      </c>
      <c r="O4" t="s">
        <v>233</v>
      </c>
      <c r="P4" t="s">
        <v>233</v>
      </c>
      <c r="R4">
        <v>20</v>
      </c>
      <c r="S4" t="s">
        <v>469</v>
      </c>
      <c r="T4">
        <v>45</v>
      </c>
      <c r="U4" t="s">
        <v>256</v>
      </c>
      <c r="V4">
        <v>250</v>
      </c>
      <c r="W4" t="s">
        <v>264</v>
      </c>
      <c r="X4" t="s">
        <v>276</v>
      </c>
      <c r="Y4" t="s">
        <v>296</v>
      </c>
      <c r="Z4" t="s">
        <v>470</v>
      </c>
      <c r="BP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Y4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7D2E7-F19D-47C4-8F65-D4767CCE6A46}">
  <sheetPr>
    <tabColor theme="0"/>
  </sheetPr>
  <dimension ref="A1:AA3"/>
  <sheetViews>
    <sheetView tabSelected="1" workbookViewId="0">
      <pane xSplit="1" topLeftCell="B1" activePane="topRight" state="frozen"/>
      <selection activeCell="M31" sqref="M31"/>
      <selection pane="topRight" activeCell="F32" sqref="F32"/>
    </sheetView>
  </sheetViews>
  <sheetFormatPr defaultColWidth="11.42578125" defaultRowHeight="15" x14ac:dyDescent="0.25"/>
  <cols>
    <col min="1" max="1" width="16.85546875" customWidth="1"/>
    <col min="2" max="2" width="17.5703125" bestFit="1" customWidth="1"/>
    <col min="3" max="3" width="20.85546875" hidden="1" customWidth="1"/>
    <col min="4" max="4" width="17.140625" customWidth="1"/>
    <col min="5" max="5" width="17.28515625" hidden="1" customWidth="1"/>
    <col min="6" max="6" width="11.42578125" customWidth="1"/>
    <col min="7" max="7" width="6.7109375" hidden="1" customWidth="1"/>
    <col min="8" max="8" width="10.42578125" hidden="1" customWidth="1"/>
    <col min="9" max="9" width="6.85546875" hidden="1" customWidth="1"/>
    <col min="10" max="10" width="11.42578125" hidden="1" customWidth="1"/>
    <col min="11" max="11" width="18.28515625" hidden="1" customWidth="1"/>
    <col min="12" max="13" width="16.7109375" hidden="1" customWidth="1"/>
    <col min="14" max="14" width="9.85546875" hidden="1" customWidth="1"/>
    <col min="15" max="15" width="25.42578125" hidden="1" customWidth="1"/>
    <col min="16" max="17" width="11.42578125" hidden="1" customWidth="1"/>
    <col min="19" max="19" width="11.7109375" bestFit="1" customWidth="1"/>
    <col min="20" max="21" width="32.85546875" bestFit="1" customWidth="1"/>
    <col min="22" max="22" width="13.5703125" bestFit="1" customWidth="1"/>
    <col min="23" max="24" width="23.28515625" bestFit="1" customWidth="1"/>
    <col min="25" max="25" width="11.7109375" bestFit="1" customWidth="1"/>
    <col min="26" max="26" width="20.5703125" bestFit="1" customWidth="1"/>
    <col min="27" max="27" width="16.7109375" bestFit="1" customWidth="1"/>
    <col min="28" max="28" width="16.7109375" customWidth="1"/>
    <col min="29" max="29" width="16.7109375" bestFit="1" customWidth="1"/>
    <col min="30" max="30" width="23.140625" bestFit="1" customWidth="1"/>
    <col min="31" max="31" width="16.7109375" bestFit="1" customWidth="1"/>
    <col min="32" max="32" width="20.42578125" bestFit="1" customWidth="1"/>
    <col min="33" max="33" width="18.42578125" customWidth="1"/>
    <col min="47" max="47" width="26.85546875" customWidth="1"/>
  </cols>
  <sheetData>
    <row r="1" spans="1:27" x14ac:dyDescent="0.25">
      <c r="A1" t="s">
        <v>9</v>
      </c>
      <c r="B1" t="s">
        <v>106</v>
      </c>
      <c r="C1" t="s">
        <v>107</v>
      </c>
      <c r="D1" t="s">
        <v>115</v>
      </c>
      <c r="E1" t="s">
        <v>178</v>
      </c>
      <c r="F1" t="s">
        <v>85</v>
      </c>
      <c r="G1" t="s">
        <v>116</v>
      </c>
      <c r="H1" t="s">
        <v>117</v>
      </c>
      <c r="I1" t="s">
        <v>175</v>
      </c>
      <c r="J1" t="s">
        <v>307</v>
      </c>
      <c r="K1" t="s">
        <v>176</v>
      </c>
      <c r="L1" t="s">
        <v>449</v>
      </c>
      <c r="M1" t="s">
        <v>450</v>
      </c>
      <c r="N1" t="s">
        <v>177</v>
      </c>
      <c r="O1" t="s">
        <v>179</v>
      </c>
      <c r="P1" t="s">
        <v>417</v>
      </c>
      <c r="Q1" t="s">
        <v>418</v>
      </c>
      <c r="R1" t="s">
        <v>109</v>
      </c>
      <c r="S1" t="s">
        <v>110</v>
      </c>
      <c r="T1" t="s">
        <v>186</v>
      </c>
      <c r="U1" t="s">
        <v>111</v>
      </c>
      <c r="V1" t="s">
        <v>112</v>
      </c>
      <c r="W1" t="s">
        <v>113</v>
      </c>
      <c r="X1" t="s">
        <v>114</v>
      </c>
      <c r="Y1" t="s">
        <v>359</v>
      </c>
      <c r="Z1" t="s">
        <v>478</v>
      </c>
      <c r="AA1" t="s">
        <v>108</v>
      </c>
    </row>
    <row r="2" spans="1:27" x14ac:dyDescent="0.25">
      <c r="A2" t="str">
        <f>"C"&amp;ROW()-2</f>
        <v>C0</v>
      </c>
      <c r="B2" t="s">
        <v>6</v>
      </c>
    </row>
    <row r="3" spans="1:27" x14ac:dyDescent="0.25">
      <c r="A3" t="str">
        <f t="shared" ref="A3" si="0">"C"&amp;ROW()-2</f>
        <v>C1</v>
      </c>
      <c r="B3" t="s">
        <v>240</v>
      </c>
      <c r="D3" t="s">
        <v>245</v>
      </c>
      <c r="R3" t="s">
        <v>223</v>
      </c>
      <c r="S3" t="s">
        <v>223</v>
      </c>
      <c r="T3" t="s">
        <v>242</v>
      </c>
      <c r="U3" t="s">
        <v>272</v>
      </c>
      <c r="V3" t="s">
        <v>225</v>
      </c>
      <c r="W3" t="s">
        <v>244</v>
      </c>
      <c r="X3" t="s">
        <v>7</v>
      </c>
      <c r="Y3">
        <v>1</v>
      </c>
      <c r="AA3" t="s">
        <v>242</v>
      </c>
    </row>
  </sheetData>
  <phoneticPr fontId="1" type="noConversion"/>
  <dataValidations count="13">
    <dataValidation type="list" allowBlank="1" showInputMessage="1" showErrorMessage="1" sqref="AU4:AU1048576" xr:uid="{D7A58537-B20F-4FF1-B522-BAF45D890180}">
      <formula1>CHEMIE_ALTHOLZ_AUSWAHL</formula1>
    </dataValidation>
    <dataValidation type="list" allowBlank="1" showInputMessage="1" showErrorMessage="1" errorTitle="Fehler!" error="Eingabe ungültig." promptTitle="REKU" prompt="Bitte wählen Sie aus der Liste." sqref="AE4:AE1048576" xr:uid="{365D7463-72D7-455A-81BF-FB1BA47E47CC}">
      <formula1>REKU_AUSWAHL</formula1>
    </dataValidation>
    <dataValidation type="list" allowBlank="1" showInputMessage="1" showErrorMessage="1" errorTitle="Fehler!" error="Ungültige Eingabe." promptTitle="Entscheidungshilfe" prompt="Bitte wählen Sie eine Einstufung aus der Liste." sqref="AD4:AD1048576" xr:uid="{E327E40A-1E42-4F06-8DB2-B94C4D7A24A3}">
      <formula1>ENTSCHEIDUNGSHILFE_AUSWAHL</formula1>
    </dataValidation>
    <dataValidation type="list" allowBlank="1" showInputMessage="1" showErrorMessage="1" errorTitle="Fehler!" error="Eingabe ungültig." promptTitle="DepV" prompt="Bitte wählen Sie eine Einstufung aus der Liste." sqref="AC4:AC1048576" xr:uid="{2A8510B3-2121-45A3-ADEB-4616CFB015E8}">
      <formula1>DEPV_AUSWAHL</formula1>
    </dataValidation>
    <dataValidation type="list" allowBlank="1" showErrorMessage="1" sqref="D2:D3" xr:uid="{DA255D72-241A-4FFB-BAA4-4FB6823BBEC4}">
      <formula1>"nachweisbar, nicht nachweisbar"</formula1>
    </dataValidation>
    <dataValidation type="list" allowBlank="1" showInputMessage="1" showErrorMessage="1" sqref="O2:O3" xr:uid="{B3596849-6DCC-4FC6-9BB3-627F7329D211}">
      <formula1>"auffällig, nicht auffällig"</formula1>
    </dataValidation>
    <dataValidation type="list" allowBlank="1" showInputMessage="1" showErrorMessage="1" sqref="AA2:AB13 T2:T3 X2:X3" xr:uid="{0C1B8A6C-111C-4A71-B7CB-19BBB7CA01B8}">
      <formula1>"eingehalten, nicht eingehalten"</formula1>
    </dataValidation>
    <dataValidation type="list" allowBlank="1" showInputMessage="1" showErrorMessage="1" sqref="W2:W3" xr:uid="{DFA23B06-BC26-45E7-BF10-2E081300362A}">
      <formula1>"Spalte 5, DK1, DK2"</formula1>
    </dataValidation>
    <dataValidation type="list" allowBlank="1" showInputMessage="1" showErrorMessage="1" sqref="V2:V3" xr:uid="{9E8D15F2-8A29-4D11-AAC8-B43E3CE96857}">
      <formula1>"DK0, DK1, DK2, DK3, &gt;DK3"</formula1>
    </dataValidation>
    <dataValidation type="list" allowBlank="1" showInputMessage="1" showErrorMessage="1" sqref="U2:U3" xr:uid="{7A29724A-3C67-4E83-95D5-88C6F3964483}">
      <formula1>"RC1, RC2, RC3, &gt;RC3"</formula1>
    </dataValidation>
    <dataValidation type="list" allowBlank="1" showInputMessage="1" showErrorMessage="1" sqref="R2:S3" xr:uid="{88324BEA-8186-4EE2-97E9-C5DF0C41D0A3}">
      <formula1>"Z0, Z0*, Z1.1, Z1.2, Z2, &gt;Z2"</formula1>
    </dataValidation>
    <dataValidation type="list" allowBlank="1" showInputMessage="1" showErrorMessage="1" sqref="B2:B3" xr:uid="{7F408987-2125-4455-B003-B19DE28743B7}">
      <formula1>"gefährlich, nicht gefährlich, Auffälligkeit, keine Auffälligkeit"</formula1>
    </dataValidation>
    <dataValidation type="list" allowBlank="1" showInputMessage="1" showErrorMessage="1" sqref="E2:E1048576" xr:uid="{946A3534-50E0-4E7C-9906-3B76AA2D2C90}">
      <formula1>"nachweisbar, nicht nachweisbar"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4B976-51B2-4C99-9DF1-AC5266596B47}">
  <sheetPr>
    <tabColor theme="0"/>
  </sheetPr>
  <dimension ref="A1:D7"/>
  <sheetViews>
    <sheetView workbookViewId="0">
      <selection activeCell="E10" sqref="E10"/>
    </sheetView>
  </sheetViews>
  <sheetFormatPr defaultColWidth="11.42578125" defaultRowHeight="15" x14ac:dyDescent="0.25"/>
  <cols>
    <col min="1" max="1" width="5.140625" bestFit="1" customWidth="1"/>
    <col min="2" max="2" width="12" bestFit="1" customWidth="1"/>
    <col min="3" max="3" width="14" bestFit="1" customWidth="1"/>
    <col min="4" max="4" width="8.42578125" style="4" bestFit="1" customWidth="1"/>
  </cols>
  <sheetData>
    <row r="1" spans="1:4" x14ac:dyDescent="0.25">
      <c r="A1" t="s">
        <v>9</v>
      </c>
      <c r="B1" t="s">
        <v>10</v>
      </c>
      <c r="C1" t="s">
        <v>118</v>
      </c>
      <c r="D1" s="4" t="s">
        <v>119</v>
      </c>
    </row>
    <row r="2" spans="1:4" x14ac:dyDescent="0.25">
      <c r="A2" t="str">
        <f t="shared" ref="A2" si="0">"A"&amp;ROW()-1</f>
        <v>A1</v>
      </c>
      <c r="B2">
        <f t="shared" ref="B2" si="1">ROW()-1</f>
        <v>1</v>
      </c>
      <c r="C2" t="s">
        <v>8</v>
      </c>
      <c r="D2" s="4">
        <v>77</v>
      </c>
    </row>
    <row r="3" spans="1:4" x14ac:dyDescent="0.25">
      <c r="A3" s="1"/>
    </row>
    <row r="4" spans="1:4" x14ac:dyDescent="0.25">
      <c r="A4" s="1"/>
    </row>
    <row r="5" spans="1:4" x14ac:dyDescent="0.25">
      <c r="A5" s="1"/>
    </row>
    <row r="6" spans="1:4" x14ac:dyDescent="0.25">
      <c r="A6" s="1"/>
    </row>
    <row r="7" spans="1:4" x14ac:dyDescent="0.25">
      <c r="A7" s="1"/>
    </row>
  </sheetData>
  <dataValidations count="1">
    <dataValidation type="list" allowBlank="1" showInputMessage="1" showErrorMessage="1" sqref="C2:C1048576" xr:uid="{10AF85FA-68C0-4EE8-B7C7-9E52FC476860}">
      <formula1>RUK_PROBENART_AUSWAHL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7359-ABC0-4F35-80F7-1AB5587A2ADE}">
  <sheetPr>
    <tabColor theme="0"/>
  </sheetPr>
  <dimension ref="A1:J16"/>
  <sheetViews>
    <sheetView zoomScaleNormal="100" workbookViewId="0">
      <selection activeCell="D3" sqref="D3"/>
    </sheetView>
  </sheetViews>
  <sheetFormatPr defaultColWidth="11.42578125" defaultRowHeight="15" x14ac:dyDescent="0.25"/>
  <cols>
    <col min="1" max="1" width="5.140625" bestFit="1" customWidth="1"/>
    <col min="2" max="2" width="12" bestFit="1" customWidth="1"/>
    <col min="3" max="5" width="10.42578125" bestFit="1" customWidth="1"/>
    <col min="6" max="6" width="15.28515625" style="5" customWidth="1"/>
    <col min="7" max="7" width="11.42578125" style="1"/>
    <col min="8" max="8" width="11.42578125" style="6"/>
    <col min="9" max="9" width="6.5703125" style="6" bestFit="1" customWidth="1"/>
    <col min="10" max="10" width="12.85546875" customWidth="1"/>
  </cols>
  <sheetData>
    <row r="1" spans="1:10" x14ac:dyDescent="0.25">
      <c r="A1" t="s">
        <v>9</v>
      </c>
      <c r="B1" t="s">
        <v>10</v>
      </c>
      <c r="C1" t="s">
        <v>120</v>
      </c>
      <c r="D1" t="s">
        <v>121</v>
      </c>
      <c r="E1" t="s">
        <v>122</v>
      </c>
      <c r="F1" s="5" t="s">
        <v>123</v>
      </c>
      <c r="G1" s="9" t="s">
        <v>187</v>
      </c>
      <c r="H1" s="2" t="s">
        <v>188</v>
      </c>
      <c r="I1" s="2" t="s">
        <v>189</v>
      </c>
      <c r="J1" t="s">
        <v>190</v>
      </c>
    </row>
    <row r="2" spans="1:10" x14ac:dyDescent="0.25">
      <c r="A2" t="str">
        <f t="shared" ref="A2" si="0">"LP"&amp;ROW()-1</f>
        <v>LP1</v>
      </c>
      <c r="B2">
        <f t="shared" ref="B2" si="1">ROW()-1</f>
        <v>1</v>
      </c>
      <c r="C2" s="3">
        <v>0.42</v>
      </c>
      <c r="D2" s="3">
        <v>0.39</v>
      </c>
      <c r="E2" s="3">
        <v>0.39</v>
      </c>
      <c r="F2" s="5">
        <f>IFERROR(AVERAGE(Lp.Table[[#This Row],[WERT_1]:[WERT_3]]),"")</f>
        <v>0.40000000000000008</v>
      </c>
      <c r="G2" s="1">
        <f>IFERROR(ROUND(22.5/Lp.Table[[#This Row],[MITTELWERT]],1),"")</f>
        <v>56.3</v>
      </c>
      <c r="H2" s="6">
        <f>IFERROR(ROUND(Lp.Table[[#This Row],[EV]]*0.85,0),"")</f>
        <v>48</v>
      </c>
      <c r="I2" s="6">
        <f>IFERROR(IF(Lp.Table[[#This Row],[EV85]]="","",IF(AND(Lp.Table[[#This Row],[EV85]]&gt;45,Lp.Table[[#This Row],[EV85]]&lt;75),ROUND(-0.0333*Lp.Table[[#This Row],[EV85]]^2+5.3333*Lp.Table[[#This Row],[EV85]]-92.5,0),IF(Lp.Table[[#This Row],[EV85]]&lt;45,"&lt; 80","&gt; 120"))),"")</f>
        <v>87</v>
      </c>
      <c r="J2">
        <f>IF(Lp.Table[[#This Row],[EV2]] &lt;&gt; "",120,"")</f>
        <v>120</v>
      </c>
    </row>
    <row r="3" spans="1:10" x14ac:dyDescent="0.25">
      <c r="C3" s="3"/>
      <c r="D3" s="3"/>
      <c r="E3" s="3"/>
      <c r="J3" s="1"/>
    </row>
    <row r="4" spans="1:10" x14ac:dyDescent="0.25">
      <c r="C4" s="3"/>
      <c r="D4" s="3"/>
      <c r="E4" s="3"/>
      <c r="J4" s="1"/>
    </row>
    <row r="5" spans="1:10" x14ac:dyDescent="0.25">
      <c r="C5" s="3"/>
      <c r="D5" s="3"/>
      <c r="E5" s="3"/>
      <c r="J5" s="1"/>
    </row>
    <row r="6" spans="1:10" x14ac:dyDescent="0.25">
      <c r="C6" s="3"/>
      <c r="D6" s="3"/>
      <c r="E6" s="3"/>
      <c r="J6" s="1"/>
    </row>
    <row r="7" spans="1:10" x14ac:dyDescent="0.25">
      <c r="C7" s="3"/>
      <c r="D7" s="3"/>
      <c r="E7" s="3"/>
      <c r="J7" s="1"/>
    </row>
    <row r="8" spans="1:10" x14ac:dyDescent="0.25">
      <c r="C8" s="3"/>
      <c r="D8" s="3"/>
      <c r="E8" s="3"/>
      <c r="J8" s="1"/>
    </row>
    <row r="9" spans="1:10" x14ac:dyDescent="0.25">
      <c r="C9" s="3"/>
      <c r="D9" s="3"/>
      <c r="E9" s="3"/>
      <c r="J9" s="1"/>
    </row>
    <row r="10" spans="1:10" x14ac:dyDescent="0.25">
      <c r="A10" s="1"/>
      <c r="B10" s="1"/>
      <c r="C10" s="3"/>
      <c r="D10" s="3"/>
      <c r="E10" s="3"/>
    </row>
    <row r="11" spans="1:10" x14ac:dyDescent="0.25">
      <c r="A11" s="1"/>
      <c r="B11" s="1"/>
      <c r="C11" s="3"/>
      <c r="D11" s="3"/>
      <c r="E11" s="3"/>
    </row>
    <row r="12" spans="1:10" x14ac:dyDescent="0.25">
      <c r="A12" s="1"/>
      <c r="B12" s="1"/>
      <c r="C12" s="3"/>
      <c r="D12" s="3"/>
      <c r="E12" s="3"/>
    </row>
    <row r="13" spans="1:10" x14ac:dyDescent="0.25">
      <c r="A13" s="1"/>
      <c r="B13" s="1"/>
      <c r="C13" s="3"/>
      <c r="D13" s="3"/>
      <c r="E13" s="3"/>
    </row>
    <row r="14" spans="1:10" x14ac:dyDescent="0.25">
      <c r="A14" s="1"/>
      <c r="B14" s="1"/>
      <c r="C14" s="3"/>
      <c r="D14" s="3"/>
      <c r="E14" s="3"/>
    </row>
    <row r="15" spans="1:10" x14ac:dyDescent="0.25">
      <c r="A15" s="1"/>
      <c r="B15" s="1"/>
      <c r="C15" s="3"/>
      <c r="D15" s="3"/>
      <c r="E15" s="3"/>
    </row>
    <row r="16" spans="1:10" x14ac:dyDescent="0.25">
      <c r="A16" s="1"/>
      <c r="B16" s="1"/>
      <c r="C16" s="3"/>
      <c r="D16" s="3"/>
      <c r="E16" s="3"/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6CF92-DC63-43B3-8BD1-A34739C47A9E}">
  <sheetPr>
    <tabColor theme="7" tint="0.39997558519241921"/>
  </sheetPr>
  <dimension ref="A1:AF17"/>
  <sheetViews>
    <sheetView workbookViewId="0">
      <pane xSplit="1" topLeftCell="B1" activePane="topRight" state="frozen"/>
      <selection activeCell="F37" sqref="F37"/>
      <selection pane="topRight" activeCell="H22" sqref="H22"/>
    </sheetView>
  </sheetViews>
  <sheetFormatPr defaultColWidth="11.42578125" defaultRowHeight="15" x14ac:dyDescent="0.25"/>
  <cols>
    <col min="1" max="1" width="5.140625" bestFit="1" customWidth="1"/>
    <col min="2" max="2" width="12" bestFit="1" customWidth="1"/>
    <col min="3" max="3" width="10.7109375" bestFit="1" customWidth="1"/>
    <col min="4" max="4" width="11.140625" bestFit="1" customWidth="1"/>
    <col min="5" max="5" width="10.5703125" bestFit="1" customWidth="1"/>
    <col min="6" max="6" width="21" bestFit="1" customWidth="1"/>
    <col min="7" max="7" width="17.5703125" customWidth="1"/>
    <col min="8" max="8" width="51.7109375" bestFit="1" customWidth="1"/>
    <col min="9" max="9" width="18.42578125" bestFit="1" customWidth="1"/>
    <col min="10" max="10" width="19.42578125" bestFit="1" customWidth="1"/>
    <col min="11" max="11" width="26" bestFit="1" customWidth="1"/>
    <col min="12" max="12" width="13.85546875" bestFit="1" customWidth="1"/>
    <col min="13" max="13" width="21.28515625" bestFit="1" customWidth="1"/>
    <col min="14" max="14" width="27.5703125" bestFit="1" customWidth="1"/>
    <col min="15" max="15" width="19.7109375" bestFit="1" customWidth="1"/>
    <col min="16" max="16" width="26" bestFit="1" customWidth="1"/>
    <col min="17" max="17" width="21.28515625" bestFit="1" customWidth="1"/>
    <col min="18" max="18" width="17.140625" bestFit="1" customWidth="1"/>
    <col min="19" max="19" width="22.28515625" bestFit="1" customWidth="1"/>
    <col min="20" max="20" width="14.42578125" bestFit="1" customWidth="1"/>
    <col min="21" max="21" width="23.85546875" bestFit="1" customWidth="1"/>
    <col min="22" max="22" width="11.28515625" bestFit="1" customWidth="1"/>
    <col min="23" max="23" width="115.42578125" bestFit="1" customWidth="1"/>
    <col min="24" max="24" width="15.140625" customWidth="1"/>
    <col min="25" max="31" width="15" bestFit="1" customWidth="1"/>
    <col min="32" max="32" width="16" bestFit="1" customWidth="1"/>
  </cols>
  <sheetData>
    <row r="1" spans="1:32" x14ac:dyDescent="0.25">
      <c r="A1" s="23" t="s">
        <v>9</v>
      </c>
      <c r="B1" s="23" t="s">
        <v>10</v>
      </c>
      <c r="C1" s="24" t="s">
        <v>11</v>
      </c>
      <c r="D1" s="25" t="s">
        <v>12</v>
      </c>
      <c r="E1" s="25" t="s">
        <v>13</v>
      </c>
      <c r="F1" s="25" t="s">
        <v>31</v>
      </c>
      <c r="G1" s="25" t="s">
        <v>32</v>
      </c>
      <c r="H1" s="25" t="s">
        <v>33</v>
      </c>
      <c r="I1" s="25" t="s">
        <v>34</v>
      </c>
      <c r="J1" s="25" t="s">
        <v>35</v>
      </c>
      <c r="K1" s="25" t="s">
        <v>36</v>
      </c>
      <c r="L1" s="25" t="s">
        <v>37</v>
      </c>
      <c r="M1" s="25" t="s">
        <v>38</v>
      </c>
      <c r="N1" s="25" t="s">
        <v>39</v>
      </c>
      <c r="O1" s="25" t="s">
        <v>40</v>
      </c>
      <c r="P1" s="25" t="s">
        <v>41</v>
      </c>
      <c r="Q1" s="25" t="s">
        <v>42</v>
      </c>
      <c r="R1" s="25" t="s">
        <v>43</v>
      </c>
      <c r="S1" s="25" t="s">
        <v>44</v>
      </c>
      <c r="T1" s="25" t="s">
        <v>45</v>
      </c>
      <c r="U1" s="25" t="s">
        <v>46</v>
      </c>
      <c r="V1" s="25" t="s">
        <v>47</v>
      </c>
      <c r="W1" s="10" t="s">
        <v>321</v>
      </c>
      <c r="X1" s="10" t="s">
        <v>322</v>
      </c>
      <c r="Y1" s="10" t="s">
        <v>323</v>
      </c>
      <c r="Z1" s="10" t="s">
        <v>324</v>
      </c>
      <c r="AA1" s="10" t="s">
        <v>325</v>
      </c>
      <c r="AB1" s="10" t="s">
        <v>326</v>
      </c>
      <c r="AC1" s="10" t="s">
        <v>327</v>
      </c>
      <c r="AD1" s="10" t="s">
        <v>328</v>
      </c>
      <c r="AE1" s="10" t="s">
        <v>329</v>
      </c>
      <c r="AF1" s="10" t="s">
        <v>330</v>
      </c>
    </row>
    <row r="2" spans="1:32" x14ac:dyDescent="0.25">
      <c r="A2" t="s">
        <v>0</v>
      </c>
      <c r="B2">
        <v>1</v>
      </c>
      <c r="C2" s="11">
        <v>44427</v>
      </c>
      <c r="D2" t="s">
        <v>345</v>
      </c>
      <c r="E2" t="s">
        <v>343</v>
      </c>
      <c r="F2" t="s">
        <v>344</v>
      </c>
      <c r="G2" t="s">
        <v>346</v>
      </c>
      <c r="H2" s="12" t="s">
        <v>347</v>
      </c>
      <c r="I2" t="s">
        <v>247</v>
      </c>
      <c r="J2" t="s">
        <v>229</v>
      </c>
      <c r="K2" t="s">
        <v>230</v>
      </c>
      <c r="L2" t="s">
        <v>231</v>
      </c>
      <c r="M2" t="s">
        <v>232</v>
      </c>
      <c r="N2" s="12" t="s">
        <v>348</v>
      </c>
      <c r="O2" t="s">
        <v>233</v>
      </c>
      <c r="P2" t="s">
        <v>233</v>
      </c>
      <c r="Q2" t="s">
        <v>233</v>
      </c>
      <c r="R2">
        <v>10</v>
      </c>
      <c r="S2" t="s">
        <v>349</v>
      </c>
      <c r="T2">
        <v>45</v>
      </c>
      <c r="U2" t="s">
        <v>302</v>
      </c>
      <c r="V2">
        <v>300</v>
      </c>
      <c r="W2" t="s">
        <v>305</v>
      </c>
      <c r="X2" t="s">
        <v>251</v>
      </c>
      <c r="Y2" t="s">
        <v>264</v>
      </c>
      <c r="Z2" t="s">
        <v>276</v>
      </c>
      <c r="AA2" t="s">
        <v>285</v>
      </c>
      <c r="AB2" t="s">
        <v>291</v>
      </c>
      <c r="AC2" t="s">
        <v>296</v>
      </c>
      <c r="AD2" t="s">
        <v>300</v>
      </c>
      <c r="AE2" t="s">
        <v>303</v>
      </c>
      <c r="AF2" t="s">
        <v>481</v>
      </c>
    </row>
    <row r="3" spans="1:32" x14ac:dyDescent="0.25">
      <c r="A3" t="s">
        <v>465</v>
      </c>
      <c r="B3">
        <v>2</v>
      </c>
      <c r="C3" s="11">
        <v>44428</v>
      </c>
      <c r="D3" t="s">
        <v>466</v>
      </c>
      <c r="E3" t="s">
        <v>343</v>
      </c>
      <c r="F3" t="s">
        <v>467</v>
      </c>
      <c r="G3" t="s">
        <v>460</v>
      </c>
      <c r="H3" s="12" t="s">
        <v>347</v>
      </c>
      <c r="I3" t="s">
        <v>289</v>
      </c>
      <c r="J3" t="s">
        <v>247</v>
      </c>
      <c r="K3" t="s">
        <v>248</v>
      </c>
      <c r="L3" t="s">
        <v>249</v>
      </c>
      <c r="M3">
        <v>0.3</v>
      </c>
      <c r="N3" s="12" t="s">
        <v>468</v>
      </c>
      <c r="O3" t="s">
        <v>233</v>
      </c>
      <c r="P3" t="s">
        <v>233</v>
      </c>
      <c r="R3">
        <v>20</v>
      </c>
      <c r="S3" t="s">
        <v>469</v>
      </c>
      <c r="T3">
        <v>45</v>
      </c>
      <c r="U3" t="s">
        <v>256</v>
      </c>
      <c r="V3">
        <v>250</v>
      </c>
      <c r="W3" t="s">
        <v>264</v>
      </c>
      <c r="X3" t="s">
        <v>276</v>
      </c>
      <c r="Y3" t="s">
        <v>296</v>
      </c>
      <c r="Z3" t="s">
        <v>470</v>
      </c>
    </row>
    <row r="4" spans="1:32" x14ac:dyDescent="0.25">
      <c r="C4" s="11"/>
      <c r="H4" s="12"/>
      <c r="N4" s="12"/>
    </row>
    <row r="5" spans="1:32" x14ac:dyDescent="0.25">
      <c r="C5" s="11"/>
      <c r="H5" s="12"/>
      <c r="N5" s="12"/>
    </row>
    <row r="6" spans="1:32" x14ac:dyDescent="0.25">
      <c r="C6" s="11"/>
      <c r="H6" s="12"/>
      <c r="N6" s="12"/>
    </row>
    <row r="7" spans="1:32" x14ac:dyDescent="0.25">
      <c r="C7" s="11"/>
      <c r="H7" s="12"/>
      <c r="N7" s="12"/>
    </row>
    <row r="8" spans="1:32" x14ac:dyDescent="0.25">
      <c r="C8" s="11"/>
      <c r="H8" s="12"/>
      <c r="N8" s="12"/>
    </row>
    <row r="9" spans="1:32" x14ac:dyDescent="0.25">
      <c r="C9" s="11"/>
      <c r="H9" s="12"/>
      <c r="N9" s="12"/>
    </row>
    <row r="11" spans="1:32" x14ac:dyDescent="0.25">
      <c r="C11" s="11"/>
      <c r="H11" s="12"/>
      <c r="N11" s="12"/>
    </row>
    <row r="12" spans="1:32" x14ac:dyDescent="0.25">
      <c r="C12" s="11"/>
      <c r="H12" s="12"/>
      <c r="N12" s="12"/>
    </row>
    <row r="13" spans="1:32" x14ac:dyDescent="0.25">
      <c r="C13" s="11"/>
      <c r="H13" s="12"/>
      <c r="N13" s="12"/>
    </row>
    <row r="14" spans="1:32" x14ac:dyDescent="0.25">
      <c r="C14" s="11"/>
      <c r="H14" s="12"/>
      <c r="N14" s="12"/>
    </row>
    <row r="15" spans="1:32" x14ac:dyDescent="0.25">
      <c r="C15" s="11"/>
      <c r="H15" s="12"/>
      <c r="N15" s="12"/>
    </row>
    <row r="16" spans="1:32" x14ac:dyDescent="0.25">
      <c r="C16" s="11"/>
      <c r="H16" s="12"/>
      <c r="N16" s="12"/>
    </row>
    <row r="17" spans="3:14" x14ac:dyDescent="0.25">
      <c r="C17" s="11"/>
      <c r="H17" s="12"/>
      <c r="N17" s="12"/>
    </row>
  </sheetData>
  <phoneticPr fontId="1" type="noConversion"/>
  <dataValidations count="17">
    <dataValidation allowBlank="1" showInputMessage="1" showErrorMessage="1" errorTitle="Fehler!" error="Ungültige Eingabe._x000a_" promptTitle="quantitativer Pechnachweis" prompt="Wählen Sie aus der Liste." sqref="Q1" xr:uid="{7C085159-B0DA-4B3A-BD1A-F66701A9D3C1}"/>
    <dataValidation errorStyle="information" allowBlank="1" showInputMessage="1" showErrorMessage="1" errorTitle="Achtung!" error="Eingabe nicht unter Vorgaben." promptTitle="Belastungsklasse" prompt="Bitte wählen Sie aus der Liste oder tragen selbst eine Belastungsklasse ein." sqref="M1" xr:uid="{36D5D46E-9324-4BEA-9A15-C12DBBC97689}"/>
    <dataValidation errorStyle="information" allowBlank="1" showInputMessage="1" showErrorMessage="1" errorTitle="Achtung!" error="Oberkante nicht unter der Vorgabe." promptTitle="Oberkante" prompt="Bitte wählen Sie aus der Liste oder tragen selbst eine Oberkante ein." sqref="L1" xr:uid="{CD6A343E-A9A4-4FB6-AD42-F3EE8A87028A}"/>
    <dataValidation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K1" xr:uid="{778F4377-0800-4E7C-876D-D2B999B93CD2}"/>
    <dataValidation errorStyle="information" allowBlank="1" showInputMessage="1" showErrorMessage="1" errorTitle="Achtung!" error="Aufschluss nicht unter den Vorgaben." promptTitle="Aufschluss ToB" prompt="Bitte wählen Sie aus der Liste oder tragen selbst einen Aufschluss ein." sqref="J1" xr:uid="{A7E9BF8F-5E50-46F4-AFA5-A04B4055274E}"/>
    <dataValidation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I1" xr:uid="{7F1FF105-03C1-449B-96C1-5DC380EDD8F5}"/>
    <dataValidation type="list" errorStyle="information" allowBlank="1" showInputMessage="1" sqref="W16 W18:W1048576 W10:W12 W2:W4 W8" xr:uid="{7DA0F676-1112-4FDF-A639-37799EC1C942}">
      <formula1>FOOTNOTE_AUSWAHL</formula1>
    </dataValidation>
    <dataValidation type="list" allowBlank="1" showInputMessage="1" sqref="W17 W13:W15 X2:AF1048576 W9 W5:W7" xr:uid="{FE1F40CF-905C-4A1C-84F4-78C8900338D9}">
      <formula1>FOOTNOTE_AUSWAHL</formula1>
    </dataValidation>
    <dataValidation errorStyle="information" allowBlank="1" showInputMessage="1" sqref="W1" xr:uid="{68ADA6D7-3D37-48BA-88DB-4EFAC25AABB4}"/>
    <dataValidation allowBlank="1" showInputMessage="1" sqref="X1:AF1" xr:uid="{CF737C7D-0277-46F7-AA23-3D178A87F598}"/>
    <dataValidation type="list"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I2:I1048576" xr:uid="{200A134C-37B8-4153-AC11-C24CBDA4F355}">
      <formula1>AUFSCHLUSS_OB_AUSWAHL</formula1>
    </dataValidation>
    <dataValidation type="list" errorStyle="information" allowBlank="1" showInputMessage="1" showErrorMessage="1" errorTitle="Achtung!" error="Aufschluss nicht unter den Vorgaben." promptTitle="Aufschluss ToB" prompt="Bitte wählen Sie aus der Liste oder tragen selbst einen Aufschluss ein." sqref="J2:J1048576" xr:uid="{EF4F3D00-F80C-4916-8B77-79F1261D1288}">
      <formula1>AUFSCHLUSS_TOB_AUSWAHL</formula1>
    </dataValidation>
    <dataValidation type="list"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K2:K1048576" xr:uid="{EE0051B8-DA66-4774-AEA5-2A5C6299795A}">
      <formula1>AUFSCHLUSS_UG_AUSWAHL</formula1>
    </dataValidation>
    <dataValidation type="list" errorStyle="information" allowBlank="1" showInputMessage="1" showErrorMessage="1" errorTitle="Achtung!" error="Oberkante nicht unter der Vorgabe." promptTitle="Oberkante" prompt="Bitte wählen Sie aus der Liste oder tragen selbst eine Oberkante ein." sqref="L2:L1048576" xr:uid="{3B55915B-49DD-4566-A23C-E4418E081189}">
      <formula1>OBERKANTE_AUSWAHL</formula1>
    </dataValidation>
    <dataValidation type="list" allowBlank="1" showInputMessage="1" showErrorMessage="1" sqref="O2:P1048576" xr:uid="{00B9042F-3D56-4C20-9B27-58406C8A10E3}">
      <formula1>X_AUSWAHL</formula1>
    </dataValidation>
    <dataValidation type="list" allowBlank="1" showInputMessage="1" showErrorMessage="1" errorTitle="Fehler!" error="Ungültige Eingabe._x000a_" promptTitle="quantitativer Pechnachweis" prompt="Wählen Sie aus der Liste." sqref="Q2:Q1048576" xr:uid="{9877A45D-D6F0-4482-A624-BF4548611A11}">
      <formula1>X_AUSWAHL</formula1>
    </dataValidation>
    <dataValidation type="list" errorStyle="information" allowBlank="1" showInputMessage="1" showErrorMessage="1" errorTitle="Achtung!" error="Eingabe nicht unter Vorgaben." promptTitle="Belastungsklasse" prompt="Bitte wählen Sie aus der Liste oder tragen selbst eine Belastungsklasse ein." sqref="M2:M1048576" xr:uid="{365BB2BF-2CC1-4F79-88C8-723ED12FB3F6}">
      <formula1>BELASTUNGSKLASSE_AUSWAHL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8EF97-8A87-48A3-BFDB-CC195B89FCDE}">
  <sheetPr>
    <tabColor theme="7" tint="0.39997558519241921"/>
  </sheetPr>
  <dimension ref="A1:AD48"/>
  <sheetViews>
    <sheetView workbookViewId="0">
      <pane xSplit="8" topLeftCell="I1" activePane="topRight" state="frozen"/>
      <selection pane="topRight" activeCell="E39" sqref="E39"/>
    </sheetView>
  </sheetViews>
  <sheetFormatPr defaultColWidth="11.42578125" defaultRowHeight="15" x14ac:dyDescent="0.25"/>
  <cols>
    <col min="1" max="1" width="5.140625" style="16" hidden="1" customWidth="1"/>
    <col min="2" max="2" width="11.5703125" style="16" bestFit="1" customWidth="1"/>
    <col min="3" max="3" width="15.85546875" style="16" bestFit="1" customWidth="1"/>
    <col min="4" max="4" width="9.42578125" style="16" bestFit="1" customWidth="1"/>
    <col min="5" max="5" width="9.42578125" style="16" customWidth="1"/>
    <col min="6" max="6" width="12" style="16" bestFit="1" customWidth="1"/>
    <col min="7" max="7" width="14.7109375" style="16" bestFit="1" customWidth="1"/>
    <col min="8" max="8" width="20.140625" style="16" bestFit="1" customWidth="1"/>
    <col min="9" max="9" width="13.7109375" style="17" bestFit="1" customWidth="1"/>
    <col min="10" max="10" width="15.85546875" style="17" bestFit="1" customWidth="1"/>
    <col min="11" max="11" width="8.42578125" style="16" bestFit="1" customWidth="1"/>
    <col min="12" max="12" width="14.28515625" style="33" bestFit="1" customWidth="1"/>
    <col min="13" max="13" width="13.5703125" style="16" bestFit="1" customWidth="1"/>
    <col min="14" max="14" width="7.85546875" style="16" bestFit="1" customWidth="1"/>
    <col min="15" max="15" width="32.140625" style="16" bestFit="1" customWidth="1"/>
    <col min="16" max="16" width="8.85546875" style="16" bestFit="1" customWidth="1"/>
    <col min="17" max="17" width="13" style="16" bestFit="1" customWidth="1"/>
    <col min="18" max="18" width="14.28515625" style="16" bestFit="1" customWidth="1"/>
    <col min="19" max="19" width="15.85546875" style="16" bestFit="1" customWidth="1"/>
    <col min="20" max="20" width="17.5703125" style="16" bestFit="1" customWidth="1"/>
    <col min="21" max="21" width="19.28515625" style="17" bestFit="1" customWidth="1"/>
    <col min="22" max="22" width="8.7109375" style="16" bestFit="1" customWidth="1"/>
    <col min="23" max="23" width="13.85546875" style="16" bestFit="1" customWidth="1"/>
    <col min="24" max="24" width="15" style="16" bestFit="1" customWidth="1"/>
    <col min="25" max="25" width="10.7109375" style="16" bestFit="1" customWidth="1"/>
    <col min="26" max="26" width="29.42578125" style="17" bestFit="1" customWidth="1"/>
    <col min="27" max="27" width="19.28515625" style="17" bestFit="1" customWidth="1"/>
    <col min="28" max="28" width="32.42578125" style="17" bestFit="1" customWidth="1"/>
    <col min="29" max="29" width="27.85546875" style="16" bestFit="1" customWidth="1"/>
    <col min="30" max="30" width="29.42578125" style="17" customWidth="1"/>
  </cols>
  <sheetData>
    <row r="1" spans="1:30" x14ac:dyDescent="0.25">
      <c r="A1" s="20" t="s">
        <v>9</v>
      </c>
      <c r="B1" s="20" t="s">
        <v>15</v>
      </c>
      <c r="C1" s="21" t="s">
        <v>21</v>
      </c>
      <c r="D1" s="22" t="s">
        <v>26</v>
      </c>
      <c r="E1" s="22" t="s">
        <v>25</v>
      </c>
      <c r="F1" s="22" t="s">
        <v>10</v>
      </c>
      <c r="G1" s="22" t="s">
        <v>77</v>
      </c>
      <c r="H1" s="22" t="s">
        <v>78</v>
      </c>
      <c r="I1" s="31" t="s">
        <v>79</v>
      </c>
      <c r="J1" s="35" t="s">
        <v>80</v>
      </c>
      <c r="K1" s="20" t="s">
        <v>81</v>
      </c>
      <c r="L1" s="32" t="s">
        <v>82</v>
      </c>
      <c r="M1" s="22" t="s">
        <v>83</v>
      </c>
      <c r="N1" s="22" t="s">
        <v>84</v>
      </c>
      <c r="O1" s="22" t="s">
        <v>86</v>
      </c>
      <c r="P1" s="22" t="s">
        <v>87</v>
      </c>
      <c r="Q1" s="22" t="s">
        <v>88</v>
      </c>
      <c r="R1" s="20" t="s">
        <v>89</v>
      </c>
      <c r="S1" s="20" t="s">
        <v>90</v>
      </c>
      <c r="T1" s="21" t="s">
        <v>91</v>
      </c>
      <c r="U1" s="31" t="s">
        <v>92</v>
      </c>
      <c r="V1" s="22" t="s">
        <v>93</v>
      </c>
      <c r="W1" s="22" t="s">
        <v>94</v>
      </c>
      <c r="X1" s="22" t="s">
        <v>95</v>
      </c>
      <c r="Y1" s="22" t="s">
        <v>49</v>
      </c>
      <c r="Z1" s="35" t="s">
        <v>96</v>
      </c>
      <c r="AA1" s="35" t="s">
        <v>97</v>
      </c>
      <c r="AB1" s="31" t="s">
        <v>98</v>
      </c>
      <c r="AC1" s="22" t="s">
        <v>99</v>
      </c>
      <c r="AD1" s="31" t="s">
        <v>100</v>
      </c>
    </row>
    <row r="2" spans="1:30" x14ac:dyDescent="0.25">
      <c r="A2" s="16" t="str">
        <f>"SE"&amp;ROW()-1</f>
        <v>SE1</v>
      </c>
      <c r="B2" s="16" t="s">
        <v>0</v>
      </c>
      <c r="C2" s="18" t="s">
        <v>350</v>
      </c>
      <c r="E2" s="16" t="s">
        <v>4</v>
      </c>
      <c r="F2" s="16">
        <v>1</v>
      </c>
      <c r="G2" s="16" t="s">
        <v>192</v>
      </c>
      <c r="H2" s="16" t="s">
        <v>191</v>
      </c>
      <c r="I2" s="34" t="s">
        <v>318</v>
      </c>
      <c r="K2" s="16">
        <v>5</v>
      </c>
      <c r="L2" s="33" t="e">
        <f ca="1">Erkundungsstelle.Sample.Table[[#This Row],[TIEFE_ENDE]]-Erkundungsstelle.Sample.Table[[#This Row],[DICKE]]</f>
        <v>#VALUE!</v>
      </c>
      <c r="M2" s="16" t="e" cm="1">
        <f t="array" aca="1" ref="M2" ca="1">IF(CELL("inhalt",INDIRECT(ADDRESS(ROW()-1,COLUMN(Erkundungsstelle.Sample.Table[[#This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N2" s="16" t="s">
        <v>222</v>
      </c>
      <c r="O2" s="16" t="s">
        <v>218</v>
      </c>
      <c r="P2" s="16" t="s">
        <v>471</v>
      </c>
      <c r="Q2" s="19" t="s">
        <v>219</v>
      </c>
      <c r="R2" s="16" t="s">
        <v>220</v>
      </c>
      <c r="S2" s="16" t="s">
        <v>221</v>
      </c>
      <c r="T2" s="17">
        <v>1</v>
      </c>
      <c r="U2" s="17">
        <v>1</v>
      </c>
      <c r="X2" s="16" t="str" cm="1">
        <f t="array" ref="X2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bit. Befestigung</v>
      </c>
      <c r="Y2" s="19" t="str">
        <f>IF(Erkundungsstelle.Sample.Table[[#This Row],[PECH]]="JA","auffällig",IF(Erkundungsstelle.Sample.Table[[#This Row],[ART]]&lt;&gt;"","neutral",""))</f>
        <v>auffällig</v>
      </c>
      <c r="Z2" s="17">
        <v>1</v>
      </c>
      <c r="AA2" s="17" t="s">
        <v>472</v>
      </c>
      <c r="AB2" s="17" t="s">
        <v>472</v>
      </c>
      <c r="AC2" s="16" t="s">
        <v>222</v>
      </c>
      <c r="AD2" s="17" t="s">
        <v>472</v>
      </c>
    </row>
    <row r="3" spans="1:30" x14ac:dyDescent="0.25">
      <c r="A3" s="50" t="str">
        <f t="shared" ref="A3" si="0">"SE"&amp;ROW()-1</f>
        <v>SE2</v>
      </c>
      <c r="B3" s="50" t="s">
        <v>0</v>
      </c>
      <c r="C3" s="53" t="s">
        <v>3</v>
      </c>
      <c r="D3" s="50" t="s">
        <v>5</v>
      </c>
      <c r="E3" s="50"/>
      <c r="F3" s="50">
        <v>2</v>
      </c>
      <c r="G3" s="50" t="s">
        <v>192</v>
      </c>
      <c r="H3" s="50" t="s">
        <v>191</v>
      </c>
      <c r="I3" s="56" t="s">
        <v>318</v>
      </c>
      <c r="J3" s="55"/>
      <c r="K3" s="50">
        <v>3</v>
      </c>
      <c r="L3" s="51" t="e">
        <f ca="1">Erkundungsstelle.Sample.Table[[#This Row],[TIEFE_ENDE]]-Erkundungsstelle.Sample.Table[[#This Row],[DICKE]]</f>
        <v>#VALUE!</v>
      </c>
      <c r="M3" s="51" t="e" cm="1">
        <f t="array" aca="1" ref="M3" ca="1">IF(CELL("inhalt",INDIRECT(ADDRESS(ROW()-1,COLUMN(Erkundungsstelle.Sample.Table[[#This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#VALUE!</v>
      </c>
      <c r="N3" s="50" t="s">
        <v>193</v>
      </c>
      <c r="O3" s="50" t="s">
        <v>236</v>
      </c>
      <c r="P3" s="50" t="s">
        <v>456</v>
      </c>
      <c r="Q3" s="52" t="s">
        <v>237</v>
      </c>
      <c r="R3" s="50" t="s">
        <v>238</v>
      </c>
      <c r="S3" s="50" t="s">
        <v>239</v>
      </c>
      <c r="T3" s="55">
        <v>2</v>
      </c>
      <c r="U3" s="55">
        <v>2</v>
      </c>
      <c r="V3" s="50"/>
      <c r="W3" s="50"/>
      <c r="X3" s="51" t="str" cm="1">
        <f t="array" ref="X3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Asphalt</v>
      </c>
      <c r="Y3" s="54" t="str">
        <f>IF(Erkundungsstelle.Sample.Table[[#This Row],[PECH]]="JA","auffällig",IF(Erkundungsstelle.Sample.Table[[#This Row],[ART]]&lt;&gt;"","neutral",""))</f>
        <v>neutral</v>
      </c>
      <c r="Z3" s="55">
        <v>2</v>
      </c>
      <c r="AA3" s="55" t="s">
        <v>473</v>
      </c>
      <c r="AB3" s="55" t="s">
        <v>473</v>
      </c>
      <c r="AC3" s="50" t="s">
        <v>193</v>
      </c>
      <c r="AD3" s="55" t="s">
        <v>473</v>
      </c>
    </row>
    <row r="4" spans="1:30" x14ac:dyDescent="0.25">
      <c r="A4" s="50"/>
      <c r="B4" s="50"/>
      <c r="C4" s="53"/>
      <c r="D4" s="50"/>
      <c r="E4" s="50"/>
      <c r="F4" s="50"/>
      <c r="G4" s="50"/>
      <c r="H4" s="50"/>
      <c r="I4" s="56"/>
      <c r="J4" s="55"/>
      <c r="K4" s="50"/>
      <c r="L4" s="51"/>
      <c r="M4" s="51"/>
      <c r="N4" s="50"/>
      <c r="O4" s="50"/>
      <c r="P4" s="50"/>
      <c r="Q4" s="52"/>
      <c r="R4" s="50"/>
      <c r="S4" s="50"/>
      <c r="T4" s="17"/>
      <c r="U4" s="55"/>
      <c r="V4" s="50"/>
      <c r="W4" s="50"/>
      <c r="X4" s="51"/>
      <c r="Y4" s="54"/>
      <c r="Z4" s="55"/>
      <c r="AA4" s="55"/>
      <c r="AB4" s="55"/>
      <c r="AD4" s="55"/>
    </row>
    <row r="5" spans="1:30" x14ac:dyDescent="0.25">
      <c r="A5" s="50"/>
      <c r="B5" s="50"/>
      <c r="C5" s="53"/>
      <c r="D5" s="50"/>
      <c r="E5" s="50"/>
      <c r="F5" s="50"/>
      <c r="G5" s="50"/>
      <c r="H5" s="50"/>
      <c r="I5" s="56"/>
      <c r="J5" s="55"/>
      <c r="K5" s="50"/>
      <c r="L5" s="51"/>
      <c r="M5" s="51"/>
      <c r="N5" s="50"/>
      <c r="O5" s="50"/>
      <c r="P5" s="50"/>
      <c r="Q5" s="52"/>
      <c r="R5" s="50"/>
      <c r="S5" s="50"/>
      <c r="T5" s="55"/>
      <c r="V5" s="50"/>
      <c r="W5" s="50"/>
      <c r="X5" s="51"/>
      <c r="Y5" s="54"/>
      <c r="AC5" s="50"/>
    </row>
    <row r="6" spans="1:30" x14ac:dyDescent="0.25">
      <c r="A6" s="50"/>
      <c r="B6" s="50"/>
      <c r="C6" s="53"/>
      <c r="D6" s="50"/>
      <c r="E6" s="50"/>
      <c r="F6" s="50"/>
      <c r="G6" s="50"/>
      <c r="H6" s="50"/>
      <c r="I6" s="56"/>
      <c r="J6" s="55"/>
      <c r="K6" s="50"/>
      <c r="L6" s="51"/>
      <c r="M6" s="51"/>
      <c r="N6" s="50"/>
      <c r="Q6" s="19"/>
      <c r="R6" s="50"/>
      <c r="S6" s="50"/>
      <c r="T6" s="17"/>
      <c r="U6" s="55"/>
      <c r="V6" s="50"/>
      <c r="W6" s="50"/>
      <c r="X6" s="51"/>
      <c r="Y6" s="54"/>
      <c r="Z6" s="55"/>
      <c r="AA6" s="55"/>
      <c r="AB6" s="55"/>
      <c r="AD6" s="55"/>
    </row>
    <row r="7" spans="1:30" x14ac:dyDescent="0.25">
      <c r="A7" s="50"/>
      <c r="B7" s="50"/>
      <c r="C7" s="53"/>
      <c r="D7" s="50"/>
      <c r="E7" s="50"/>
      <c r="F7" s="50"/>
      <c r="G7" s="50"/>
      <c r="H7" s="50"/>
      <c r="I7" s="56"/>
      <c r="J7" s="55"/>
      <c r="K7" s="50"/>
      <c r="L7" s="51"/>
      <c r="M7" s="51"/>
      <c r="N7" s="50"/>
      <c r="O7" s="50"/>
      <c r="P7" s="50"/>
      <c r="Q7" s="52"/>
      <c r="R7" s="50"/>
      <c r="T7" s="55"/>
      <c r="U7" s="55"/>
      <c r="V7" s="50"/>
      <c r="W7" s="50"/>
      <c r="X7" s="51"/>
      <c r="Y7" s="54"/>
      <c r="Z7" s="55"/>
      <c r="AA7" s="55"/>
      <c r="AB7" s="55"/>
      <c r="AC7" s="50"/>
      <c r="AD7" s="55"/>
    </row>
    <row r="8" spans="1:30" x14ac:dyDescent="0.25">
      <c r="A8" s="50"/>
      <c r="B8" s="50"/>
      <c r="C8" s="53"/>
      <c r="D8" s="50"/>
      <c r="E8" s="50"/>
      <c r="F8" s="50"/>
      <c r="G8" s="50"/>
      <c r="H8" s="50"/>
      <c r="I8" s="56"/>
      <c r="J8" s="55"/>
      <c r="K8" s="50"/>
      <c r="L8" s="51"/>
      <c r="M8" s="51"/>
      <c r="N8" s="50"/>
      <c r="O8" s="50"/>
      <c r="P8" s="50"/>
      <c r="Q8" s="52"/>
      <c r="R8" s="50"/>
      <c r="S8" s="50"/>
      <c r="T8" s="17"/>
      <c r="V8" s="50"/>
      <c r="W8" s="50"/>
      <c r="X8" s="51"/>
      <c r="Y8" s="54"/>
    </row>
    <row r="9" spans="1:30" x14ac:dyDescent="0.25">
      <c r="A9" s="50"/>
      <c r="B9" s="50"/>
      <c r="C9" s="53"/>
      <c r="D9" s="50"/>
      <c r="E9" s="50"/>
      <c r="F9" s="50"/>
      <c r="G9" s="50"/>
      <c r="H9" s="50"/>
      <c r="I9" s="56"/>
      <c r="J9" s="55"/>
      <c r="K9" s="50"/>
      <c r="L9" s="51"/>
      <c r="M9" s="51"/>
      <c r="N9" s="50"/>
      <c r="O9" s="50"/>
      <c r="P9" s="50"/>
      <c r="Q9" s="52"/>
      <c r="R9" s="50"/>
      <c r="S9" s="50"/>
      <c r="T9" s="55"/>
      <c r="U9" s="55"/>
      <c r="V9" s="50"/>
      <c r="W9" s="50"/>
      <c r="X9" s="51"/>
      <c r="Y9" s="54"/>
      <c r="Z9" s="55"/>
      <c r="AA9" s="55"/>
      <c r="AB9" s="55"/>
      <c r="AC9" s="50"/>
      <c r="AD9" s="55"/>
    </row>
    <row r="10" spans="1:30" x14ac:dyDescent="0.25">
      <c r="A10" s="50"/>
      <c r="B10" s="50"/>
      <c r="C10" s="53"/>
      <c r="D10" s="50"/>
      <c r="E10" s="50"/>
      <c r="F10" s="50"/>
      <c r="G10" s="50"/>
      <c r="H10" s="50"/>
      <c r="I10" s="56"/>
      <c r="J10" s="55"/>
      <c r="K10" s="50"/>
      <c r="L10" s="51"/>
      <c r="M10" s="51"/>
      <c r="N10" s="50"/>
      <c r="Q10" s="19"/>
      <c r="S10" s="50"/>
      <c r="T10" s="17"/>
      <c r="U10" s="55"/>
      <c r="V10" s="50"/>
      <c r="W10" s="50"/>
      <c r="X10" s="51"/>
      <c r="Y10" s="54"/>
      <c r="Z10" s="55"/>
      <c r="AA10" s="55"/>
      <c r="AB10" s="55"/>
      <c r="AD10" s="55"/>
    </row>
    <row r="11" spans="1:30" x14ac:dyDescent="0.25">
      <c r="A11" s="50"/>
      <c r="B11" s="50"/>
      <c r="C11" s="53"/>
      <c r="D11" s="50"/>
      <c r="E11" s="50"/>
      <c r="F11" s="50"/>
      <c r="G11" s="50"/>
      <c r="H11" s="50"/>
      <c r="I11" s="56"/>
      <c r="J11" s="55"/>
      <c r="K11" s="50"/>
      <c r="L11" s="51"/>
      <c r="M11" s="51"/>
      <c r="N11" s="50"/>
      <c r="O11" s="50"/>
      <c r="P11" s="50"/>
      <c r="Q11" s="52"/>
      <c r="R11" s="50"/>
      <c r="S11" s="50"/>
      <c r="T11" s="55"/>
      <c r="V11" s="50"/>
      <c r="W11" s="50"/>
      <c r="X11" s="51"/>
      <c r="Y11" s="54"/>
      <c r="AC11" s="50"/>
    </row>
    <row r="12" spans="1:30" x14ac:dyDescent="0.25">
      <c r="A12" s="50"/>
      <c r="B12" s="50"/>
      <c r="C12" s="53"/>
      <c r="D12" s="50"/>
      <c r="E12" s="50"/>
      <c r="F12" s="50"/>
      <c r="G12" s="50"/>
      <c r="H12" s="50"/>
      <c r="I12" s="56"/>
      <c r="J12" s="55"/>
      <c r="K12" s="50"/>
      <c r="L12" s="51"/>
      <c r="M12" s="51"/>
      <c r="N12" s="50"/>
      <c r="O12" s="50"/>
      <c r="P12" s="50"/>
      <c r="Q12" s="52"/>
      <c r="R12" s="50"/>
      <c r="S12" s="50"/>
      <c r="T12" s="55"/>
      <c r="U12" s="55"/>
      <c r="V12" s="50"/>
      <c r="W12" s="50"/>
      <c r="X12" s="51"/>
      <c r="Y12" s="54"/>
      <c r="Z12" s="55"/>
      <c r="AA12" s="55"/>
      <c r="AB12" s="55"/>
      <c r="AC12" s="50"/>
      <c r="AD12" s="55"/>
    </row>
    <row r="13" spans="1:30" x14ac:dyDescent="0.25">
      <c r="A13" s="50"/>
      <c r="B13" s="50"/>
      <c r="C13" s="53"/>
      <c r="D13" s="50"/>
      <c r="E13" s="50"/>
      <c r="F13" s="50"/>
      <c r="G13" s="50"/>
      <c r="H13" s="50"/>
      <c r="I13" s="56"/>
      <c r="J13" s="55"/>
      <c r="K13" s="50"/>
      <c r="L13" s="51"/>
      <c r="M13" s="51"/>
      <c r="N13" s="50"/>
      <c r="O13" s="50"/>
      <c r="P13" s="50"/>
      <c r="Q13" s="52"/>
      <c r="R13" s="50"/>
      <c r="S13" s="50"/>
      <c r="T13" s="55"/>
      <c r="U13" s="55"/>
      <c r="V13" s="50"/>
      <c r="W13" s="50"/>
      <c r="X13" s="51"/>
      <c r="Y13" s="54"/>
      <c r="Z13" s="55"/>
      <c r="AA13" s="55"/>
      <c r="AB13" s="55"/>
      <c r="AC13" s="50"/>
      <c r="AD13" s="55"/>
    </row>
    <row r="14" spans="1:30" x14ac:dyDescent="0.25">
      <c r="A14" s="50"/>
      <c r="B14" s="50"/>
      <c r="C14" s="53"/>
      <c r="D14" s="50"/>
      <c r="E14" s="50"/>
      <c r="F14" s="50"/>
      <c r="G14" s="50"/>
      <c r="H14" s="50"/>
      <c r="I14" s="56"/>
      <c r="J14" s="55"/>
      <c r="K14" s="50"/>
      <c r="L14" s="51"/>
      <c r="M14" s="51"/>
      <c r="N14" s="50"/>
      <c r="O14" s="50"/>
      <c r="P14" s="50"/>
      <c r="Q14" s="52"/>
      <c r="R14" s="50"/>
      <c r="T14" s="17"/>
      <c r="U14" s="55"/>
      <c r="V14" s="50"/>
      <c r="W14" s="50"/>
      <c r="X14" s="51"/>
      <c r="Y14" s="54"/>
      <c r="Z14" s="55"/>
      <c r="AA14" s="55"/>
      <c r="AB14" s="55"/>
      <c r="AD14" s="55"/>
    </row>
    <row r="15" spans="1:30" x14ac:dyDescent="0.25">
      <c r="A15" s="50"/>
      <c r="B15" s="50"/>
      <c r="C15" s="53"/>
      <c r="D15" s="50"/>
      <c r="E15" s="50"/>
      <c r="F15" s="50"/>
      <c r="G15" s="50"/>
      <c r="H15" s="50"/>
      <c r="I15" s="56"/>
      <c r="J15" s="55"/>
      <c r="K15" s="50"/>
      <c r="L15" s="51"/>
      <c r="M15" s="51"/>
      <c r="N15" s="50"/>
      <c r="O15" s="50"/>
      <c r="P15" s="50"/>
      <c r="Q15" s="52"/>
      <c r="R15" s="50"/>
      <c r="S15" s="50"/>
      <c r="T15" s="55"/>
      <c r="U15" s="55"/>
      <c r="V15" s="50"/>
      <c r="W15" s="50"/>
      <c r="X15" s="51"/>
      <c r="Y15" s="54"/>
      <c r="Z15" s="55"/>
      <c r="AA15" s="55"/>
      <c r="AB15" s="55"/>
      <c r="AC15" s="50"/>
      <c r="AD15" s="55"/>
    </row>
    <row r="16" spans="1:30" x14ac:dyDescent="0.25">
      <c r="A16" s="50"/>
      <c r="B16" s="50"/>
      <c r="C16" s="53"/>
      <c r="D16" s="50"/>
      <c r="E16" s="50"/>
      <c r="F16" s="50"/>
      <c r="G16" s="50"/>
      <c r="H16" s="50"/>
      <c r="I16" s="56"/>
      <c r="J16" s="55"/>
      <c r="K16" s="50"/>
      <c r="L16" s="51"/>
      <c r="M16" s="51"/>
      <c r="N16" s="50"/>
      <c r="O16" s="50"/>
      <c r="P16" s="50"/>
      <c r="Q16" s="52"/>
      <c r="R16" s="50"/>
      <c r="S16" s="50"/>
      <c r="T16" s="55"/>
      <c r="U16" s="55"/>
      <c r="V16" s="50"/>
      <c r="W16" s="50"/>
      <c r="X16" s="51"/>
      <c r="Y16" s="54"/>
      <c r="Z16" s="55"/>
      <c r="AA16" s="55"/>
      <c r="AB16" s="55"/>
      <c r="AC16" s="50"/>
      <c r="AD16" s="55"/>
    </row>
    <row r="17" spans="1:30" x14ac:dyDescent="0.25">
      <c r="A17" s="50"/>
      <c r="B17" s="50"/>
      <c r="C17" s="53"/>
      <c r="D17" s="50"/>
      <c r="E17" s="50"/>
      <c r="F17" s="50"/>
      <c r="G17" s="50"/>
      <c r="H17" s="50"/>
      <c r="I17" s="56"/>
      <c r="J17" s="55"/>
      <c r="K17" s="50"/>
      <c r="L17" s="51"/>
      <c r="M17" s="51"/>
      <c r="N17" s="50"/>
      <c r="O17" s="50"/>
      <c r="P17" s="50"/>
      <c r="Q17" s="52"/>
      <c r="R17" s="50"/>
      <c r="S17" s="50"/>
      <c r="T17" s="55"/>
      <c r="U17" s="55"/>
      <c r="V17" s="50"/>
      <c r="W17" s="50"/>
      <c r="X17" s="51"/>
      <c r="Y17" s="54"/>
      <c r="Z17" s="55"/>
      <c r="AA17" s="55"/>
      <c r="AB17" s="55"/>
      <c r="AC17" s="50"/>
      <c r="AD17" s="55"/>
    </row>
    <row r="18" spans="1:30" x14ac:dyDescent="0.25">
      <c r="A18" s="50"/>
      <c r="B18" s="50"/>
      <c r="C18" s="53"/>
      <c r="D18" s="50"/>
      <c r="E18" s="50"/>
      <c r="F18" s="50"/>
      <c r="G18" s="50"/>
      <c r="H18" s="50"/>
      <c r="I18" s="56"/>
      <c r="J18" s="55"/>
      <c r="K18" s="50"/>
      <c r="L18" s="51"/>
      <c r="M18" s="51"/>
      <c r="N18" s="50"/>
      <c r="O18" s="50"/>
      <c r="P18" s="50"/>
      <c r="Q18" s="52"/>
      <c r="R18" s="50"/>
      <c r="S18" s="50"/>
      <c r="T18" s="55"/>
      <c r="U18" s="55"/>
      <c r="V18" s="50"/>
      <c r="W18" s="50"/>
      <c r="X18" s="51"/>
      <c r="Y18" s="54"/>
      <c r="Z18" s="55"/>
      <c r="AA18" s="55"/>
      <c r="AB18" s="55"/>
      <c r="AC18" s="50"/>
      <c r="AD18" s="55"/>
    </row>
    <row r="19" spans="1:30" x14ac:dyDescent="0.25">
      <c r="A19" s="50"/>
      <c r="B19" s="50"/>
      <c r="C19" s="53"/>
      <c r="D19" s="50"/>
      <c r="E19" s="50"/>
      <c r="F19" s="50"/>
      <c r="G19" s="50"/>
      <c r="H19" s="50"/>
      <c r="I19" s="56"/>
      <c r="J19" s="55"/>
      <c r="K19" s="50"/>
      <c r="L19" s="51"/>
      <c r="M19" s="51"/>
      <c r="N19" s="50"/>
      <c r="O19" s="50"/>
      <c r="P19" s="50"/>
      <c r="Q19" s="52"/>
      <c r="R19" s="50"/>
      <c r="S19" s="50"/>
      <c r="T19" s="55"/>
      <c r="U19" s="55"/>
      <c r="V19" s="50"/>
      <c r="W19" s="50"/>
      <c r="X19" s="51"/>
      <c r="Y19" s="54"/>
      <c r="Z19" s="55"/>
      <c r="AA19" s="55"/>
      <c r="AB19" s="55"/>
      <c r="AC19" s="50"/>
      <c r="AD19" s="55"/>
    </row>
    <row r="20" spans="1:30" x14ac:dyDescent="0.25">
      <c r="A20" s="50"/>
      <c r="B20" s="50"/>
      <c r="C20" s="53"/>
      <c r="D20" s="50"/>
      <c r="E20" s="50"/>
      <c r="F20" s="50"/>
      <c r="G20" s="50"/>
      <c r="H20" s="50"/>
      <c r="I20" s="56"/>
      <c r="J20" s="55"/>
      <c r="K20" s="50"/>
      <c r="L20" s="51"/>
      <c r="M20" s="51"/>
      <c r="N20" s="50"/>
      <c r="Q20" s="19"/>
      <c r="R20" s="50"/>
      <c r="S20" s="50"/>
      <c r="T20" s="17"/>
      <c r="V20" s="50"/>
      <c r="W20" s="50"/>
      <c r="X20" s="51"/>
      <c r="Y20" s="54"/>
    </row>
    <row r="21" spans="1:30" x14ac:dyDescent="0.25">
      <c r="A21" s="50"/>
      <c r="B21" s="50"/>
      <c r="C21" s="53"/>
      <c r="D21" s="50"/>
      <c r="E21" s="50"/>
      <c r="F21" s="50"/>
      <c r="G21" s="50"/>
      <c r="H21" s="50"/>
      <c r="I21" s="56"/>
      <c r="J21" s="55"/>
      <c r="K21" s="50"/>
      <c r="L21" s="51"/>
      <c r="M21" s="51"/>
      <c r="N21" s="50"/>
      <c r="O21" s="50"/>
      <c r="P21" s="50"/>
      <c r="Q21" s="52"/>
      <c r="R21" s="50"/>
      <c r="S21" s="50"/>
      <c r="T21" s="55"/>
      <c r="U21" s="55"/>
      <c r="V21" s="50"/>
      <c r="W21" s="50"/>
      <c r="X21" s="51"/>
      <c r="Y21" s="54"/>
      <c r="Z21" s="55"/>
      <c r="AA21" s="55"/>
      <c r="AB21" s="55"/>
      <c r="AC21" s="50"/>
      <c r="AD21" s="55"/>
    </row>
    <row r="22" spans="1:30" x14ac:dyDescent="0.25">
      <c r="A22" s="50"/>
      <c r="B22" s="50"/>
      <c r="C22" s="53"/>
      <c r="D22" s="50"/>
      <c r="E22" s="50"/>
      <c r="F22" s="50"/>
      <c r="G22" s="50"/>
      <c r="H22" s="50"/>
      <c r="I22" s="56"/>
      <c r="J22" s="55"/>
      <c r="K22" s="50"/>
      <c r="L22" s="51"/>
      <c r="M22" s="51"/>
      <c r="N22" s="50"/>
      <c r="O22" s="50"/>
      <c r="P22" s="50"/>
      <c r="Q22" s="52"/>
      <c r="R22" s="50"/>
      <c r="S22" s="50"/>
      <c r="T22" s="55"/>
      <c r="U22" s="55"/>
      <c r="V22" s="50"/>
      <c r="W22" s="50"/>
      <c r="X22" s="51"/>
      <c r="Y22" s="54"/>
      <c r="Z22" s="55"/>
      <c r="AA22" s="55"/>
      <c r="AB22" s="55"/>
      <c r="AC22" s="50"/>
      <c r="AD22" s="55"/>
    </row>
    <row r="23" spans="1:30" x14ac:dyDescent="0.25">
      <c r="A23" s="50"/>
      <c r="B23" s="50"/>
      <c r="C23" s="53"/>
      <c r="D23" s="50"/>
      <c r="E23" s="50"/>
      <c r="F23" s="50"/>
      <c r="G23" s="50"/>
      <c r="H23" s="50"/>
      <c r="I23" s="56"/>
      <c r="J23" s="55"/>
      <c r="K23" s="50"/>
      <c r="L23" s="51"/>
      <c r="M23" s="51"/>
      <c r="N23" s="50"/>
      <c r="O23" s="50"/>
      <c r="P23" s="50"/>
      <c r="Q23" s="52"/>
      <c r="R23" s="50"/>
      <c r="S23" s="50"/>
      <c r="T23" s="55"/>
      <c r="U23" s="55"/>
      <c r="V23" s="50"/>
      <c r="W23" s="50"/>
      <c r="X23" s="51"/>
      <c r="Y23" s="54"/>
      <c r="Z23" s="55"/>
      <c r="AA23" s="55"/>
      <c r="AB23" s="55"/>
      <c r="AC23" s="50"/>
      <c r="AD23" s="55"/>
    </row>
    <row r="24" spans="1:30" x14ac:dyDescent="0.25">
      <c r="A24" s="50"/>
      <c r="B24" s="50"/>
      <c r="C24" s="53"/>
      <c r="D24" s="50"/>
      <c r="E24" s="50"/>
      <c r="F24" s="50"/>
      <c r="G24" s="50"/>
      <c r="H24" s="50"/>
      <c r="I24" s="56"/>
      <c r="J24" s="55"/>
      <c r="K24" s="50"/>
      <c r="L24" s="51"/>
      <c r="M24" s="51"/>
      <c r="N24" s="50"/>
      <c r="O24" s="50"/>
      <c r="P24" s="50"/>
      <c r="Q24" s="52"/>
      <c r="R24" s="50"/>
      <c r="S24" s="50"/>
      <c r="T24" s="17"/>
      <c r="U24" s="55"/>
      <c r="V24" s="50"/>
      <c r="W24" s="50"/>
      <c r="X24" s="51"/>
      <c r="Y24" s="54"/>
      <c r="Z24" s="55"/>
      <c r="AA24" s="55"/>
      <c r="AB24" s="55"/>
      <c r="AD24" s="55"/>
    </row>
    <row r="25" spans="1:30" x14ac:dyDescent="0.25">
      <c r="A25" s="50"/>
      <c r="B25" s="50"/>
      <c r="C25" s="53"/>
      <c r="D25" s="50"/>
      <c r="E25" s="50"/>
      <c r="F25" s="50"/>
      <c r="G25" s="50"/>
      <c r="H25" s="50"/>
      <c r="I25" s="56"/>
      <c r="J25" s="55"/>
      <c r="K25" s="50"/>
      <c r="L25" s="51"/>
      <c r="M25" s="51"/>
      <c r="N25" s="50"/>
      <c r="O25" s="50"/>
      <c r="P25" s="50"/>
      <c r="Q25" s="52"/>
      <c r="R25" s="50"/>
      <c r="T25" s="55"/>
      <c r="V25" s="50"/>
      <c r="W25" s="50"/>
      <c r="X25" s="51"/>
      <c r="Y25" s="54"/>
      <c r="AC25" s="50"/>
    </row>
    <row r="26" spans="1:30" x14ac:dyDescent="0.25">
      <c r="A26" s="50"/>
      <c r="B26" s="50"/>
      <c r="C26" s="53"/>
      <c r="D26" s="50"/>
      <c r="E26" s="50"/>
      <c r="F26" s="50"/>
      <c r="G26" s="50"/>
      <c r="H26" s="50"/>
      <c r="I26" s="56"/>
      <c r="J26" s="55"/>
      <c r="K26" s="50"/>
      <c r="L26" s="51"/>
      <c r="M26" s="51"/>
      <c r="N26" s="50"/>
      <c r="Q26" s="19"/>
      <c r="S26" s="50"/>
      <c r="T26" s="17"/>
      <c r="U26" s="55"/>
      <c r="V26" s="50"/>
      <c r="W26" s="50"/>
      <c r="X26" s="51"/>
      <c r="Y26" s="54"/>
      <c r="Z26" s="55"/>
      <c r="AA26" s="55"/>
      <c r="AB26" s="55"/>
      <c r="AD26" s="55"/>
    </row>
    <row r="27" spans="1:30" x14ac:dyDescent="0.25">
      <c r="A27" s="50"/>
      <c r="B27" s="50"/>
      <c r="C27" s="53"/>
      <c r="D27" s="50"/>
      <c r="E27" s="50"/>
      <c r="F27" s="50"/>
      <c r="G27" s="50"/>
      <c r="H27" s="50"/>
      <c r="I27" s="56"/>
      <c r="J27" s="55"/>
      <c r="K27" s="50"/>
      <c r="L27" s="51"/>
      <c r="M27" s="51"/>
      <c r="N27" s="50"/>
      <c r="O27" s="50"/>
      <c r="P27" s="50"/>
      <c r="Q27" s="52"/>
      <c r="R27" s="50"/>
      <c r="S27" s="50"/>
      <c r="T27" s="55"/>
      <c r="U27" s="55"/>
      <c r="V27" s="50"/>
      <c r="W27" s="50"/>
      <c r="X27" s="51"/>
      <c r="Y27" s="54"/>
      <c r="Z27" s="55"/>
      <c r="AA27" s="55"/>
      <c r="AB27" s="55"/>
      <c r="AC27" s="50"/>
      <c r="AD27" s="55"/>
    </row>
    <row r="28" spans="1:30" x14ac:dyDescent="0.25">
      <c r="A28" s="50"/>
      <c r="B28" s="50"/>
      <c r="C28" s="53"/>
      <c r="D28" s="50"/>
      <c r="E28" s="50"/>
      <c r="F28" s="50"/>
      <c r="G28" s="50"/>
      <c r="H28" s="50"/>
      <c r="I28" s="56"/>
      <c r="J28" s="55"/>
      <c r="K28" s="50"/>
      <c r="L28" s="51"/>
      <c r="M28" s="51"/>
      <c r="N28" s="50"/>
      <c r="O28" s="50"/>
      <c r="P28" s="50"/>
      <c r="Q28" s="52"/>
      <c r="R28" s="50"/>
      <c r="S28" s="50"/>
      <c r="T28" s="55"/>
      <c r="V28" s="50"/>
      <c r="W28" s="50"/>
      <c r="X28" s="51"/>
      <c r="Y28" s="54"/>
      <c r="Z28" s="55"/>
      <c r="AA28" s="55"/>
      <c r="AB28" s="55"/>
      <c r="AC28" s="50"/>
      <c r="AD28" s="55"/>
    </row>
    <row r="29" spans="1:30" x14ac:dyDescent="0.25">
      <c r="A29" s="50"/>
      <c r="B29" s="50"/>
      <c r="C29" s="53"/>
      <c r="D29" s="50"/>
      <c r="E29" s="50"/>
      <c r="F29" s="50"/>
      <c r="G29" s="50"/>
      <c r="H29" s="50"/>
      <c r="I29" s="56"/>
      <c r="J29" s="55"/>
      <c r="K29" s="50"/>
      <c r="L29" s="51"/>
      <c r="M29" s="51"/>
      <c r="N29" s="50"/>
      <c r="O29" s="50"/>
      <c r="P29" s="50"/>
      <c r="Q29" s="52"/>
      <c r="R29" s="50"/>
      <c r="S29" s="50"/>
      <c r="T29" s="55"/>
      <c r="U29" s="55"/>
      <c r="V29" s="50"/>
      <c r="W29" s="50"/>
      <c r="X29" s="51"/>
      <c r="Y29" s="54"/>
      <c r="Z29" s="55"/>
      <c r="AA29" s="55"/>
      <c r="AB29" s="55"/>
      <c r="AC29" s="50"/>
      <c r="AD29" s="55"/>
    </row>
    <row r="30" spans="1:30" x14ac:dyDescent="0.25">
      <c r="A30" s="50"/>
      <c r="B30" s="50"/>
      <c r="C30" s="53"/>
      <c r="D30" s="50"/>
      <c r="E30" s="50"/>
      <c r="F30" s="50"/>
      <c r="G30" s="50"/>
      <c r="H30" s="50"/>
      <c r="I30" s="56"/>
      <c r="J30" s="55"/>
      <c r="K30" s="50"/>
      <c r="L30" s="51"/>
      <c r="M30" s="51"/>
      <c r="N30" s="50"/>
      <c r="Q30" s="19"/>
      <c r="R30" s="50"/>
      <c r="S30" s="50"/>
      <c r="T30" s="55"/>
      <c r="U30" s="55"/>
      <c r="V30" s="50"/>
      <c r="W30" s="50"/>
      <c r="X30" s="51"/>
      <c r="Y30" s="54"/>
      <c r="Z30" s="55"/>
      <c r="AA30" s="55"/>
      <c r="AB30" s="55"/>
      <c r="AC30" s="50"/>
      <c r="AD30" s="55"/>
    </row>
    <row r="31" spans="1:30" x14ac:dyDescent="0.25">
      <c r="A31" s="50"/>
      <c r="B31" s="50"/>
      <c r="C31" s="53"/>
      <c r="D31" s="50"/>
      <c r="E31" s="50"/>
      <c r="F31" s="50"/>
      <c r="G31" s="50"/>
      <c r="H31" s="50"/>
      <c r="I31" s="56"/>
      <c r="J31" s="55"/>
      <c r="K31" s="50"/>
      <c r="L31" s="51"/>
      <c r="M31" s="51"/>
      <c r="N31" s="50"/>
      <c r="O31" s="50"/>
      <c r="P31" s="50"/>
      <c r="Q31" s="52"/>
      <c r="R31" s="50"/>
      <c r="S31" s="50"/>
      <c r="T31" s="55"/>
      <c r="V31" s="50"/>
      <c r="W31" s="50"/>
      <c r="X31" s="51"/>
      <c r="Y31" s="54"/>
      <c r="Z31" s="55"/>
      <c r="AA31" s="55"/>
      <c r="AB31" s="55"/>
      <c r="AC31" s="50"/>
      <c r="AD31" s="55"/>
    </row>
    <row r="32" spans="1:30" x14ac:dyDescent="0.25">
      <c r="A32" s="50"/>
      <c r="B32" s="50"/>
      <c r="C32" s="53"/>
      <c r="D32" s="50"/>
      <c r="E32" s="50"/>
      <c r="F32" s="50"/>
      <c r="G32" s="50"/>
      <c r="H32" s="50"/>
      <c r="I32" s="56"/>
      <c r="J32" s="55"/>
      <c r="K32" s="50"/>
      <c r="L32" s="51"/>
      <c r="M32" s="51"/>
      <c r="N32" s="50"/>
      <c r="O32" s="50"/>
      <c r="P32" s="50"/>
      <c r="Q32" s="52"/>
      <c r="R32" s="50"/>
      <c r="S32" s="50"/>
      <c r="T32" s="55"/>
      <c r="U32" s="55"/>
      <c r="V32" s="50"/>
      <c r="W32" s="50"/>
      <c r="X32" s="51"/>
      <c r="Y32" s="54"/>
      <c r="Z32" s="55"/>
      <c r="AA32" s="55"/>
      <c r="AB32" s="55"/>
      <c r="AC32" s="50"/>
      <c r="AD32" s="55"/>
    </row>
    <row r="33" spans="1:30" x14ac:dyDescent="0.25">
      <c r="A33" s="50"/>
      <c r="B33" s="50"/>
      <c r="C33" s="53"/>
      <c r="D33" s="50"/>
      <c r="E33" s="50"/>
      <c r="F33" s="50"/>
      <c r="G33" s="50"/>
      <c r="H33" s="50"/>
      <c r="I33" s="56"/>
      <c r="J33" s="55"/>
      <c r="K33" s="50"/>
      <c r="L33" s="51"/>
      <c r="M33" s="51"/>
      <c r="N33" s="50"/>
      <c r="O33" s="50"/>
      <c r="P33" s="50"/>
      <c r="Q33" s="52"/>
      <c r="R33" s="50"/>
      <c r="S33" s="50"/>
      <c r="T33" s="55"/>
      <c r="U33" s="55"/>
      <c r="V33" s="50"/>
      <c r="W33" s="50"/>
      <c r="X33" s="51"/>
      <c r="Y33" s="54"/>
      <c r="Z33" s="55"/>
      <c r="AA33" s="55"/>
      <c r="AB33" s="55"/>
      <c r="AC33" s="50"/>
      <c r="AD33" s="55"/>
    </row>
    <row r="34" spans="1:30" x14ac:dyDescent="0.25">
      <c r="A34" s="50"/>
      <c r="B34" s="50"/>
      <c r="C34" s="53"/>
      <c r="D34" s="50"/>
      <c r="E34" s="50"/>
      <c r="F34" s="50"/>
      <c r="G34" s="50"/>
      <c r="H34" s="50"/>
      <c r="I34" s="56"/>
      <c r="J34" s="55"/>
      <c r="K34" s="50"/>
      <c r="L34" s="51"/>
      <c r="M34" s="51"/>
      <c r="N34" s="50"/>
      <c r="Q34" s="19"/>
      <c r="S34" s="50"/>
      <c r="T34" s="55"/>
      <c r="V34" s="50"/>
      <c r="W34" s="50"/>
      <c r="X34" s="51"/>
      <c r="Y34" s="54"/>
      <c r="Z34" s="55"/>
      <c r="AA34" s="55"/>
      <c r="AB34" s="55"/>
      <c r="AC34" s="50"/>
      <c r="AD34" s="55"/>
    </row>
    <row r="35" spans="1:30" x14ac:dyDescent="0.25">
      <c r="A35" s="50"/>
      <c r="B35" s="50"/>
      <c r="C35" s="53"/>
      <c r="D35" s="50"/>
      <c r="E35" s="50"/>
      <c r="F35" s="50"/>
      <c r="G35" s="50"/>
      <c r="H35" s="50"/>
      <c r="I35" s="56"/>
      <c r="J35" s="55"/>
      <c r="K35" s="50"/>
      <c r="L35" s="51"/>
      <c r="M35" s="51"/>
      <c r="N35" s="50"/>
      <c r="O35" s="50"/>
      <c r="P35" s="50"/>
      <c r="Q35" s="52"/>
      <c r="R35" s="50"/>
      <c r="S35" s="50"/>
      <c r="T35" s="55"/>
      <c r="U35" s="55"/>
      <c r="V35" s="50"/>
      <c r="W35" s="50"/>
      <c r="X35" s="51"/>
      <c r="Y35" s="54"/>
      <c r="Z35" s="55"/>
      <c r="AA35" s="55"/>
      <c r="AB35" s="55"/>
      <c r="AC35" s="50"/>
      <c r="AD35" s="55"/>
    </row>
    <row r="36" spans="1:30" x14ac:dyDescent="0.25">
      <c r="A36" s="50"/>
      <c r="B36" s="50"/>
      <c r="C36" s="53"/>
      <c r="D36" s="50"/>
      <c r="E36" s="50"/>
      <c r="F36" s="50"/>
      <c r="G36" s="50"/>
      <c r="H36" s="50"/>
      <c r="I36" s="56"/>
      <c r="J36" s="55"/>
      <c r="K36" s="50"/>
      <c r="L36" s="51"/>
      <c r="M36" s="51"/>
      <c r="N36" s="50"/>
      <c r="O36" s="50"/>
      <c r="P36" s="50"/>
      <c r="Q36" s="52"/>
      <c r="R36" s="50"/>
      <c r="S36" s="50"/>
      <c r="T36" s="55"/>
      <c r="U36" s="55"/>
      <c r="V36" s="50"/>
      <c r="W36" s="50"/>
      <c r="X36" s="51"/>
      <c r="Y36" s="54"/>
      <c r="Z36" s="55"/>
      <c r="AA36" s="55"/>
      <c r="AB36" s="55"/>
      <c r="AC36" s="50"/>
      <c r="AD36" s="55"/>
    </row>
    <row r="37" spans="1:30" x14ac:dyDescent="0.25">
      <c r="A37" s="50"/>
      <c r="B37" s="50"/>
      <c r="C37" s="53"/>
      <c r="D37" s="50"/>
      <c r="E37" s="50"/>
      <c r="F37" s="50"/>
      <c r="G37" s="50"/>
      <c r="H37" s="50"/>
      <c r="I37" s="56"/>
      <c r="J37" s="55"/>
      <c r="K37" s="50"/>
      <c r="L37" s="51"/>
      <c r="M37" s="51"/>
      <c r="N37" s="50"/>
      <c r="O37" s="50"/>
      <c r="P37" s="50"/>
      <c r="Q37" s="52"/>
      <c r="R37" s="50"/>
      <c r="S37" s="50"/>
      <c r="T37" s="55"/>
      <c r="V37" s="50"/>
      <c r="W37" s="50"/>
      <c r="X37" s="51"/>
      <c r="Y37" s="54"/>
      <c r="Z37" s="55"/>
      <c r="AA37" s="55"/>
      <c r="AB37" s="55"/>
      <c r="AC37" s="50"/>
      <c r="AD37" s="55"/>
    </row>
    <row r="38" spans="1:30" x14ac:dyDescent="0.25">
      <c r="A38" s="50"/>
      <c r="B38" s="50"/>
      <c r="C38" s="53"/>
      <c r="D38" s="50"/>
      <c r="E38" s="50"/>
      <c r="F38" s="50"/>
      <c r="G38" s="50"/>
      <c r="H38" s="50"/>
      <c r="I38" s="56"/>
      <c r="J38" s="55"/>
      <c r="K38" s="50"/>
      <c r="L38" s="51"/>
      <c r="M38" s="51"/>
      <c r="N38" s="50"/>
      <c r="O38" s="50"/>
      <c r="P38" s="50"/>
      <c r="Q38" s="52"/>
      <c r="R38" s="50"/>
      <c r="S38" s="50"/>
      <c r="T38" s="55"/>
      <c r="U38" s="55"/>
      <c r="V38" s="50"/>
      <c r="W38" s="50"/>
      <c r="X38" s="51"/>
      <c r="Y38" s="54"/>
      <c r="Z38" s="55"/>
      <c r="AA38" s="55"/>
      <c r="AB38" s="55"/>
      <c r="AC38" s="50"/>
      <c r="AD38" s="55"/>
    </row>
    <row r="39" spans="1:30" x14ac:dyDescent="0.25">
      <c r="A39" s="50"/>
      <c r="B39" s="50"/>
      <c r="C39" s="53"/>
      <c r="D39" s="50"/>
      <c r="E39" s="50"/>
      <c r="F39" s="50"/>
      <c r="G39" s="50"/>
      <c r="H39" s="50"/>
      <c r="I39" s="56"/>
      <c r="J39" s="55"/>
      <c r="K39" s="50"/>
      <c r="L39" s="51"/>
      <c r="M39" s="51"/>
      <c r="N39" s="50"/>
      <c r="Q39" s="19"/>
      <c r="R39" s="50"/>
      <c r="S39" s="50"/>
      <c r="T39" s="55"/>
      <c r="U39" s="55"/>
      <c r="V39" s="50"/>
      <c r="W39" s="50"/>
      <c r="X39" s="51"/>
      <c r="Y39" s="54"/>
      <c r="Z39" s="55"/>
      <c r="AA39" s="55"/>
      <c r="AB39" s="55"/>
      <c r="AC39" s="50"/>
      <c r="AD39" s="55"/>
    </row>
    <row r="40" spans="1:30" x14ac:dyDescent="0.25">
      <c r="A40" s="50"/>
      <c r="B40" s="50"/>
      <c r="C40" s="53"/>
      <c r="D40" s="50"/>
      <c r="E40" s="50"/>
      <c r="F40" s="50"/>
      <c r="G40" s="50"/>
      <c r="H40" s="50"/>
      <c r="I40" s="56"/>
      <c r="J40" s="55"/>
      <c r="K40" s="50"/>
      <c r="L40" s="51"/>
      <c r="M40" s="51"/>
      <c r="N40" s="50"/>
      <c r="O40" s="50"/>
      <c r="P40" s="50"/>
      <c r="Q40" s="52"/>
      <c r="R40" s="50"/>
      <c r="S40" s="50"/>
      <c r="T40" s="55"/>
      <c r="U40" s="55"/>
      <c r="V40" s="50"/>
      <c r="W40" s="50"/>
      <c r="X40" s="51"/>
      <c r="Y40" s="54"/>
      <c r="Z40" s="55"/>
      <c r="AA40" s="55"/>
      <c r="AB40" s="55"/>
      <c r="AC40" s="50"/>
      <c r="AD40" s="55"/>
    </row>
    <row r="41" spans="1:30" x14ac:dyDescent="0.25">
      <c r="A41" s="50"/>
      <c r="B41" s="50"/>
      <c r="C41" s="53"/>
      <c r="D41" s="50"/>
      <c r="E41" s="50"/>
      <c r="F41" s="50"/>
      <c r="G41" s="50"/>
      <c r="H41" s="50"/>
      <c r="I41" s="56"/>
      <c r="J41" s="55"/>
      <c r="K41" s="50"/>
      <c r="L41" s="51"/>
      <c r="M41" s="51"/>
      <c r="N41" s="50"/>
      <c r="O41" s="50"/>
      <c r="P41" s="50"/>
      <c r="Q41" s="52"/>
      <c r="R41" s="50"/>
      <c r="S41" s="50"/>
      <c r="T41" s="55"/>
      <c r="U41" s="55"/>
      <c r="V41" s="50"/>
      <c r="W41" s="50"/>
      <c r="X41" s="51"/>
      <c r="Y41" s="54"/>
      <c r="Z41" s="55"/>
      <c r="AA41" s="55"/>
      <c r="AB41" s="55"/>
      <c r="AC41" s="50"/>
      <c r="AD41" s="55"/>
    </row>
    <row r="42" spans="1:30" x14ac:dyDescent="0.25">
      <c r="A42" s="50"/>
      <c r="B42" s="50"/>
      <c r="C42" s="53"/>
      <c r="D42" s="50"/>
      <c r="E42" s="50"/>
      <c r="F42" s="50"/>
      <c r="G42" s="50"/>
      <c r="H42" s="50"/>
      <c r="I42" s="56"/>
      <c r="J42" s="55"/>
      <c r="K42" s="50"/>
      <c r="L42" s="51"/>
      <c r="M42" s="51"/>
      <c r="N42" s="50"/>
      <c r="O42" s="50"/>
      <c r="P42" s="50"/>
      <c r="Q42" s="52"/>
      <c r="R42" s="50"/>
      <c r="T42" s="55"/>
      <c r="U42" s="55"/>
      <c r="V42" s="50"/>
      <c r="W42" s="50"/>
      <c r="X42" s="51"/>
      <c r="Y42" s="54"/>
      <c r="Z42" s="55"/>
      <c r="AA42" s="55"/>
      <c r="AB42" s="55"/>
      <c r="AC42" s="50"/>
      <c r="AD42" s="55"/>
    </row>
    <row r="43" spans="1:30" x14ac:dyDescent="0.25">
      <c r="A43" s="50"/>
      <c r="B43" s="50"/>
      <c r="C43" s="53"/>
      <c r="D43" s="50"/>
      <c r="E43" s="50"/>
      <c r="F43" s="50"/>
      <c r="G43" s="50"/>
      <c r="H43" s="50"/>
      <c r="I43" s="56"/>
      <c r="J43" s="55"/>
      <c r="K43" s="50"/>
      <c r="L43" s="51"/>
      <c r="M43" s="51"/>
      <c r="N43" s="50"/>
      <c r="Q43" s="19"/>
      <c r="S43" s="50"/>
      <c r="T43" s="55"/>
      <c r="U43" s="55"/>
      <c r="V43" s="50"/>
      <c r="W43" s="50"/>
      <c r="X43" s="51"/>
      <c r="Y43" s="54"/>
      <c r="Z43" s="55"/>
      <c r="AA43" s="55"/>
      <c r="AB43" s="55"/>
      <c r="AC43" s="50"/>
      <c r="AD43" s="55"/>
    </row>
    <row r="44" spans="1:30" x14ac:dyDescent="0.25">
      <c r="A44" s="50"/>
      <c r="B44" s="50"/>
      <c r="C44" s="53"/>
      <c r="D44" s="50"/>
      <c r="E44" s="50"/>
      <c r="F44" s="50"/>
      <c r="G44" s="50"/>
      <c r="H44" s="50"/>
      <c r="I44" s="56"/>
      <c r="J44" s="55"/>
      <c r="K44" s="50"/>
      <c r="L44" s="51"/>
      <c r="M44" s="51"/>
      <c r="N44" s="50"/>
      <c r="O44" s="50"/>
      <c r="P44" s="50"/>
      <c r="Q44" s="52"/>
      <c r="R44" s="50"/>
      <c r="S44" s="50"/>
      <c r="T44" s="55"/>
      <c r="U44" s="55"/>
      <c r="V44" s="50"/>
      <c r="W44" s="50"/>
      <c r="X44" s="51"/>
      <c r="Y44" s="54"/>
      <c r="Z44" s="55"/>
      <c r="AA44" s="55"/>
      <c r="AB44" s="55"/>
      <c r="AC44" s="50"/>
      <c r="AD44" s="55"/>
    </row>
    <row r="45" spans="1:30" x14ac:dyDescent="0.25">
      <c r="A45" s="50"/>
      <c r="B45" s="50"/>
      <c r="C45" s="53"/>
      <c r="D45" s="50"/>
      <c r="E45" s="50"/>
      <c r="F45" s="50"/>
      <c r="G45" s="50"/>
      <c r="H45" s="50"/>
      <c r="I45" s="56"/>
      <c r="J45" s="55"/>
      <c r="K45" s="50"/>
      <c r="L45" s="51"/>
      <c r="M45" s="51"/>
      <c r="N45" s="50"/>
      <c r="O45" s="50"/>
      <c r="P45" s="50"/>
      <c r="Q45" s="52"/>
      <c r="R45" s="50"/>
      <c r="S45" s="50"/>
      <c r="T45" s="55"/>
      <c r="U45" s="55"/>
      <c r="V45" s="50"/>
      <c r="W45" s="50"/>
      <c r="X45" s="51"/>
      <c r="Y45" s="54"/>
      <c r="Z45" s="55"/>
      <c r="AA45" s="55"/>
      <c r="AB45" s="55"/>
      <c r="AC45" s="50"/>
      <c r="AD45" s="55"/>
    </row>
    <row r="46" spans="1:30" x14ac:dyDescent="0.25">
      <c r="A46" s="50"/>
      <c r="B46" s="50"/>
      <c r="C46" s="53"/>
      <c r="D46" s="50"/>
      <c r="E46" s="50"/>
      <c r="F46" s="50"/>
      <c r="G46" s="50"/>
      <c r="H46" s="50"/>
      <c r="I46" s="56"/>
      <c r="J46" s="55"/>
      <c r="K46" s="50"/>
      <c r="L46" s="51"/>
      <c r="M46" s="51"/>
      <c r="N46" s="50"/>
      <c r="O46" s="50"/>
      <c r="P46" s="50"/>
      <c r="Q46" s="52"/>
      <c r="R46" s="50"/>
      <c r="S46" s="50"/>
      <c r="T46" s="55"/>
      <c r="U46" s="55"/>
      <c r="V46" s="50"/>
      <c r="W46" s="50"/>
      <c r="X46" s="51"/>
      <c r="Y46" s="54"/>
      <c r="Z46" s="55"/>
      <c r="AA46" s="55"/>
      <c r="AB46" s="55"/>
      <c r="AC46" s="50"/>
      <c r="AD46" s="55"/>
    </row>
    <row r="47" spans="1:30" x14ac:dyDescent="0.25">
      <c r="A47" s="50"/>
      <c r="B47" s="50"/>
      <c r="C47" s="53"/>
      <c r="D47" s="50"/>
      <c r="E47" s="50"/>
      <c r="F47" s="50"/>
      <c r="G47" s="50"/>
      <c r="H47" s="50"/>
      <c r="I47" s="56"/>
      <c r="J47" s="55"/>
      <c r="K47" s="50"/>
      <c r="L47" s="51"/>
      <c r="M47" s="51"/>
      <c r="N47" s="50"/>
      <c r="Q47" s="19"/>
      <c r="R47" s="50"/>
      <c r="S47" s="50"/>
      <c r="T47" s="55"/>
      <c r="U47" s="55"/>
      <c r="V47" s="50"/>
      <c r="W47" s="50"/>
      <c r="X47" s="51"/>
      <c r="Y47" s="54"/>
      <c r="Z47" s="55"/>
      <c r="AA47" s="55"/>
      <c r="AB47" s="55"/>
      <c r="AC47" s="50"/>
      <c r="AD47" s="55"/>
    </row>
    <row r="48" spans="1:30" x14ac:dyDescent="0.25">
      <c r="A48" s="50"/>
      <c r="B48" s="50"/>
      <c r="C48" s="53"/>
      <c r="D48" s="50"/>
      <c r="E48" s="50"/>
      <c r="F48" s="50"/>
      <c r="G48" s="50"/>
      <c r="H48" s="50"/>
      <c r="I48" s="56"/>
      <c r="J48" s="55"/>
      <c r="K48" s="50"/>
      <c r="L48" s="51"/>
      <c r="M48" s="51"/>
      <c r="N48" s="50"/>
      <c r="O48" s="50"/>
      <c r="P48" s="50"/>
      <c r="Q48" s="52"/>
      <c r="R48" s="50"/>
      <c r="S48" s="50"/>
      <c r="T48" s="55"/>
      <c r="U48" s="55"/>
      <c r="V48" s="50"/>
      <c r="W48" s="50"/>
      <c r="X48" s="51"/>
      <c r="Y48" s="54"/>
      <c r="Z48" s="55"/>
      <c r="AA48" s="55"/>
      <c r="AB48" s="55"/>
      <c r="AC48" s="50"/>
      <c r="AD48" s="55"/>
    </row>
  </sheetData>
  <dataConsolidate/>
  <phoneticPr fontId="1" type="noConversion"/>
  <dataValidations xWindow="1533" yWindow="483" count="21">
    <dataValidation allowBlank="1" showInputMessage="1" showErrorMessage="1" errorTitle="Falscher Aufschluss!" error="Bitte wählen Sie einen Aufschluss aus der Liste." promptTitle="Aufschluss" prompt="Bitte wählen sie einen Aufschluss aus der Liste." sqref="G1" xr:uid="{2812C2F9-489F-4251-B754-A0C5278AECA6}"/>
    <dataValidation allowBlank="1" showInputMessage="1" showErrorMessage="1" errorTitle="Fehler!" error="Ungültige Eingabe." promptTitle="Pechnachweis" prompt="Wählen Sie aus der Liste aus." sqref="N1" xr:uid="{1300AB54-2A2F-4104-8C7B-AA8163C4B3A7}"/>
    <dataValidation errorStyle="information" allowBlank="1" showInputMessage="1" showErrorMessage="1" errorTitle="Achtung!" error="Ihre Eingabe befindet sich nicht unter den Vorgaben." promptTitle="Verdichtung" prompt="Wählen sie aus ob die Schicht die Verdichtungsfähigkeit beistzt." sqref="AC1" xr:uid="{32623C16-14FD-4FE5-A180-C8C2C943A3E6}"/>
    <dataValidation errorStyle="information" allowBlank="1" showInputMessage="1" showErrorMessage="1" errorTitle="Achtung!" error="Die angegebene Feuchtigkeit befindet sich unter den Vorgaben." promptTitle="Feuchtigkeit" prompt="Bitte wählen Sie aus der Liste." sqref="S1" xr:uid="{AE7DFBCA-E1D7-4972-B9D3-1235B694B319}"/>
    <dataValidation errorStyle="information" allowBlank="1" showInputMessage="1" showErrorMessage="1" errorTitle="Achtung!" error="Die angegebene Konsistenz befindet sich nicht unter den Vorgaben." promptTitle="Konsistenz" prompt="Bitte wählen Sie eine Konsistenz aus der Liste." sqref="R1" xr:uid="{37153180-5D93-47F8-A5B5-CCEA187F8ECE}"/>
    <dataValidation errorStyle="information" allowBlank="1" showInputMessage="1" showErrorMessage="1" errorTitle="Achtung!" error="Diese Bodenart ist nicht in der Liste vorhanden." promptTitle="Bodenart" prompt="Bitte wählen sie eine Bodenart aus der Liste." sqref="Q1" xr:uid="{7CFD7AD4-8602-442C-91D5-E5A4E1F46779}"/>
    <dataValidation errorStyle="information" allowBlank="1" showInputMessage="1" showErrorMessage="1" errorTitle="Achtung" promptTitle="Rundungsgrad" prompt="Bitte wählen Sie eine Eigenschaft aus der Liste oder tragen selbst einen Wert ein." sqref="O1" xr:uid="{C4C7E983-7EF4-4F8B-8BA3-B0FE51090EA2}"/>
    <dataValidation errorStyle="warning" allowBlank="1" showInputMessage="1" showErrorMessage="1" errorTitle="Achtung!" error="Möglicherweise fehlerhaftes Behältnis." promptTitle="Behältnis" prompt="Bitte wählen Sie eines der Behältnisse!" sqref="W1" xr:uid="{E2174CBD-EBE5-4279-BEDD-1F10FD0F1C06}"/>
    <dataValidation type="list" allowBlank="1" showInputMessage="1" showErrorMessage="1" errorTitle="Falscher Aufschluss!" error="Bitte wählen Sie einen Aufschluss aus der Liste." promptTitle="Aufschluss" prompt="Bitte wählen sie einen Aufschluss aus der Liste." sqref="G2:G1048576" xr:uid="{10AD592B-719D-4909-8905-6325603E0A4D}">
      <formula1>AUFSCHLUSS_AUSWAHL</formula1>
    </dataValidation>
    <dataValidation type="list" allowBlank="1" showInputMessage="1" showErrorMessage="1" errorTitle="Fehler!" error="Ungültige Eingabe." promptTitle="Pechnachweis" prompt="Wählen Sie aus der Liste aus." sqref="N2:N1048576" xr:uid="{93508978-8F5C-4F80-9771-5A89B25D0DDC}">
      <formula1>JA_NEIN_AUSWAHL</formula1>
    </dataValidation>
    <dataValidation type="list" errorStyle="information" allowBlank="1" showInputMessage="1" showErrorMessage="1" errorTitle="Achtung" promptTitle="Rundungsgrad" prompt="Bitte wählen Sie eine Eigenschaft aus der Liste oder tragen selbst einen Wert ein." sqref="O2:O1048576" xr:uid="{B9D20699-2312-4080-A7B1-872C29BE547B}">
      <formula1>RUNDUNGSGRAD_AUSWAHL</formula1>
    </dataValidation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Q2:Q1048576" xr:uid="{A9ABD460-38AC-424F-B235-149421325D66}">
      <formula1>BODENART_AUSWAHL</formula1>
    </dataValidation>
    <dataValidation type="list" errorStyle="information" allowBlank="1" showInputMessage="1" showErrorMessage="1" errorTitle="Achtung!" error="Die angegebene Konsistenz befindet sich nicht unter den Vorgaben." promptTitle="Konsistenz" prompt="Bitte wählen Sie eine Konsistenz aus der Liste." sqref="R2:R1048576" xr:uid="{580A785D-71DA-4FDF-8754-9687BCFCC5C0}">
      <formula1>KONSISTENZ_AUSWAHL</formula1>
    </dataValidation>
    <dataValidation type="list" errorStyle="information" allowBlank="1" showInputMessage="1" showErrorMessage="1" errorTitle="Achtung!" error="Die angegebene Feuchtigkeit befindet sich unter den Vorgaben." promptTitle="Feuchtigkeit" prompt="Bitte wählen Sie aus der Liste." sqref="S2:S1048576" xr:uid="{D61B662D-D1BB-4FC1-A7A5-F73175FF3E73}">
      <formula1>FEUCHTIGKEIT_AUSWAHL</formula1>
    </dataValidation>
    <dataValidation type="list" errorStyle="warning" allowBlank="1" showInputMessage="1" showErrorMessage="1" errorTitle="Achtung!" error="Möglicherweise fehlerhaftes Behältnis." promptTitle="Behältnis" prompt="Bitte wählen Sie eines der Behältnisse!" sqref="W2:W1048576" xr:uid="{B3A622FE-F961-444A-9164-D229A2A77E6B}">
      <formula1>BEHAELTNIS_AUSWAHL</formula1>
    </dataValidation>
    <dataValidation type="list" errorStyle="information" allowBlank="1" showInputMessage="1" showErrorMessage="1" errorTitle="Achtung!" error="Ihre Eingabe befindet sich nicht unter den Vorgaben." promptTitle="Verdichtung" prompt="Wählen sie aus ob die Schicht die Verdichtungsfähigkeit beistzt." sqref="AC2:AC1048576" xr:uid="{ACD4893F-7752-4CFF-B714-498927C309BE}">
      <formula1>JA_NEIN_AUSWAHL</formula1>
    </dataValidation>
    <dataValidation type="list" allowBlank="1" showInputMessage="1" showErrorMessage="1" sqref="D2:D1048576" xr:uid="{8A55BE5F-729C-4B77-8705-ABB3C2A82F4C}">
      <formula1>RUK_ID</formula1>
    </dataValidation>
    <dataValidation type="list" allowBlank="1" showInputMessage="1" showErrorMessage="1" sqref="B2:B1048576" xr:uid="{C2B52AE8-44CE-41DF-851C-FA108CBFFEC6}">
      <formula1>ERK_ID</formula1>
    </dataValidation>
    <dataValidation type="list" allowBlank="1" showInputMessage="1" showErrorMessage="1" sqref="C49:C1048576" xr:uid="{857664EA-ECBC-4369-B059-0289208C77FC}">
      <formula1>CHEMIE_ID</formula1>
    </dataValidation>
    <dataValidation type="list" allowBlank="1" showInputMessage="1" showErrorMessage="1" sqref="C2:C3" xr:uid="{3E166094-C68E-431C-A59F-B4CF79403F89}">
      <formula1>CHEMIE_ID_GEB</formula1>
    </dataValidation>
    <dataValidation type="list" allowBlank="1" showInputMessage="1" showErrorMessage="1" sqref="E2:E1048576" xr:uid="{4BCF50AE-D682-4DDF-B383-3083232181CC}">
      <formula1>LP_ID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4D661-287D-4F88-875A-63E4F0E70659}">
  <sheetPr>
    <tabColor theme="4" tint="-0.249977111117893"/>
  </sheetPr>
  <dimension ref="A1:H8"/>
  <sheetViews>
    <sheetView workbookViewId="0">
      <selection activeCell="H31" sqref="H31"/>
    </sheetView>
  </sheetViews>
  <sheetFormatPr defaultColWidth="11.42578125" defaultRowHeight="15" x14ac:dyDescent="0.25"/>
  <cols>
    <col min="1" max="1" width="13.42578125" customWidth="1"/>
    <col min="2" max="2" width="12" bestFit="1" customWidth="1"/>
    <col min="3" max="3" width="10.7109375" bestFit="1" customWidth="1"/>
    <col min="4" max="4" width="18.85546875" customWidth="1"/>
    <col min="5" max="5" width="10.5703125" bestFit="1" customWidth="1"/>
    <col min="6" max="6" width="21" bestFit="1" customWidth="1"/>
    <col min="7" max="7" width="17.28515625" bestFit="1" customWidth="1"/>
    <col min="8" max="8" width="51.7109375" bestFit="1" customWidth="1"/>
  </cols>
  <sheetData>
    <row r="1" spans="1:8" x14ac:dyDescent="0.25">
      <c r="A1" s="26" t="s">
        <v>9</v>
      </c>
      <c r="B1" s="26" t="s">
        <v>10</v>
      </c>
      <c r="C1" s="27" t="s">
        <v>11</v>
      </c>
      <c r="D1" s="28" t="s">
        <v>12</v>
      </c>
      <c r="E1" s="28" t="s">
        <v>13</v>
      </c>
      <c r="F1" s="28" t="s">
        <v>31</v>
      </c>
      <c r="G1" s="28" t="s">
        <v>32</v>
      </c>
      <c r="H1" s="28" t="s">
        <v>33</v>
      </c>
    </row>
    <row r="2" spans="1:8" x14ac:dyDescent="0.25">
      <c r="A2" t="s">
        <v>1</v>
      </c>
      <c r="B2">
        <v>1</v>
      </c>
      <c r="C2" s="11">
        <v>44425</v>
      </c>
      <c r="D2" t="s">
        <v>353</v>
      </c>
      <c r="E2" t="s">
        <v>343</v>
      </c>
      <c r="F2" t="s">
        <v>354</v>
      </c>
      <c r="G2" t="s">
        <v>346</v>
      </c>
      <c r="H2" s="12" t="s">
        <v>347</v>
      </c>
    </row>
    <row r="3" spans="1:8" x14ac:dyDescent="0.25">
      <c r="C3" s="11"/>
      <c r="H3" s="12"/>
    </row>
    <row r="4" spans="1:8" x14ac:dyDescent="0.25">
      <c r="C4" s="11"/>
      <c r="H4" s="12"/>
    </row>
    <row r="5" spans="1:8" x14ac:dyDescent="0.25">
      <c r="C5" s="11"/>
      <c r="H5" s="12"/>
    </row>
    <row r="6" spans="1:8" x14ac:dyDescent="0.25">
      <c r="C6" s="11"/>
      <c r="H6" s="12"/>
    </row>
    <row r="7" spans="1:8" x14ac:dyDescent="0.25">
      <c r="C7" s="11"/>
      <c r="H7" s="12"/>
    </row>
    <row r="8" spans="1:8" x14ac:dyDescent="0.25">
      <c r="C8" s="11"/>
      <c r="H8" s="12"/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37650-865A-4A0E-B90F-5CA11C871185}">
  <sheetPr>
    <tabColor theme="4" tint="-0.249977111117893"/>
  </sheetPr>
  <dimension ref="A1:Q14"/>
  <sheetViews>
    <sheetView topLeftCell="B1" workbookViewId="0">
      <selection activeCell="D9" sqref="D9"/>
    </sheetView>
  </sheetViews>
  <sheetFormatPr defaultColWidth="11.42578125" defaultRowHeight="15" x14ac:dyDescent="0.25"/>
  <cols>
    <col min="1" max="1" width="8.5703125" hidden="1" customWidth="1"/>
    <col min="2" max="2" width="11.5703125" bestFit="1" customWidth="1"/>
    <col min="3" max="3" width="15.85546875" bestFit="1" customWidth="1"/>
    <col min="4" max="4" width="12" bestFit="1" customWidth="1"/>
    <col min="5" max="5" width="14.7109375" hidden="1" customWidth="1"/>
    <col min="6" max="6" width="17" customWidth="1"/>
    <col min="7" max="7" width="13.7109375" style="13" bestFit="1" customWidth="1"/>
    <col min="8" max="8" width="15" bestFit="1" customWidth="1"/>
    <col min="9" max="9" width="12.5703125" bestFit="1" customWidth="1"/>
    <col min="10" max="10" width="10.5703125" bestFit="1" customWidth="1"/>
    <col min="11" max="11" width="21.85546875" customWidth="1"/>
    <col min="12" max="12" width="16.85546875" customWidth="1"/>
    <col min="13" max="13" width="10.7109375" bestFit="1" customWidth="1"/>
    <col min="14" max="14" width="15.85546875" style="13" bestFit="1" customWidth="1"/>
    <col min="15" max="15" width="7.85546875" bestFit="1" customWidth="1"/>
    <col min="16" max="16" width="13" bestFit="1" customWidth="1"/>
    <col min="17" max="17" width="16.28515625" customWidth="1"/>
  </cols>
  <sheetData>
    <row r="1" spans="1:17" x14ac:dyDescent="0.25">
      <c r="A1" s="26" t="s">
        <v>9</v>
      </c>
      <c r="B1" s="26" t="s">
        <v>15</v>
      </c>
      <c r="C1" s="26" t="s">
        <v>21</v>
      </c>
      <c r="D1" s="26" t="s">
        <v>10</v>
      </c>
      <c r="E1" s="26" t="s">
        <v>77</v>
      </c>
      <c r="F1" s="26" t="s">
        <v>78</v>
      </c>
      <c r="G1" s="29" t="s">
        <v>79</v>
      </c>
      <c r="H1" s="26" t="s">
        <v>95</v>
      </c>
      <c r="I1" s="26" t="s">
        <v>102</v>
      </c>
      <c r="J1" s="26" t="s">
        <v>103</v>
      </c>
      <c r="K1" s="26" t="s">
        <v>94</v>
      </c>
      <c r="L1" s="26" t="s">
        <v>87</v>
      </c>
      <c r="M1" s="26" t="s">
        <v>49</v>
      </c>
      <c r="N1" s="29" t="s">
        <v>80</v>
      </c>
      <c r="O1" s="26" t="s">
        <v>84</v>
      </c>
      <c r="P1" s="26" t="s">
        <v>88</v>
      </c>
      <c r="Q1" s="26" t="s">
        <v>93</v>
      </c>
    </row>
    <row r="2" spans="1:17" x14ac:dyDescent="0.25">
      <c r="A2" t="str">
        <f>"SH"&amp;ROW()-1</f>
        <v>SH1</v>
      </c>
      <c r="B2" t="s">
        <v>1</v>
      </c>
      <c r="C2" t="s">
        <v>3</v>
      </c>
      <c r="D2">
        <v>1</v>
      </c>
      <c r="E2" t="str">
        <f t="shared" ref="E2:E3" si="0">"HAUFWERK"</f>
        <v>HAUFWERK</v>
      </c>
      <c r="F2" t="s">
        <v>352</v>
      </c>
      <c r="G2" s="13" t="s">
        <v>351</v>
      </c>
      <c r="H2" t="s">
        <v>355</v>
      </c>
      <c r="I2">
        <v>250</v>
      </c>
      <c r="J2" cm="1">
        <f t="array" ref="J2">_xlfn.IFS(ISBLANK(Haufwerk.Sample.Table[[#This Row],[VOLUMEN]]),"",Haufwerk.Sample.Table[[#This Row],[VOLUMEN]]&lt;=30,2,Haufwerk.Sample.Table[[#This Row],[VOLUMEN]]&lt;=60,3,Haufwerk.Sample.Table[[#This Row],[VOLUMEN]]&lt;=100,4,Haufwerk.Sample.Table[[#This Row],[VOLUMEN]]&lt;=150,5,Haufwerk.Sample.Table[[#This Row],[VOLUMEN]]&lt;=200,6,Haufwerk.Sample.Table[[#This Row],[VOLUMEN]]&lt;=300,7,Haufwerk.Sample.Table[[#This Row],[VOLUMEN]]&lt;=400,8,Haufwerk.Sample.Table[[#This Row],[VOLUMEN]]&lt;=500,9,Haufwerk.Sample.Table[[#This Row],[VOLUMEN]]&lt;=600,10,Haufwerk.Sample.Table[[#This Row],[VOLUMEN]]&lt;=700,11,Haufwerk.Sample.Table[[#This Row],[VOLUMEN]]&lt;=800,12,Haufwerk.Sample.Table[[#This Row],[VOLUMEN]]&lt;=900,13,Haufwerk.Sample.Table[[#This Row],[VOLUMEN]]&lt;=1000,14,Haufwerk.Sample.Table[[#This Row],[VOLUMEN]]&lt;=1100,15,Haufwerk.Sample.Table[[#This Row],[VOLUMEN]]&lt;=1200,16)</f>
        <v>7</v>
      </c>
      <c r="K2" t="s">
        <v>235</v>
      </c>
      <c r="L2" t="s">
        <v>356</v>
      </c>
      <c r="M2" t="s">
        <v>311</v>
      </c>
      <c r="P2" t="s">
        <v>237</v>
      </c>
      <c r="Q2" t="s">
        <v>358</v>
      </c>
    </row>
    <row r="3" spans="1:17" x14ac:dyDescent="0.25">
      <c r="A3" t="str">
        <f t="shared" ref="A3" si="1">"SH"&amp;ROW()-1</f>
        <v>SH2</v>
      </c>
      <c r="B3" t="s">
        <v>1</v>
      </c>
      <c r="C3" t="s">
        <v>350</v>
      </c>
      <c r="D3">
        <v>2</v>
      </c>
      <c r="E3" t="str">
        <f t="shared" si="0"/>
        <v>HAUFWERK</v>
      </c>
      <c r="F3" t="s">
        <v>457</v>
      </c>
      <c r="G3" s="13" t="s">
        <v>461</v>
      </c>
      <c r="H3" t="s">
        <v>457</v>
      </c>
      <c r="I3">
        <v>250</v>
      </c>
      <c r="J3" cm="1">
        <f t="array" ref="J3">_xlfn.IFS(ISBLANK(Haufwerk.Sample.Table[[#This Row],[VOLUMEN]]),"",Haufwerk.Sample.Table[[#This Row],[VOLUMEN]]&lt;=30,2,Haufwerk.Sample.Table[[#This Row],[VOLUMEN]]&lt;=60,3,Haufwerk.Sample.Table[[#This Row],[VOLUMEN]]&lt;=100,4,Haufwerk.Sample.Table[[#This Row],[VOLUMEN]]&lt;=150,5,Haufwerk.Sample.Table[[#This Row],[VOLUMEN]]&lt;=200,6,Haufwerk.Sample.Table[[#This Row],[VOLUMEN]]&lt;=300,7,Haufwerk.Sample.Table[[#This Row],[VOLUMEN]]&lt;=400,8,Haufwerk.Sample.Table[[#This Row],[VOLUMEN]]&lt;=500,9,Haufwerk.Sample.Table[[#This Row],[VOLUMEN]]&lt;=600,10,Haufwerk.Sample.Table[[#This Row],[VOLUMEN]]&lt;=700,11,Haufwerk.Sample.Table[[#This Row],[VOLUMEN]]&lt;=800,12,Haufwerk.Sample.Table[[#This Row],[VOLUMEN]]&lt;=900,13,Haufwerk.Sample.Table[[#This Row],[VOLUMEN]]&lt;=1000,14,Haufwerk.Sample.Table[[#This Row],[VOLUMEN]]&lt;=1100,15,Haufwerk.Sample.Table[[#This Row],[VOLUMEN]]&lt;=1200,16)</f>
        <v>7</v>
      </c>
      <c r="K3" t="s">
        <v>217</v>
      </c>
      <c r="L3" t="s">
        <v>456</v>
      </c>
      <c r="M3" t="s">
        <v>462</v>
      </c>
      <c r="N3" s="13" t="s">
        <v>463</v>
      </c>
      <c r="O3" t="s">
        <v>222</v>
      </c>
      <c r="P3" t="s">
        <v>268</v>
      </c>
    </row>
    <row r="10" spans="1:17" x14ac:dyDescent="0.25">
      <c r="E10" s="1"/>
      <c r="J10" s="1"/>
    </row>
    <row r="11" spans="1:17" x14ac:dyDescent="0.25">
      <c r="E11" s="1"/>
      <c r="J11" s="1"/>
    </row>
    <row r="12" spans="1:17" x14ac:dyDescent="0.25">
      <c r="E12" s="1"/>
      <c r="J12" s="1"/>
    </row>
    <row r="13" spans="1:17" x14ac:dyDescent="0.25">
      <c r="E13" s="1"/>
      <c r="J13" s="1"/>
    </row>
    <row r="14" spans="1:17" x14ac:dyDescent="0.25">
      <c r="E14" s="1"/>
      <c r="J14" s="1"/>
    </row>
  </sheetData>
  <phoneticPr fontId="1" type="noConversion"/>
  <dataValidations count="10">
    <dataValidation allowBlank="1" showInputMessage="1" showErrorMessage="1" errorTitle="Falscher Aufschluss!" error="Bitte wählen Sie einen Aufschluss aus der Liste." promptTitle="Aufschluss" prompt="Bitte wählen sie einen Aufschluss aus der Liste." sqref="E1" xr:uid="{26934A02-ECC8-433F-9D85-7066244DF5B7}"/>
    <dataValidation errorStyle="warning" allowBlank="1" showInputMessage="1" showErrorMessage="1" errorTitle="Achtung!" error="Möglicherweise fehlerhaftes Behältnis." promptTitle="Behältnis" prompt="Bitte wählen Sie eines der Behältnisse!" sqref="K1:M1" xr:uid="{3CCB9401-072C-4901-A699-44B9159849DC}"/>
    <dataValidation errorStyle="information" allowBlank="1" showInputMessage="1" showErrorMessage="1" errorTitle="Achtung!" error="Diese Bodenart ist nicht in der Liste vorhanden." promptTitle="Bodenart" prompt="Bitte wählen sie eine Bodenart aus der Liste." sqref="P1" xr:uid="{AACF19FE-E026-4D3C-A8E2-FCBD2E1EC77B}"/>
    <dataValidation allowBlank="1" showInputMessage="1" showErrorMessage="1" errorTitle="Fehler!" error="Ungültige Eingabe." promptTitle="Pechnachweis" prompt="Wählen Sie aus der Liste aus." sqref="O1" xr:uid="{12FEE02B-43EA-4EA0-A642-F66708093086}"/>
    <dataValidation type="list" errorStyle="warning" allowBlank="1" showInputMessage="1" showErrorMessage="1" errorTitle="Achtung!" error="Möglicherweise fehlerhaftes Behältnis." promptTitle="Behältnis" prompt="Bitte wählen Sie eines der Behältnisse!" sqref="K2:K1048576" xr:uid="{18B2E131-51A6-4ABB-BFEB-AA0298F02E99}">
      <formula1>BEHAELTNIS_AUSWAHL</formula1>
    </dataValidation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P2:P1048576" xr:uid="{C46046F0-F2F8-4F85-B076-A1D1994B0563}">
      <formula1>BODENART_AUSWAHL</formula1>
    </dataValidation>
    <dataValidation type="list" allowBlank="1" showInputMessage="1" showErrorMessage="1" errorTitle="Fehler!" error="Ungültige Eingabe." promptTitle="Pechnachweis" prompt="Wählen Sie aus der Liste aus." sqref="O2:O1048576" xr:uid="{939378C6-BF5D-420E-B5BA-343FE0302B3D}">
      <formula1>JA_NEIN_AUSWAHL</formula1>
    </dataValidation>
    <dataValidation type="list" allowBlank="1" showInputMessage="1" showErrorMessage="1" sqref="B2:B1048576" xr:uid="{5F95BD5F-72B8-479A-89B0-6D0501631172}">
      <formula1>HAUFWERK_ID</formula1>
    </dataValidation>
    <dataValidation type="list" allowBlank="1" showInputMessage="1" showErrorMessage="1" sqref="C9:C1048576" xr:uid="{2FAB030A-9A7B-40B2-843D-CFB924A9FB4A}">
      <formula1>CHEMIE_ID</formula1>
    </dataValidation>
    <dataValidation type="list" allowBlank="1" showInputMessage="1" showErrorMessage="1" sqref="C2:C3" xr:uid="{AB9B170F-C42C-4CE2-BBBD-F4664521BFB0}">
      <formula1>CHEMIE_ID_GEB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687BD-2A7F-4D3E-8E6A-5DC4630880B6}">
  <sheetPr>
    <tabColor rgb="FF8D097A"/>
  </sheetPr>
  <dimension ref="A1:K20"/>
  <sheetViews>
    <sheetView workbookViewId="0">
      <selection activeCell="K11" sqref="K11"/>
    </sheetView>
  </sheetViews>
  <sheetFormatPr defaultColWidth="11.42578125" defaultRowHeight="15" x14ac:dyDescent="0.25"/>
  <cols>
    <col min="1" max="1" width="5.140625" bestFit="1" customWidth="1"/>
    <col min="2" max="2" width="12" bestFit="1" customWidth="1"/>
    <col min="3" max="3" width="17.28515625" customWidth="1"/>
    <col min="4" max="4" width="18.7109375" customWidth="1"/>
    <col min="5" max="5" width="21.140625" bestFit="1" customWidth="1"/>
    <col min="6" max="6" width="18.140625" customWidth="1"/>
    <col min="7" max="7" width="27.42578125" customWidth="1"/>
    <col min="8" max="8" width="20" customWidth="1"/>
    <col min="9" max="9" width="17.140625" customWidth="1"/>
    <col min="10" max="10" width="19.42578125" customWidth="1"/>
    <col min="11" max="11" width="22.28515625" customWidth="1"/>
  </cols>
  <sheetData>
    <row r="1" spans="1:11" x14ac:dyDescent="0.25">
      <c r="A1" s="14" t="s">
        <v>9</v>
      </c>
      <c r="B1" s="14" t="s">
        <v>10</v>
      </c>
      <c r="C1" s="15" t="s">
        <v>11</v>
      </c>
      <c r="D1" s="14" t="s">
        <v>14</v>
      </c>
      <c r="E1" s="14" t="s">
        <v>48</v>
      </c>
      <c r="F1" s="14" t="s">
        <v>49</v>
      </c>
      <c r="G1" s="14" t="s">
        <v>50</v>
      </c>
      <c r="H1" s="14" t="s">
        <v>306</v>
      </c>
      <c r="I1" s="14" t="s">
        <v>51</v>
      </c>
      <c r="J1" s="14" t="s">
        <v>52</v>
      </c>
      <c r="K1" s="14" t="s">
        <v>53</v>
      </c>
    </row>
    <row r="2" spans="1:11" x14ac:dyDescent="0.25">
      <c r="A2" t="s">
        <v>459</v>
      </c>
      <c r="B2">
        <v>0</v>
      </c>
      <c r="C2" s="11"/>
    </row>
    <row r="3" spans="1:11" x14ac:dyDescent="0.25">
      <c r="A3" t="s">
        <v>2</v>
      </c>
      <c r="B3">
        <v>1</v>
      </c>
      <c r="C3" s="11">
        <v>44165</v>
      </c>
      <c r="D3" t="s">
        <v>361</v>
      </c>
      <c r="E3" t="s">
        <v>302</v>
      </c>
      <c r="G3" t="s">
        <v>362</v>
      </c>
      <c r="H3" t="s">
        <v>361</v>
      </c>
      <c r="I3" t="s">
        <v>363</v>
      </c>
      <c r="K3" t="s">
        <v>458</v>
      </c>
    </row>
    <row r="4" spans="1:11" x14ac:dyDescent="0.25">
      <c r="C4" s="11"/>
    </row>
    <row r="5" spans="1:11" x14ac:dyDescent="0.25">
      <c r="C5" s="11"/>
    </row>
    <row r="6" spans="1:11" x14ac:dyDescent="0.25">
      <c r="C6" s="11"/>
    </row>
    <row r="7" spans="1:11" x14ac:dyDescent="0.25">
      <c r="C7" s="11"/>
    </row>
    <row r="8" spans="1:11" x14ac:dyDescent="0.25">
      <c r="C8" s="11"/>
    </row>
    <row r="9" spans="1:11" x14ac:dyDescent="0.25">
      <c r="C9" s="11"/>
    </row>
    <row r="10" spans="1:11" x14ac:dyDescent="0.25">
      <c r="C10" s="11"/>
    </row>
    <row r="11" spans="1:11" x14ac:dyDescent="0.25">
      <c r="C11" s="11"/>
    </row>
    <row r="12" spans="1:11" x14ac:dyDescent="0.25">
      <c r="C12" s="11"/>
    </row>
    <row r="13" spans="1:11" x14ac:dyDescent="0.25">
      <c r="C13" s="11"/>
    </row>
    <row r="14" spans="1:11" x14ac:dyDescent="0.25">
      <c r="C14" s="11"/>
    </row>
    <row r="15" spans="1:11" x14ac:dyDescent="0.25">
      <c r="C15" s="11"/>
    </row>
    <row r="16" spans="1:11" x14ac:dyDescent="0.25">
      <c r="C16" s="11"/>
    </row>
    <row r="17" spans="3:3" x14ac:dyDescent="0.25">
      <c r="C17" s="11"/>
    </row>
    <row r="18" spans="3:3" x14ac:dyDescent="0.25">
      <c r="C18" s="11"/>
    </row>
    <row r="19" spans="3:3" x14ac:dyDescent="0.25">
      <c r="C19" s="11"/>
    </row>
    <row r="20" spans="3:3" x14ac:dyDescent="0.25">
      <c r="C20" s="11"/>
    </row>
  </sheetData>
  <dataValidations count="12">
    <dataValidation allowBlank="1" showInputMessage="1" sqref="K1 F1 I1" xr:uid="{2D725EF5-1D40-4DDD-998A-BAD453A70FE1}"/>
    <dataValidation errorStyle="information" allowBlank="1" showInputMessage="1" sqref="D1:E1" xr:uid="{57E1D220-ACC5-49E2-A1E1-7639A34D542F}"/>
    <dataValidation type="list" allowBlank="1" showInputMessage="1" sqref="K13:K1048576" xr:uid="{8CDCC3CC-8229-4BFD-8817-7A9A8D721E9D}">
      <formula1>ENTNAHME_AUSWAHL</formula1>
    </dataValidation>
    <dataValidation type="list" errorStyle="information" allowBlank="1" showInputMessage="1" sqref="D13:D1048576" xr:uid="{4C14746D-B56B-48AD-917E-4755FBBF5E40}">
      <formula1>GEBAUDE_BAUTEIL_AUSWAHL</formula1>
    </dataValidation>
    <dataValidation type="list" errorStyle="information" allowBlank="1" showInputMessage="1" sqref="E13:E1048576" xr:uid="{2E1B5F08-DC20-4E81-975A-BE01EA3F3CFD}">
      <formula1>GEBAUDE_CHARAKTER_AUSWAHL</formula1>
    </dataValidation>
    <dataValidation type="list" allowBlank="1" showInputMessage="1" sqref="F13:F1048576" xr:uid="{32892F23-B6B8-4D8B-9360-D2764F4A32C0}">
      <formula1>GEBAUDE_GERUCH_AUSWAHL</formula1>
    </dataValidation>
    <dataValidation type="list" allowBlank="1" showInputMessage="1" sqref="I13:I1048576" xr:uid="{915EE2A1-55E0-4768-84A3-03ABEC565053}">
      <formula1>ETAGEN_AUSWAHL</formula1>
    </dataValidation>
    <dataValidation type="list" allowBlank="1" showInputMessage="1" showErrorMessage="1" sqref="K3:K12" xr:uid="{D22D0BD7-C6FC-4E8C-8CED-77F2D9EDEF9D}">
      <formula1>ENTNAHME_AUSWAHL</formula1>
    </dataValidation>
    <dataValidation type="list" allowBlank="1" showInputMessage="1" showErrorMessage="1" sqref="I3:I12" xr:uid="{F2ACDFCA-3B40-46C0-BCC3-2474FBA54753}">
      <formula1>ETAGEN_AUSWAHL</formula1>
    </dataValidation>
    <dataValidation type="list" allowBlank="1" showInputMessage="1" showErrorMessage="1" sqref="F3:F12" xr:uid="{8CE29388-AFC8-42B9-ADB4-8138C8390CE8}">
      <formula1>GEBAUDE_GERUCH_AUSWAHL</formula1>
    </dataValidation>
    <dataValidation type="list" allowBlank="1" showInputMessage="1" showErrorMessage="1" sqref="E3:E12" xr:uid="{A74925F9-6FC3-4F89-A933-0CB5DF70FBB6}">
      <formula1>GEBAUDE_CHARAKTER_AUSWAHL</formula1>
    </dataValidation>
    <dataValidation type="list" allowBlank="1" showInputMessage="1" showErrorMessage="1" sqref="D3:D12" xr:uid="{E7C75973-479E-4DF9-B3AF-FBB4C4B3FFE5}">
      <formula1>GEBAUDE_BAUTEIL_AUSWAHL</formula1>
    </dataValidation>
  </dataValidation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3AAC-571B-4D71-BBC7-D570A4552BCF}">
  <sheetPr>
    <tabColor rgb="FF8D097A"/>
  </sheetPr>
  <dimension ref="A1:O1301"/>
  <sheetViews>
    <sheetView topLeftCell="B1" workbookViewId="0">
      <selection activeCell="J3" sqref="J3"/>
    </sheetView>
  </sheetViews>
  <sheetFormatPr defaultColWidth="11.42578125" defaultRowHeight="15" x14ac:dyDescent="0.25"/>
  <cols>
    <col min="1" max="1" width="5.140625" style="48" hidden="1" customWidth="1"/>
    <col min="2" max="2" width="11.85546875" style="39" customWidth="1"/>
    <col min="3" max="3" width="15.85546875" style="39" bestFit="1" customWidth="1"/>
    <col min="4" max="4" width="12" style="39" bestFit="1" customWidth="1"/>
    <col min="5" max="5" width="14.7109375" style="39" hidden="1" customWidth="1"/>
    <col min="6" max="6" width="20.42578125" style="39" customWidth="1"/>
    <col min="7" max="7" width="18.42578125" style="39" customWidth="1"/>
    <col min="8" max="8" width="8.42578125" style="39" bestFit="1" customWidth="1"/>
    <col min="9" max="9" width="14.28515625" style="39" customWidth="1"/>
    <col min="10" max="10" width="13.5703125" style="39" customWidth="1"/>
    <col min="11" max="11" width="13.5703125" style="39" bestFit="1" customWidth="1"/>
    <col min="12" max="12" width="23.140625" style="40" bestFit="1" customWidth="1"/>
    <col min="13" max="13" width="42.28515625" style="39" customWidth="1"/>
    <col min="14" max="14" width="30.7109375" style="41" bestFit="1" customWidth="1"/>
    <col min="15" max="15" width="30" style="46" bestFit="1" customWidth="1"/>
    <col min="16" max="16384" width="11.42578125" style="38"/>
  </cols>
  <sheetData>
    <row r="1" spans="1:15" x14ac:dyDescent="0.25">
      <c r="A1" s="47" t="s">
        <v>9</v>
      </c>
      <c r="B1" s="36" t="s">
        <v>15</v>
      </c>
      <c r="C1" s="15" t="s">
        <v>21</v>
      </c>
      <c r="D1" s="36" t="s">
        <v>10</v>
      </c>
      <c r="E1" s="36" t="s">
        <v>77</v>
      </c>
      <c r="F1" s="36" t="s">
        <v>101</v>
      </c>
      <c r="G1" s="36" t="s">
        <v>87</v>
      </c>
      <c r="H1" s="36" t="s">
        <v>81</v>
      </c>
      <c r="I1" s="36" t="s">
        <v>82</v>
      </c>
      <c r="J1" s="36" t="s">
        <v>83</v>
      </c>
      <c r="K1" s="36" t="s">
        <v>53</v>
      </c>
      <c r="L1" s="36" t="s">
        <v>445</v>
      </c>
      <c r="M1" s="36" t="s">
        <v>104</v>
      </c>
      <c r="N1" s="37" t="s">
        <v>105</v>
      </c>
      <c r="O1" s="15" t="s">
        <v>308</v>
      </c>
    </row>
    <row r="2" spans="1:15" x14ac:dyDescent="0.25">
      <c r="A2" s="48" t="str">
        <f>"SG"&amp;ROW()-1</f>
        <v>SG1</v>
      </c>
      <c r="B2" s="42" t="s">
        <v>459</v>
      </c>
      <c r="C2" s="42"/>
      <c r="D2" s="42">
        <v>1</v>
      </c>
      <c r="E2" s="42" t="str">
        <f t="shared" ref="E2:E3" si="0">"GEBAEUDE"</f>
        <v>GEBAEUDE</v>
      </c>
      <c r="F2" s="42"/>
      <c r="G2" s="42"/>
      <c r="H2" s="42"/>
      <c r="I2" s="39" t="e">
        <f ca="1">Gebaeude.Sample.Table[[#This Row],[TIEFE_ENDE]]-Gebaeude.Sample.Table[[#This Row],[DICKE]]</f>
        <v>#VALUE!</v>
      </c>
      <c r="J2" s="39" t="e" cm="1">
        <f t="array" aca="1" ref="J2" ca="1">IF(CELL("inhalt",INDIRECT(ADDRESS(ROW()-1,COLUMN(Gebaeude.Sample.Table[[#This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#VALUE!</v>
      </c>
      <c r="O2" s="39"/>
    </row>
    <row r="3" spans="1:15" x14ac:dyDescent="0.25">
      <c r="A3" s="49" t="str">
        <f>"SG"&amp;ROW()-1</f>
        <v>SG2</v>
      </c>
      <c r="B3" s="42" t="s">
        <v>2</v>
      </c>
      <c r="C3" s="42" t="s">
        <v>3</v>
      </c>
      <c r="D3" s="42">
        <v>1</v>
      </c>
      <c r="E3" s="42" t="str">
        <f t="shared" si="0"/>
        <v>GEBAEUDE</v>
      </c>
      <c r="F3" s="42" t="s">
        <v>366</v>
      </c>
      <c r="G3" s="42" t="s">
        <v>357</v>
      </c>
      <c r="H3" s="42">
        <v>8</v>
      </c>
      <c r="I3" s="39" t="e">
        <f ca="1">Gebaeude.Sample.Table[[#This Row],[TIEFE_ENDE]]-Gebaeude.Sample.Table[[#This Row],[DICKE]]</f>
        <v>#VALUE!</v>
      </c>
      <c r="J3" s="39" t="e" cm="1">
        <f t="array" aca="1" ref="J3" ca="1">IF(CELL("inhalt",INDIRECT(ADDRESS(ROW()-1,COLUMN(Gebaeude.Sample.Table[[#This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#VALUE!</v>
      </c>
      <c r="K3" s="39" t="s">
        <v>222</v>
      </c>
      <c r="M3" s="39" t="s">
        <v>367</v>
      </c>
      <c r="N3" s="41" t="s">
        <v>372</v>
      </c>
      <c r="O3" s="39"/>
    </row>
    <row r="4" spans="1:15" x14ac:dyDescent="0.25">
      <c r="A4" s="49" t="str">
        <f t="shared" ref="A4:A32" si="1">"SG"&amp;ROW()-1</f>
        <v>SG3</v>
      </c>
      <c r="B4" s="42"/>
      <c r="C4" s="42"/>
      <c r="D4" s="42"/>
      <c r="E4" s="42"/>
      <c r="F4" s="42"/>
      <c r="G4" s="42"/>
      <c r="H4" s="42"/>
      <c r="I4" s="42"/>
      <c r="J4" s="44"/>
      <c r="K4" s="42"/>
      <c r="M4" s="42"/>
      <c r="N4" s="45"/>
      <c r="O4" s="43"/>
    </row>
    <row r="5" spans="1:15" x14ac:dyDescent="0.25">
      <c r="A5" s="49" t="str">
        <f t="shared" si="1"/>
        <v>SG4</v>
      </c>
      <c r="B5" s="42"/>
      <c r="C5" s="42"/>
      <c r="D5" s="42"/>
      <c r="E5" s="42"/>
      <c r="F5" s="42"/>
      <c r="G5" s="42"/>
      <c r="H5" s="42"/>
      <c r="I5" s="42"/>
      <c r="J5" s="44"/>
      <c r="K5" s="42"/>
      <c r="M5" s="42"/>
      <c r="N5" s="45"/>
      <c r="O5" s="43"/>
    </row>
    <row r="6" spans="1:15" x14ac:dyDescent="0.25">
      <c r="A6" s="49" t="str">
        <f t="shared" si="1"/>
        <v>SG5</v>
      </c>
      <c r="B6" s="42"/>
      <c r="C6" s="42"/>
      <c r="D6" s="42"/>
      <c r="E6" s="42"/>
      <c r="F6" s="42"/>
      <c r="G6" s="42"/>
      <c r="H6" s="42"/>
      <c r="I6" s="42"/>
      <c r="J6" s="44"/>
      <c r="K6" s="42"/>
      <c r="M6" s="42"/>
      <c r="N6" s="45"/>
      <c r="O6" s="43"/>
    </row>
    <row r="7" spans="1:15" x14ac:dyDescent="0.25">
      <c r="A7" s="49" t="str">
        <f t="shared" si="1"/>
        <v>SG6</v>
      </c>
      <c r="B7" s="42"/>
      <c r="C7" s="42"/>
      <c r="D7" s="42"/>
      <c r="E7" s="42"/>
      <c r="F7" s="42"/>
      <c r="G7" s="42"/>
      <c r="H7" s="42"/>
      <c r="I7" s="42"/>
      <c r="J7" s="44"/>
      <c r="K7" s="42"/>
      <c r="M7" s="42"/>
      <c r="N7" s="45"/>
      <c r="O7" s="43"/>
    </row>
    <row r="8" spans="1:15" x14ac:dyDescent="0.25">
      <c r="A8" s="49" t="str">
        <f t="shared" si="1"/>
        <v>SG7</v>
      </c>
      <c r="B8" s="42"/>
      <c r="C8" s="42"/>
      <c r="D8" s="42"/>
      <c r="E8" s="42"/>
      <c r="F8" s="42"/>
      <c r="G8" s="42"/>
      <c r="H8" s="42"/>
      <c r="I8" s="42"/>
      <c r="J8" s="44"/>
      <c r="K8" s="42"/>
      <c r="M8" s="42"/>
      <c r="N8" s="45"/>
      <c r="O8" s="43"/>
    </row>
    <row r="9" spans="1:15" x14ac:dyDescent="0.25">
      <c r="A9" s="49" t="str">
        <f t="shared" si="1"/>
        <v>SG8</v>
      </c>
      <c r="B9" s="42"/>
      <c r="C9" s="42"/>
      <c r="D9" s="42"/>
      <c r="E9" s="42"/>
      <c r="F9" s="42"/>
      <c r="G9" s="42"/>
      <c r="H9" s="42"/>
      <c r="I9" s="42"/>
      <c r="J9" s="44"/>
      <c r="K9" s="42"/>
      <c r="M9" s="42"/>
      <c r="N9" s="45"/>
      <c r="O9" s="43"/>
    </row>
    <row r="10" spans="1:15" x14ac:dyDescent="0.25">
      <c r="A10" s="49" t="str">
        <f t="shared" si="1"/>
        <v>SG9</v>
      </c>
      <c r="B10" s="42"/>
      <c r="C10" s="42"/>
      <c r="D10" s="42"/>
      <c r="E10" s="42"/>
      <c r="F10" s="42"/>
      <c r="G10" s="42"/>
      <c r="H10" s="42"/>
      <c r="I10" s="42"/>
      <c r="J10" s="44"/>
      <c r="K10" s="42"/>
      <c r="M10" s="42"/>
      <c r="N10" s="45"/>
      <c r="O10" s="43"/>
    </row>
    <row r="11" spans="1:15" x14ac:dyDescent="0.25">
      <c r="A11" s="49" t="str">
        <f t="shared" si="1"/>
        <v>SG10</v>
      </c>
      <c r="B11" s="42"/>
      <c r="C11" s="42"/>
      <c r="D11" s="42"/>
      <c r="E11" s="42"/>
      <c r="F11" s="42"/>
      <c r="G11" s="42"/>
      <c r="H11" s="42"/>
      <c r="I11" s="42"/>
      <c r="J11" s="44"/>
      <c r="K11" s="42"/>
      <c r="M11" s="42"/>
      <c r="N11" s="45"/>
      <c r="O11" s="43"/>
    </row>
    <row r="12" spans="1:15" x14ac:dyDescent="0.25">
      <c r="A12" s="49" t="str">
        <f t="shared" si="1"/>
        <v>SG11</v>
      </c>
      <c r="B12" s="42"/>
      <c r="C12" s="42"/>
      <c r="D12" s="42"/>
      <c r="E12" s="42"/>
      <c r="F12" s="42"/>
      <c r="G12" s="42"/>
      <c r="H12" s="42"/>
      <c r="I12" s="42"/>
      <c r="J12" s="44"/>
      <c r="K12" s="42"/>
      <c r="M12" s="42"/>
      <c r="N12" s="45"/>
      <c r="O12" s="43"/>
    </row>
    <row r="13" spans="1:15" x14ac:dyDescent="0.25">
      <c r="A13" s="49" t="str">
        <f t="shared" si="1"/>
        <v>SG12</v>
      </c>
      <c r="B13" s="42"/>
      <c r="C13" s="42"/>
      <c r="D13" s="42"/>
      <c r="E13" s="42"/>
      <c r="F13" s="42"/>
      <c r="G13" s="42"/>
      <c r="H13" s="42"/>
      <c r="I13" s="42"/>
      <c r="J13" s="44"/>
      <c r="K13" s="42"/>
      <c r="M13" s="42"/>
      <c r="N13" s="45"/>
      <c r="O13" s="43"/>
    </row>
    <row r="14" spans="1:15" x14ac:dyDescent="0.25">
      <c r="A14" s="49" t="str">
        <f t="shared" si="1"/>
        <v>SG13</v>
      </c>
      <c r="B14" s="42"/>
      <c r="C14" s="42"/>
      <c r="D14" s="42"/>
      <c r="E14" s="42"/>
      <c r="F14" s="42"/>
      <c r="G14" s="42"/>
      <c r="H14" s="42"/>
      <c r="I14" s="42"/>
      <c r="J14" s="44"/>
      <c r="K14" s="42"/>
      <c r="L14" s="42"/>
      <c r="M14" s="42"/>
      <c r="N14" s="42"/>
      <c r="O14" s="42"/>
    </row>
    <row r="15" spans="1:15" x14ac:dyDescent="0.25">
      <c r="A15" s="49" t="str">
        <f t="shared" si="1"/>
        <v>SG14</v>
      </c>
      <c r="B15" s="42"/>
      <c r="C15" s="42"/>
      <c r="D15" s="42"/>
      <c r="E15" s="42"/>
      <c r="F15" s="42"/>
      <c r="G15" s="42"/>
      <c r="H15" s="42"/>
      <c r="I15" s="42"/>
      <c r="J15" s="44"/>
      <c r="K15" s="42"/>
      <c r="L15" s="42"/>
      <c r="M15" s="42"/>
      <c r="N15" s="42"/>
      <c r="O15" s="42"/>
    </row>
    <row r="16" spans="1:15" x14ac:dyDescent="0.25">
      <c r="A16" s="49" t="str">
        <f t="shared" si="1"/>
        <v>SG15</v>
      </c>
      <c r="B16" s="42"/>
      <c r="C16" s="42"/>
      <c r="D16" s="42"/>
      <c r="E16" s="42"/>
      <c r="F16" s="42"/>
      <c r="G16" s="42"/>
      <c r="H16" s="42"/>
      <c r="I16" s="42"/>
      <c r="J16" s="44"/>
      <c r="K16" s="42"/>
      <c r="L16" s="42"/>
      <c r="M16" s="42"/>
      <c r="N16" s="42"/>
      <c r="O16" s="42"/>
    </row>
    <row r="17" spans="1:15" x14ac:dyDescent="0.25">
      <c r="A17" s="49" t="str">
        <f t="shared" si="1"/>
        <v>SG16</v>
      </c>
      <c r="B17" s="42"/>
      <c r="C17" s="42"/>
      <c r="D17" s="42"/>
      <c r="E17" s="42"/>
      <c r="F17" s="42"/>
      <c r="G17" s="42"/>
      <c r="H17" s="42"/>
      <c r="I17" s="42"/>
      <c r="J17" s="44"/>
      <c r="K17" s="42"/>
      <c r="L17" s="42"/>
      <c r="M17" s="42"/>
      <c r="N17" s="42"/>
      <c r="O17" s="42"/>
    </row>
    <row r="18" spans="1:15" x14ac:dyDescent="0.25">
      <c r="A18" s="49" t="str">
        <f t="shared" si="1"/>
        <v>SG17</v>
      </c>
      <c r="B18" s="42"/>
      <c r="C18" s="42"/>
      <c r="D18" s="42"/>
      <c r="E18" s="42"/>
      <c r="F18" s="42"/>
      <c r="G18" s="42"/>
      <c r="H18" s="42"/>
      <c r="I18" s="42"/>
      <c r="J18" s="44"/>
      <c r="K18" s="42"/>
      <c r="L18" s="42"/>
      <c r="M18" s="42"/>
      <c r="N18" s="42"/>
      <c r="O18" s="42"/>
    </row>
    <row r="19" spans="1:15" x14ac:dyDescent="0.25">
      <c r="A19" s="49" t="str">
        <f t="shared" si="1"/>
        <v>SG18</v>
      </c>
      <c r="B19" s="42"/>
      <c r="C19" s="42"/>
      <c r="D19" s="42"/>
      <c r="E19" s="42"/>
      <c r="F19" s="42"/>
      <c r="G19" s="42"/>
      <c r="H19" s="42"/>
      <c r="I19" s="42"/>
      <c r="J19" s="44"/>
      <c r="K19" s="42"/>
      <c r="L19" s="42"/>
      <c r="M19" s="42"/>
      <c r="N19" s="42"/>
      <c r="O19" s="42"/>
    </row>
    <row r="20" spans="1:15" ht="15.75" customHeight="1" x14ac:dyDescent="0.25">
      <c r="A20" s="49" t="str">
        <f t="shared" si="1"/>
        <v>SG19</v>
      </c>
      <c r="B20" s="42"/>
      <c r="C20" s="42"/>
      <c r="D20" s="42"/>
      <c r="E20" s="42"/>
      <c r="F20" s="42"/>
      <c r="G20" s="42"/>
      <c r="H20" s="42"/>
      <c r="I20" s="42"/>
      <c r="J20" s="44"/>
      <c r="K20" s="42"/>
      <c r="L20" s="42"/>
      <c r="M20" s="42"/>
      <c r="N20" s="42"/>
      <c r="O20" s="42"/>
    </row>
    <row r="21" spans="1:15" x14ac:dyDescent="0.25">
      <c r="A21" s="49" t="str">
        <f t="shared" si="1"/>
        <v>SG20</v>
      </c>
      <c r="B21" s="42"/>
      <c r="C21" s="42"/>
      <c r="D21" s="42"/>
      <c r="E21" s="42"/>
      <c r="F21" s="42"/>
      <c r="G21" s="42"/>
      <c r="H21" s="42"/>
      <c r="I21" s="42"/>
      <c r="J21" s="44"/>
      <c r="K21" s="42"/>
      <c r="L21" s="42"/>
      <c r="M21" s="42"/>
      <c r="N21" s="42"/>
      <c r="O21" s="42"/>
    </row>
    <row r="22" spans="1:15" x14ac:dyDescent="0.25">
      <c r="A22" s="49" t="str">
        <f t="shared" si="1"/>
        <v>SG21</v>
      </c>
      <c r="B22" s="42"/>
      <c r="C22" s="42"/>
      <c r="D22" s="42"/>
      <c r="E22" s="42"/>
      <c r="F22" s="42"/>
      <c r="G22" s="42"/>
      <c r="H22" s="42"/>
      <c r="I22" s="42"/>
      <c r="J22" s="44"/>
      <c r="K22" s="42"/>
      <c r="L22" s="42"/>
      <c r="M22" s="42"/>
      <c r="N22" s="42"/>
      <c r="O22" s="42"/>
    </row>
    <row r="23" spans="1:15" x14ac:dyDescent="0.25">
      <c r="A23" s="49" t="str">
        <f t="shared" si="1"/>
        <v>SG22</v>
      </c>
      <c r="B23" s="42"/>
      <c r="C23" s="42"/>
      <c r="D23" s="42"/>
      <c r="E23" s="42"/>
      <c r="F23" s="42"/>
      <c r="G23" s="42"/>
      <c r="H23" s="42"/>
      <c r="I23" s="42"/>
      <c r="J23" s="44"/>
      <c r="K23" s="42"/>
      <c r="L23" s="42"/>
      <c r="M23" s="42"/>
      <c r="N23" s="42"/>
      <c r="O23" s="42"/>
    </row>
    <row r="24" spans="1:15" x14ac:dyDescent="0.25">
      <c r="A24" s="49" t="str">
        <f t="shared" si="1"/>
        <v>SG23</v>
      </c>
      <c r="B24" s="42"/>
      <c r="C24" s="42"/>
      <c r="D24" s="42"/>
      <c r="E24" s="42"/>
      <c r="F24" s="42"/>
      <c r="G24" s="42"/>
      <c r="H24" s="42"/>
      <c r="I24" s="42"/>
      <c r="J24" s="44"/>
      <c r="K24" s="42"/>
      <c r="L24" s="42"/>
      <c r="M24" s="42"/>
      <c r="N24" s="42"/>
      <c r="O24" s="42"/>
    </row>
    <row r="25" spans="1:15" x14ac:dyDescent="0.25">
      <c r="A25" s="49" t="str">
        <f t="shared" si="1"/>
        <v>SG24</v>
      </c>
      <c r="B25" s="42"/>
      <c r="C25" s="42"/>
      <c r="D25" s="42"/>
      <c r="E25" s="42"/>
      <c r="F25" s="42"/>
      <c r="G25" s="42"/>
      <c r="H25" s="42"/>
      <c r="I25" s="42"/>
      <c r="J25" s="44"/>
      <c r="K25" s="42"/>
      <c r="L25" s="42"/>
      <c r="M25" s="42"/>
      <c r="N25" s="42"/>
      <c r="O25" s="42"/>
    </row>
    <row r="26" spans="1:15" x14ac:dyDescent="0.25">
      <c r="A26" s="49" t="str">
        <f t="shared" si="1"/>
        <v>SG25</v>
      </c>
      <c r="B26" s="42"/>
      <c r="C26" s="42"/>
      <c r="D26" s="42"/>
      <c r="E26" s="42"/>
      <c r="F26" s="42"/>
      <c r="G26" s="42"/>
      <c r="H26" s="42"/>
      <c r="I26" s="42"/>
      <c r="J26" s="44"/>
      <c r="K26" s="42"/>
      <c r="L26" s="42"/>
      <c r="M26" s="42"/>
      <c r="N26" s="42"/>
      <c r="O26" s="42"/>
    </row>
    <row r="27" spans="1:15" x14ac:dyDescent="0.25">
      <c r="A27" s="49" t="str">
        <f t="shared" si="1"/>
        <v>SG26</v>
      </c>
      <c r="B27" s="42"/>
      <c r="C27" s="42"/>
      <c r="D27" s="42"/>
      <c r="E27" s="42"/>
      <c r="F27" s="42"/>
      <c r="G27" s="42"/>
      <c r="H27" s="42"/>
      <c r="I27" s="42"/>
      <c r="J27" s="44"/>
      <c r="K27" s="42"/>
      <c r="L27" s="42"/>
      <c r="M27" s="42"/>
      <c r="N27" s="42"/>
      <c r="O27" s="42"/>
    </row>
    <row r="28" spans="1:15" x14ac:dyDescent="0.25">
      <c r="A28" s="49" t="str">
        <f t="shared" si="1"/>
        <v>SG27</v>
      </c>
      <c r="B28" s="42"/>
      <c r="C28" s="42"/>
      <c r="D28" s="42"/>
      <c r="E28" s="42"/>
      <c r="F28" s="42"/>
      <c r="G28" s="42"/>
      <c r="H28" s="42"/>
      <c r="I28" s="42"/>
      <c r="J28" s="44"/>
      <c r="K28" s="42"/>
      <c r="L28" s="42"/>
      <c r="M28" s="42"/>
      <c r="N28" s="42"/>
      <c r="O28" s="42"/>
    </row>
    <row r="29" spans="1:15" x14ac:dyDescent="0.25">
      <c r="A29" s="49" t="str">
        <f t="shared" si="1"/>
        <v>SG28</v>
      </c>
      <c r="B29" s="42"/>
      <c r="C29" s="42"/>
      <c r="D29" s="42"/>
      <c r="E29" s="42"/>
      <c r="F29" s="42"/>
      <c r="G29" s="42"/>
      <c r="H29" s="42"/>
      <c r="I29" s="42"/>
      <c r="J29" s="44"/>
      <c r="K29" s="42"/>
      <c r="L29" s="42"/>
      <c r="M29" s="42"/>
      <c r="N29" s="42"/>
      <c r="O29" s="42"/>
    </row>
    <row r="30" spans="1:15" x14ac:dyDescent="0.25">
      <c r="A30" s="49" t="str">
        <f t="shared" si="1"/>
        <v>SG29</v>
      </c>
      <c r="B30" s="42"/>
      <c r="C30" s="42"/>
      <c r="D30" s="42"/>
      <c r="E30" s="42"/>
      <c r="F30" s="42"/>
      <c r="G30" s="42"/>
      <c r="H30" s="42"/>
      <c r="I30" s="42"/>
      <c r="J30" s="44"/>
      <c r="K30" s="42"/>
      <c r="L30" s="42"/>
      <c r="M30" s="42"/>
      <c r="N30" s="42"/>
      <c r="O30" s="42"/>
    </row>
    <row r="31" spans="1:15" x14ac:dyDescent="0.25">
      <c r="A31" s="49" t="str">
        <f t="shared" si="1"/>
        <v>SG30</v>
      </c>
      <c r="B31" s="42"/>
      <c r="C31" s="42"/>
      <c r="D31" s="42"/>
      <c r="E31" s="42"/>
      <c r="F31" s="42"/>
      <c r="G31" s="42"/>
      <c r="H31" s="42"/>
      <c r="I31" s="42"/>
      <c r="J31" s="44"/>
      <c r="K31" s="42"/>
      <c r="L31" s="42"/>
      <c r="M31" s="42"/>
      <c r="N31" s="42"/>
      <c r="O31" s="42"/>
    </row>
    <row r="32" spans="1:15" x14ac:dyDescent="0.25">
      <c r="A32" s="49" t="str">
        <f t="shared" si="1"/>
        <v>SG31</v>
      </c>
      <c r="B32" s="42"/>
      <c r="C32" s="42"/>
      <c r="D32" s="42"/>
      <c r="E32" s="42"/>
      <c r="F32" s="42"/>
      <c r="G32" s="42"/>
      <c r="H32" s="42"/>
      <c r="I32" s="42"/>
      <c r="J32" s="44"/>
      <c r="K32" s="42"/>
      <c r="M32" s="42"/>
      <c r="N32" s="45"/>
      <c r="O32" s="43"/>
    </row>
    <row r="33" spans="1:15" x14ac:dyDescent="0.25">
      <c r="A33" s="49"/>
      <c r="B33" s="42"/>
      <c r="C33" s="43"/>
      <c r="D33" s="42"/>
      <c r="E33" s="44"/>
      <c r="F33" s="42"/>
      <c r="G33" s="42"/>
      <c r="H33" s="42"/>
      <c r="I33" s="42"/>
      <c r="J33" s="44"/>
      <c r="K33" s="42"/>
      <c r="L33" s="39"/>
      <c r="M33" s="42"/>
      <c r="N33" s="45"/>
      <c r="O33" s="43"/>
    </row>
    <row r="34" spans="1:15" x14ac:dyDescent="0.25">
      <c r="A34" s="49"/>
      <c r="B34" s="42"/>
      <c r="C34" s="43"/>
      <c r="D34" s="42"/>
      <c r="E34" s="44"/>
      <c r="F34" s="42"/>
      <c r="G34" s="42"/>
      <c r="H34" s="42"/>
      <c r="I34" s="42"/>
      <c r="J34" s="44"/>
      <c r="K34" s="42"/>
      <c r="M34" s="42"/>
      <c r="N34" s="45"/>
      <c r="O34" s="43"/>
    </row>
    <row r="35" spans="1:15" x14ac:dyDescent="0.25">
      <c r="A35" s="49"/>
      <c r="B35" s="42"/>
      <c r="C35" s="43"/>
      <c r="D35" s="42"/>
      <c r="E35" s="44"/>
      <c r="F35" s="42"/>
      <c r="G35" s="42"/>
      <c r="H35" s="42"/>
      <c r="I35" s="42"/>
      <c r="J35" s="44"/>
      <c r="K35" s="42"/>
      <c r="M35" s="42"/>
      <c r="N35" s="45"/>
      <c r="O35" s="43"/>
    </row>
    <row r="36" spans="1:15" x14ac:dyDescent="0.25">
      <c r="A36" s="49"/>
      <c r="B36" s="42"/>
      <c r="C36" s="43"/>
      <c r="D36" s="42"/>
      <c r="E36" s="44"/>
      <c r="F36" s="42"/>
      <c r="G36" s="42"/>
      <c r="H36" s="42"/>
      <c r="I36" s="42"/>
      <c r="J36" s="44"/>
      <c r="K36" s="42"/>
      <c r="M36" s="42"/>
      <c r="N36" s="45"/>
      <c r="O36" s="43"/>
    </row>
    <row r="37" spans="1:15" x14ac:dyDescent="0.25">
      <c r="A37" s="49"/>
      <c r="B37" s="42"/>
      <c r="C37" s="43"/>
      <c r="D37" s="42"/>
      <c r="E37" s="44"/>
      <c r="F37" s="42"/>
      <c r="G37" s="42"/>
      <c r="H37" s="42"/>
      <c r="I37" s="42"/>
      <c r="J37" s="44"/>
      <c r="K37" s="42"/>
      <c r="M37" s="42"/>
      <c r="N37" s="45"/>
      <c r="O37" s="43"/>
    </row>
    <row r="38" spans="1:15" x14ac:dyDescent="0.25">
      <c r="A38" s="49"/>
      <c r="B38" s="42"/>
      <c r="C38" s="43"/>
      <c r="D38" s="42"/>
      <c r="E38" s="44"/>
      <c r="F38" s="42"/>
      <c r="G38" s="42"/>
      <c r="H38" s="42"/>
      <c r="I38" s="42"/>
      <c r="J38" s="44"/>
      <c r="K38" s="42"/>
      <c r="M38" s="42"/>
      <c r="N38" s="45"/>
      <c r="O38" s="43"/>
    </row>
    <row r="39" spans="1:15" x14ac:dyDescent="0.25">
      <c r="A39" s="49"/>
      <c r="B39" s="42"/>
      <c r="C39" s="43"/>
      <c r="D39" s="42"/>
      <c r="E39" s="44"/>
      <c r="F39" s="42"/>
      <c r="G39" s="42"/>
      <c r="H39" s="42"/>
      <c r="I39" s="42"/>
      <c r="J39" s="44"/>
      <c r="K39" s="42"/>
      <c r="M39" s="42"/>
      <c r="N39" s="45"/>
      <c r="O39" s="43"/>
    </row>
    <row r="40" spans="1:15" x14ac:dyDescent="0.25">
      <c r="A40" s="49"/>
      <c r="B40" s="42"/>
      <c r="C40" s="43"/>
      <c r="D40" s="42"/>
      <c r="E40" s="44"/>
      <c r="F40" s="42"/>
      <c r="G40" s="42"/>
      <c r="H40" s="42"/>
      <c r="I40" s="42"/>
      <c r="J40" s="44"/>
      <c r="K40" s="42"/>
      <c r="M40" s="42"/>
      <c r="N40" s="45"/>
      <c r="O40" s="43"/>
    </row>
    <row r="41" spans="1:15" x14ac:dyDescent="0.25">
      <c r="A41" s="49"/>
      <c r="B41" s="42"/>
      <c r="C41" s="43"/>
      <c r="D41" s="42"/>
      <c r="E41" s="44"/>
      <c r="F41" s="42"/>
      <c r="G41" s="42"/>
      <c r="H41" s="42"/>
      <c r="I41" s="42"/>
      <c r="J41" s="44"/>
      <c r="K41" s="42"/>
      <c r="M41" s="42"/>
      <c r="N41" s="45"/>
      <c r="O41" s="43"/>
    </row>
    <row r="42" spans="1:15" x14ac:dyDescent="0.25">
      <c r="A42" s="49"/>
      <c r="B42" s="42"/>
      <c r="C42" s="43"/>
      <c r="D42" s="42"/>
      <c r="E42" s="44"/>
      <c r="F42" s="42"/>
      <c r="G42" s="42"/>
      <c r="H42" s="42"/>
      <c r="I42" s="42"/>
      <c r="J42" s="44"/>
      <c r="K42" s="42"/>
      <c r="M42" s="42"/>
      <c r="N42" s="45"/>
      <c r="O42" s="43"/>
    </row>
    <row r="43" spans="1:15" x14ac:dyDescent="0.25">
      <c r="A43" s="49"/>
      <c r="B43" s="42"/>
      <c r="C43" s="43"/>
      <c r="D43" s="42"/>
      <c r="E43" s="44"/>
      <c r="F43" s="42"/>
      <c r="G43" s="42"/>
      <c r="H43" s="42"/>
      <c r="I43" s="42"/>
      <c r="J43" s="44"/>
      <c r="K43" s="42"/>
      <c r="M43" s="42"/>
      <c r="N43" s="45"/>
      <c r="O43" s="43"/>
    </row>
    <row r="44" spans="1:15" x14ac:dyDescent="0.25">
      <c r="A44" s="49"/>
      <c r="B44" s="42"/>
      <c r="C44" s="43"/>
      <c r="D44" s="42"/>
      <c r="E44" s="44"/>
      <c r="F44" s="42"/>
      <c r="G44" s="42"/>
      <c r="H44" s="42"/>
      <c r="I44" s="42"/>
      <c r="J44" s="44"/>
      <c r="K44" s="42"/>
      <c r="M44" s="42"/>
      <c r="N44" s="45"/>
      <c r="O44" s="43"/>
    </row>
    <row r="45" spans="1:15" x14ac:dyDescent="0.25">
      <c r="A45" s="49"/>
      <c r="B45" s="42"/>
      <c r="C45" s="43"/>
      <c r="D45" s="42"/>
      <c r="E45" s="44"/>
      <c r="F45" s="42"/>
      <c r="G45" s="42"/>
      <c r="H45" s="42"/>
      <c r="I45" s="42"/>
      <c r="J45" s="44"/>
      <c r="K45" s="42"/>
      <c r="M45" s="42"/>
      <c r="N45" s="45"/>
      <c r="O45" s="43"/>
    </row>
    <row r="46" spans="1:15" x14ac:dyDescent="0.25">
      <c r="A46" s="49"/>
      <c r="B46" s="42"/>
      <c r="C46" s="43"/>
      <c r="D46" s="42"/>
      <c r="E46" s="44"/>
      <c r="F46" s="42"/>
      <c r="G46" s="42"/>
      <c r="H46" s="42"/>
      <c r="I46" s="42"/>
      <c r="J46" s="44"/>
      <c r="K46" s="42"/>
      <c r="M46" s="42"/>
      <c r="N46" s="45"/>
      <c r="O46" s="43"/>
    </row>
    <row r="47" spans="1:15" x14ac:dyDescent="0.25">
      <c r="A47" s="49"/>
      <c r="B47" s="42"/>
      <c r="C47" s="43"/>
      <c r="D47" s="42"/>
      <c r="E47" s="44"/>
      <c r="F47" s="42"/>
      <c r="G47" s="42"/>
      <c r="H47" s="42"/>
      <c r="I47" s="42"/>
      <c r="J47" s="44"/>
      <c r="K47" s="42"/>
      <c r="M47" s="42"/>
      <c r="N47" s="45"/>
      <c r="O47" s="43"/>
    </row>
    <row r="48" spans="1:15" x14ac:dyDescent="0.25">
      <c r="A48" s="49"/>
      <c r="B48" s="42"/>
      <c r="C48" s="43"/>
      <c r="D48" s="42"/>
      <c r="E48" s="44"/>
      <c r="F48" s="42"/>
      <c r="G48" s="42"/>
      <c r="H48" s="42"/>
      <c r="I48" s="42"/>
      <c r="J48" s="44"/>
      <c r="K48" s="42"/>
      <c r="M48" s="42"/>
      <c r="N48" s="45"/>
      <c r="O48" s="43"/>
    </row>
    <row r="49" spans="15:15" x14ac:dyDescent="0.25">
      <c r="O49" s="39"/>
    </row>
    <row r="50" spans="15:15" x14ac:dyDescent="0.25">
      <c r="O50" s="39"/>
    </row>
    <row r="51" spans="15:15" x14ac:dyDescent="0.25">
      <c r="O51" s="39"/>
    </row>
    <row r="52" spans="15:15" x14ac:dyDescent="0.25">
      <c r="O52" s="39"/>
    </row>
    <row r="53" spans="15:15" x14ac:dyDescent="0.25">
      <c r="O53" s="39"/>
    </row>
    <row r="54" spans="15:15" x14ac:dyDescent="0.25">
      <c r="O54" s="39"/>
    </row>
    <row r="55" spans="15:15" x14ac:dyDescent="0.25">
      <c r="O55" s="39"/>
    </row>
    <row r="56" spans="15:15" x14ac:dyDescent="0.25">
      <c r="O56" s="39"/>
    </row>
    <row r="57" spans="15:15" x14ac:dyDescent="0.25">
      <c r="O57" s="39"/>
    </row>
    <row r="58" spans="15:15" x14ac:dyDescent="0.25">
      <c r="O58" s="39"/>
    </row>
    <row r="59" spans="15:15" x14ac:dyDescent="0.25">
      <c r="O59" s="39"/>
    </row>
    <row r="60" spans="15:15" x14ac:dyDescent="0.25">
      <c r="O60" s="39"/>
    </row>
    <row r="61" spans="15:15" x14ac:dyDescent="0.25">
      <c r="O61" s="39"/>
    </row>
    <row r="62" spans="15:15" x14ac:dyDescent="0.25">
      <c r="O62" s="39"/>
    </row>
    <row r="63" spans="15:15" x14ac:dyDescent="0.25">
      <c r="O63" s="39"/>
    </row>
    <row r="64" spans="15:15" x14ac:dyDescent="0.25">
      <c r="O64" s="39"/>
    </row>
    <row r="65" spans="15:15" x14ac:dyDescent="0.25">
      <c r="O65" s="39"/>
    </row>
    <row r="66" spans="15:15" x14ac:dyDescent="0.25">
      <c r="O66" s="39"/>
    </row>
    <row r="67" spans="15:15" x14ac:dyDescent="0.25">
      <c r="O67" s="39"/>
    </row>
    <row r="68" spans="15:15" x14ac:dyDescent="0.25">
      <c r="O68" s="39"/>
    </row>
    <row r="69" spans="15:15" x14ac:dyDescent="0.25">
      <c r="O69" s="39"/>
    </row>
    <row r="70" spans="15:15" x14ac:dyDescent="0.25">
      <c r="O70" s="39"/>
    </row>
    <row r="71" spans="15:15" x14ac:dyDescent="0.25">
      <c r="O71" s="39"/>
    </row>
    <row r="72" spans="15:15" x14ac:dyDescent="0.25">
      <c r="O72" s="39"/>
    </row>
    <row r="73" spans="15:15" x14ac:dyDescent="0.25">
      <c r="O73" s="39"/>
    </row>
    <row r="74" spans="15:15" x14ac:dyDescent="0.25">
      <c r="O74" s="39"/>
    </row>
    <row r="75" spans="15:15" x14ac:dyDescent="0.25">
      <c r="O75" s="39"/>
    </row>
    <row r="76" spans="15:15" x14ac:dyDescent="0.25">
      <c r="O76" s="39"/>
    </row>
    <row r="77" spans="15:15" x14ac:dyDescent="0.25">
      <c r="O77" s="39"/>
    </row>
    <row r="78" spans="15:15" x14ac:dyDescent="0.25">
      <c r="O78" s="39"/>
    </row>
    <row r="79" spans="15:15" x14ac:dyDescent="0.25">
      <c r="O79" s="39"/>
    </row>
    <row r="80" spans="15:15" x14ac:dyDescent="0.25">
      <c r="O80" s="39"/>
    </row>
    <row r="81" spans="15:15" x14ac:dyDescent="0.25">
      <c r="O81" s="39"/>
    </row>
    <row r="82" spans="15:15" x14ac:dyDescent="0.25">
      <c r="O82" s="39"/>
    </row>
    <row r="83" spans="15:15" x14ac:dyDescent="0.25">
      <c r="O83" s="39"/>
    </row>
    <row r="84" spans="15:15" x14ac:dyDescent="0.25">
      <c r="O84" s="39"/>
    </row>
    <row r="85" spans="15:15" x14ac:dyDescent="0.25">
      <c r="O85" s="39"/>
    </row>
    <row r="86" spans="15:15" x14ac:dyDescent="0.25">
      <c r="O86" s="39"/>
    </row>
    <row r="87" spans="15:15" x14ac:dyDescent="0.25">
      <c r="O87" s="39"/>
    </row>
    <row r="88" spans="15:15" x14ac:dyDescent="0.25">
      <c r="O88" s="39"/>
    </row>
    <row r="89" spans="15:15" x14ac:dyDescent="0.25">
      <c r="O89" s="39"/>
    </row>
    <row r="90" spans="15:15" x14ac:dyDescent="0.25">
      <c r="O90" s="39"/>
    </row>
    <row r="91" spans="15:15" x14ac:dyDescent="0.25">
      <c r="O91" s="39"/>
    </row>
    <row r="92" spans="15:15" x14ac:dyDescent="0.25">
      <c r="O92" s="39"/>
    </row>
    <row r="93" spans="15:15" x14ac:dyDescent="0.25">
      <c r="O93" s="39"/>
    </row>
    <row r="94" spans="15:15" x14ac:dyDescent="0.25">
      <c r="O94" s="39"/>
    </row>
    <row r="95" spans="15:15" x14ac:dyDescent="0.25">
      <c r="O95" s="39"/>
    </row>
    <row r="96" spans="15:15" x14ac:dyDescent="0.25">
      <c r="O96" s="39"/>
    </row>
    <row r="97" spans="15:15" x14ac:dyDescent="0.25">
      <c r="O97" s="39"/>
    </row>
    <row r="98" spans="15:15" x14ac:dyDescent="0.25">
      <c r="O98" s="39"/>
    </row>
    <row r="99" spans="15:15" x14ac:dyDescent="0.25">
      <c r="O99" s="39"/>
    </row>
    <row r="100" spans="15:15" x14ac:dyDescent="0.25">
      <c r="O100" s="39"/>
    </row>
    <row r="101" spans="15:15" x14ac:dyDescent="0.25">
      <c r="O101" s="39"/>
    </row>
    <row r="102" spans="15:15" x14ac:dyDescent="0.25">
      <c r="O102" s="39"/>
    </row>
    <row r="103" spans="15:15" x14ac:dyDescent="0.25">
      <c r="O103" s="39"/>
    </row>
    <row r="104" spans="15:15" x14ac:dyDescent="0.25">
      <c r="O104" s="39"/>
    </row>
    <row r="105" spans="15:15" x14ac:dyDescent="0.25">
      <c r="O105" s="39"/>
    </row>
    <row r="106" spans="15:15" x14ac:dyDescent="0.25">
      <c r="O106" s="39"/>
    </row>
    <row r="107" spans="15:15" x14ac:dyDescent="0.25">
      <c r="O107" s="39"/>
    </row>
    <row r="108" spans="15:15" x14ac:dyDescent="0.25">
      <c r="O108" s="39"/>
    </row>
    <row r="109" spans="15:15" x14ac:dyDescent="0.25">
      <c r="O109" s="39"/>
    </row>
    <row r="110" spans="15:15" x14ac:dyDescent="0.25">
      <c r="O110" s="39"/>
    </row>
    <row r="111" spans="15:15" x14ac:dyDescent="0.25">
      <c r="O111" s="39"/>
    </row>
    <row r="112" spans="15:15" x14ac:dyDescent="0.25">
      <c r="O112" s="39"/>
    </row>
    <row r="113" spans="15:15" x14ac:dyDescent="0.25">
      <c r="O113" s="39"/>
    </row>
    <row r="114" spans="15:15" x14ac:dyDescent="0.25">
      <c r="O114" s="39"/>
    </row>
    <row r="115" spans="15:15" x14ac:dyDescent="0.25">
      <c r="O115" s="39"/>
    </row>
    <row r="116" spans="15:15" x14ac:dyDescent="0.25">
      <c r="O116" s="39"/>
    </row>
    <row r="117" spans="15:15" x14ac:dyDescent="0.25">
      <c r="O117" s="39"/>
    </row>
    <row r="118" spans="15:15" x14ac:dyDescent="0.25">
      <c r="O118" s="39"/>
    </row>
    <row r="119" spans="15:15" x14ac:dyDescent="0.25">
      <c r="O119" s="39"/>
    </row>
    <row r="120" spans="15:15" x14ac:dyDescent="0.25">
      <c r="O120" s="39"/>
    </row>
    <row r="121" spans="15:15" x14ac:dyDescent="0.25">
      <c r="O121" s="39"/>
    </row>
    <row r="122" spans="15:15" x14ac:dyDescent="0.25">
      <c r="O122" s="39"/>
    </row>
    <row r="123" spans="15:15" x14ac:dyDescent="0.25">
      <c r="O123" s="39"/>
    </row>
    <row r="124" spans="15:15" x14ac:dyDescent="0.25">
      <c r="O124" s="39"/>
    </row>
    <row r="125" spans="15:15" x14ac:dyDescent="0.25">
      <c r="O125" s="39"/>
    </row>
    <row r="126" spans="15:15" x14ac:dyDescent="0.25">
      <c r="O126" s="39"/>
    </row>
    <row r="127" spans="15:15" x14ac:dyDescent="0.25">
      <c r="O127" s="39"/>
    </row>
    <row r="128" spans="15:15" x14ac:dyDescent="0.25">
      <c r="O128" s="39"/>
    </row>
    <row r="129" spans="15:15" x14ac:dyDescent="0.25">
      <c r="O129" s="39"/>
    </row>
    <row r="130" spans="15:15" x14ac:dyDescent="0.25">
      <c r="O130" s="39"/>
    </row>
    <row r="131" spans="15:15" x14ac:dyDescent="0.25">
      <c r="O131" s="39"/>
    </row>
    <row r="132" spans="15:15" x14ac:dyDescent="0.25">
      <c r="O132" s="39"/>
    </row>
    <row r="133" spans="15:15" x14ac:dyDescent="0.25">
      <c r="O133" s="39"/>
    </row>
    <row r="134" spans="15:15" x14ac:dyDescent="0.25">
      <c r="O134" s="39"/>
    </row>
    <row r="135" spans="15:15" x14ac:dyDescent="0.25">
      <c r="O135" s="39"/>
    </row>
    <row r="136" spans="15:15" x14ac:dyDescent="0.25">
      <c r="O136" s="39"/>
    </row>
    <row r="137" spans="15:15" x14ac:dyDescent="0.25">
      <c r="O137" s="39"/>
    </row>
    <row r="138" spans="15:15" x14ac:dyDescent="0.25">
      <c r="O138" s="39"/>
    </row>
    <row r="139" spans="15:15" x14ac:dyDescent="0.25">
      <c r="O139" s="39"/>
    </row>
    <row r="140" spans="15:15" x14ac:dyDescent="0.25">
      <c r="O140" s="39"/>
    </row>
    <row r="141" spans="15:15" x14ac:dyDescent="0.25">
      <c r="O141" s="39"/>
    </row>
    <row r="142" spans="15:15" x14ac:dyDescent="0.25">
      <c r="O142" s="39"/>
    </row>
    <row r="143" spans="15:15" x14ac:dyDescent="0.25">
      <c r="O143" s="39"/>
    </row>
    <row r="144" spans="15:15" x14ac:dyDescent="0.25">
      <c r="O144" s="39"/>
    </row>
    <row r="145" spans="15:15" x14ac:dyDescent="0.25">
      <c r="O145" s="39"/>
    </row>
    <row r="146" spans="15:15" x14ac:dyDescent="0.25">
      <c r="O146" s="39"/>
    </row>
    <row r="147" spans="15:15" x14ac:dyDescent="0.25">
      <c r="O147" s="39"/>
    </row>
    <row r="148" spans="15:15" x14ac:dyDescent="0.25">
      <c r="O148" s="39"/>
    </row>
    <row r="149" spans="15:15" x14ac:dyDescent="0.25">
      <c r="O149" s="39"/>
    </row>
    <row r="150" spans="15:15" x14ac:dyDescent="0.25">
      <c r="O150" s="39"/>
    </row>
    <row r="151" spans="15:15" x14ac:dyDescent="0.25">
      <c r="O151" s="39"/>
    </row>
    <row r="152" spans="15:15" x14ac:dyDescent="0.25">
      <c r="O152" s="39"/>
    </row>
    <row r="153" spans="15:15" x14ac:dyDescent="0.25">
      <c r="O153" s="39"/>
    </row>
    <row r="154" spans="15:15" x14ac:dyDescent="0.25">
      <c r="O154" s="39"/>
    </row>
    <row r="155" spans="15:15" x14ac:dyDescent="0.25">
      <c r="O155" s="39"/>
    </row>
    <row r="156" spans="15:15" x14ac:dyDescent="0.25">
      <c r="O156" s="39"/>
    </row>
    <row r="157" spans="15:15" x14ac:dyDescent="0.25">
      <c r="O157" s="39"/>
    </row>
    <row r="158" spans="15:15" x14ac:dyDescent="0.25">
      <c r="O158" s="39"/>
    </row>
    <row r="159" spans="15:15" x14ac:dyDescent="0.25">
      <c r="O159" s="39"/>
    </row>
    <row r="160" spans="15:15" x14ac:dyDescent="0.25">
      <c r="O160" s="39"/>
    </row>
    <row r="161" spans="15:15" x14ac:dyDescent="0.25">
      <c r="O161" s="39"/>
    </row>
    <row r="162" spans="15:15" x14ac:dyDescent="0.25">
      <c r="O162" s="39"/>
    </row>
    <row r="163" spans="15:15" x14ac:dyDescent="0.25">
      <c r="O163" s="39"/>
    </row>
    <row r="164" spans="15:15" x14ac:dyDescent="0.25">
      <c r="O164" s="39"/>
    </row>
    <row r="165" spans="15:15" x14ac:dyDescent="0.25">
      <c r="O165" s="39"/>
    </row>
    <row r="166" spans="15:15" x14ac:dyDescent="0.25">
      <c r="O166" s="39"/>
    </row>
    <row r="167" spans="15:15" x14ac:dyDescent="0.25">
      <c r="O167" s="39"/>
    </row>
    <row r="168" spans="15:15" x14ac:dyDescent="0.25">
      <c r="O168" s="39"/>
    </row>
    <row r="169" spans="15:15" x14ac:dyDescent="0.25">
      <c r="O169" s="39"/>
    </row>
    <row r="170" spans="15:15" x14ac:dyDescent="0.25">
      <c r="O170" s="39"/>
    </row>
    <row r="171" spans="15:15" x14ac:dyDescent="0.25">
      <c r="O171" s="39"/>
    </row>
    <row r="172" spans="15:15" x14ac:dyDescent="0.25">
      <c r="O172" s="39"/>
    </row>
    <row r="173" spans="15:15" x14ac:dyDescent="0.25">
      <c r="O173" s="39"/>
    </row>
    <row r="174" spans="15:15" x14ac:dyDescent="0.25">
      <c r="O174" s="39"/>
    </row>
    <row r="175" spans="15:15" x14ac:dyDescent="0.25">
      <c r="O175" s="39"/>
    </row>
    <row r="176" spans="15:15" x14ac:dyDescent="0.25">
      <c r="O176" s="39"/>
    </row>
    <row r="177" spans="15:15" x14ac:dyDescent="0.25">
      <c r="O177" s="39"/>
    </row>
    <row r="178" spans="15:15" x14ac:dyDescent="0.25">
      <c r="O178" s="39"/>
    </row>
    <row r="179" spans="15:15" x14ac:dyDescent="0.25">
      <c r="O179" s="39"/>
    </row>
    <row r="180" spans="15:15" x14ac:dyDescent="0.25">
      <c r="O180" s="39"/>
    </row>
    <row r="181" spans="15:15" x14ac:dyDescent="0.25">
      <c r="O181" s="39"/>
    </row>
    <row r="182" spans="15:15" x14ac:dyDescent="0.25">
      <c r="O182" s="39"/>
    </row>
    <row r="183" spans="15:15" x14ac:dyDescent="0.25">
      <c r="O183" s="39"/>
    </row>
    <row r="184" spans="15:15" x14ac:dyDescent="0.25">
      <c r="O184" s="39"/>
    </row>
    <row r="185" spans="15:15" x14ac:dyDescent="0.25">
      <c r="O185" s="39"/>
    </row>
    <row r="186" spans="15:15" x14ac:dyDescent="0.25">
      <c r="O186" s="39"/>
    </row>
    <row r="187" spans="15:15" x14ac:dyDescent="0.25">
      <c r="O187" s="39"/>
    </row>
    <row r="188" spans="15:15" x14ac:dyDescent="0.25">
      <c r="O188" s="39"/>
    </row>
    <row r="189" spans="15:15" x14ac:dyDescent="0.25">
      <c r="O189" s="39"/>
    </row>
    <row r="190" spans="15:15" x14ac:dyDescent="0.25">
      <c r="O190" s="39"/>
    </row>
    <row r="191" spans="15:15" x14ac:dyDescent="0.25">
      <c r="O191" s="39"/>
    </row>
    <row r="192" spans="15:15" x14ac:dyDescent="0.25">
      <c r="O192" s="39"/>
    </row>
    <row r="193" spans="15:15" x14ac:dyDescent="0.25">
      <c r="O193" s="39"/>
    </row>
    <row r="194" spans="15:15" x14ac:dyDescent="0.25">
      <c r="O194" s="39"/>
    </row>
    <row r="195" spans="15:15" x14ac:dyDescent="0.25">
      <c r="O195" s="39"/>
    </row>
    <row r="196" spans="15:15" x14ac:dyDescent="0.25">
      <c r="O196" s="39"/>
    </row>
    <row r="197" spans="15:15" x14ac:dyDescent="0.25">
      <c r="O197" s="39"/>
    </row>
    <row r="198" spans="15:15" x14ac:dyDescent="0.25">
      <c r="O198" s="39"/>
    </row>
    <row r="199" spans="15:15" x14ac:dyDescent="0.25">
      <c r="O199" s="39"/>
    </row>
    <row r="200" spans="15:15" x14ac:dyDescent="0.25">
      <c r="O200" s="39"/>
    </row>
    <row r="201" spans="15:15" x14ac:dyDescent="0.25">
      <c r="O201" s="39"/>
    </row>
    <row r="202" spans="15:15" x14ac:dyDescent="0.25">
      <c r="O202" s="39"/>
    </row>
    <row r="203" spans="15:15" x14ac:dyDescent="0.25">
      <c r="O203" s="39"/>
    </row>
    <row r="204" spans="15:15" x14ac:dyDescent="0.25">
      <c r="O204" s="39"/>
    </row>
    <row r="205" spans="15:15" x14ac:dyDescent="0.25">
      <c r="O205" s="39"/>
    </row>
    <row r="206" spans="15:15" x14ac:dyDescent="0.25">
      <c r="O206" s="39"/>
    </row>
    <row r="207" spans="15:15" x14ac:dyDescent="0.25">
      <c r="O207" s="39"/>
    </row>
    <row r="208" spans="15:15" x14ac:dyDescent="0.25">
      <c r="O208" s="39"/>
    </row>
    <row r="209" spans="15:15" x14ac:dyDescent="0.25">
      <c r="O209" s="39"/>
    </row>
    <row r="210" spans="15:15" x14ac:dyDescent="0.25">
      <c r="O210" s="39"/>
    </row>
    <row r="211" spans="15:15" x14ac:dyDescent="0.25">
      <c r="O211" s="39"/>
    </row>
    <row r="212" spans="15:15" x14ac:dyDescent="0.25">
      <c r="O212" s="39"/>
    </row>
    <row r="213" spans="15:15" x14ac:dyDescent="0.25">
      <c r="O213" s="39"/>
    </row>
    <row r="214" spans="15:15" x14ac:dyDescent="0.25">
      <c r="O214" s="39"/>
    </row>
    <row r="215" spans="15:15" x14ac:dyDescent="0.25">
      <c r="O215" s="39"/>
    </row>
    <row r="216" spans="15:15" x14ac:dyDescent="0.25">
      <c r="O216" s="39"/>
    </row>
    <row r="217" spans="15:15" x14ac:dyDescent="0.25">
      <c r="O217" s="39"/>
    </row>
    <row r="218" spans="15:15" x14ac:dyDescent="0.25">
      <c r="O218" s="39"/>
    </row>
    <row r="219" spans="15:15" x14ac:dyDescent="0.25">
      <c r="O219" s="39"/>
    </row>
    <row r="220" spans="15:15" x14ac:dyDescent="0.25">
      <c r="O220" s="39"/>
    </row>
    <row r="221" spans="15:15" x14ac:dyDescent="0.25">
      <c r="O221" s="39"/>
    </row>
    <row r="222" spans="15:15" x14ac:dyDescent="0.25">
      <c r="O222" s="39"/>
    </row>
    <row r="223" spans="15:15" x14ac:dyDescent="0.25">
      <c r="O223" s="39"/>
    </row>
    <row r="224" spans="15:15" x14ac:dyDescent="0.25">
      <c r="O224" s="39"/>
    </row>
    <row r="225" spans="15:15" x14ac:dyDescent="0.25">
      <c r="O225" s="39"/>
    </row>
    <row r="226" spans="15:15" x14ac:dyDescent="0.25">
      <c r="O226" s="39"/>
    </row>
    <row r="227" spans="15:15" x14ac:dyDescent="0.25">
      <c r="O227" s="39"/>
    </row>
    <row r="228" spans="15:15" x14ac:dyDescent="0.25">
      <c r="O228" s="39"/>
    </row>
    <row r="229" spans="15:15" x14ac:dyDescent="0.25">
      <c r="O229" s="39"/>
    </row>
    <row r="230" spans="15:15" x14ac:dyDescent="0.25">
      <c r="O230" s="39"/>
    </row>
    <row r="231" spans="15:15" x14ac:dyDescent="0.25">
      <c r="O231" s="39"/>
    </row>
    <row r="232" spans="15:15" x14ac:dyDescent="0.25">
      <c r="O232" s="39"/>
    </row>
    <row r="233" spans="15:15" x14ac:dyDescent="0.25">
      <c r="O233" s="39"/>
    </row>
    <row r="234" spans="15:15" x14ac:dyDescent="0.25">
      <c r="O234" s="39"/>
    </row>
    <row r="235" spans="15:15" x14ac:dyDescent="0.25">
      <c r="O235" s="39"/>
    </row>
    <row r="236" spans="15:15" x14ac:dyDescent="0.25">
      <c r="O236" s="39"/>
    </row>
    <row r="237" spans="15:15" x14ac:dyDescent="0.25">
      <c r="O237" s="39"/>
    </row>
    <row r="238" spans="15:15" x14ac:dyDescent="0.25">
      <c r="O238" s="39"/>
    </row>
    <row r="239" spans="15:15" x14ac:dyDescent="0.25">
      <c r="O239" s="39"/>
    </row>
    <row r="240" spans="15:15" x14ac:dyDescent="0.25">
      <c r="O240" s="39"/>
    </row>
    <row r="241" spans="15:15" x14ac:dyDescent="0.25">
      <c r="O241" s="39"/>
    </row>
    <row r="242" spans="15:15" x14ac:dyDescent="0.25">
      <c r="O242" s="39"/>
    </row>
    <row r="243" spans="15:15" x14ac:dyDescent="0.25">
      <c r="O243" s="39"/>
    </row>
    <row r="244" spans="15:15" x14ac:dyDescent="0.25">
      <c r="O244" s="39"/>
    </row>
    <row r="245" spans="15:15" x14ac:dyDescent="0.25">
      <c r="O245" s="39"/>
    </row>
    <row r="246" spans="15:15" x14ac:dyDescent="0.25">
      <c r="O246" s="39"/>
    </row>
    <row r="247" spans="15:15" x14ac:dyDescent="0.25">
      <c r="O247" s="39"/>
    </row>
    <row r="248" spans="15:15" x14ac:dyDescent="0.25">
      <c r="O248" s="39"/>
    </row>
    <row r="249" spans="15:15" x14ac:dyDescent="0.25">
      <c r="O249" s="39"/>
    </row>
    <row r="250" spans="15:15" x14ac:dyDescent="0.25">
      <c r="O250" s="39"/>
    </row>
    <row r="251" spans="15:15" x14ac:dyDescent="0.25">
      <c r="O251" s="39"/>
    </row>
    <row r="252" spans="15:15" x14ac:dyDescent="0.25">
      <c r="O252" s="39"/>
    </row>
    <row r="253" spans="15:15" x14ac:dyDescent="0.25">
      <c r="O253" s="39"/>
    </row>
    <row r="254" spans="15:15" x14ac:dyDescent="0.25">
      <c r="O254" s="39"/>
    </row>
    <row r="255" spans="15:15" x14ac:dyDescent="0.25">
      <c r="O255" s="39"/>
    </row>
    <row r="256" spans="15:15" x14ac:dyDescent="0.25">
      <c r="O256" s="39"/>
    </row>
    <row r="257" spans="15:15" x14ac:dyDescent="0.25">
      <c r="O257" s="39"/>
    </row>
    <row r="258" spans="15:15" x14ac:dyDescent="0.25">
      <c r="O258" s="39"/>
    </row>
    <row r="259" spans="15:15" x14ac:dyDescent="0.25">
      <c r="O259" s="39"/>
    </row>
    <row r="260" spans="15:15" x14ac:dyDescent="0.25">
      <c r="O260" s="39"/>
    </row>
    <row r="261" spans="15:15" x14ac:dyDescent="0.25">
      <c r="O261" s="39"/>
    </row>
    <row r="262" spans="15:15" x14ac:dyDescent="0.25">
      <c r="O262" s="39"/>
    </row>
    <row r="263" spans="15:15" x14ac:dyDescent="0.25">
      <c r="O263" s="39"/>
    </row>
    <row r="264" spans="15:15" x14ac:dyDescent="0.25">
      <c r="O264" s="39"/>
    </row>
    <row r="265" spans="15:15" x14ac:dyDescent="0.25">
      <c r="O265" s="39"/>
    </row>
    <row r="266" spans="15:15" x14ac:dyDescent="0.25">
      <c r="O266" s="39"/>
    </row>
    <row r="267" spans="15:15" x14ac:dyDescent="0.25">
      <c r="O267" s="39"/>
    </row>
    <row r="268" spans="15:15" x14ac:dyDescent="0.25">
      <c r="O268" s="39"/>
    </row>
    <row r="269" spans="15:15" x14ac:dyDescent="0.25">
      <c r="O269" s="39"/>
    </row>
    <row r="270" spans="15:15" x14ac:dyDescent="0.25">
      <c r="O270" s="39"/>
    </row>
    <row r="271" spans="15:15" x14ac:dyDescent="0.25">
      <c r="O271" s="39"/>
    </row>
    <row r="272" spans="15:15" x14ac:dyDescent="0.25">
      <c r="O272" s="39"/>
    </row>
    <row r="273" spans="15:15" x14ac:dyDescent="0.25">
      <c r="O273" s="39"/>
    </row>
    <row r="274" spans="15:15" x14ac:dyDescent="0.25">
      <c r="O274" s="39"/>
    </row>
    <row r="275" spans="15:15" x14ac:dyDescent="0.25">
      <c r="O275" s="39"/>
    </row>
    <row r="276" spans="15:15" x14ac:dyDescent="0.25">
      <c r="O276" s="39"/>
    </row>
    <row r="277" spans="15:15" x14ac:dyDescent="0.25">
      <c r="O277" s="39"/>
    </row>
    <row r="278" spans="15:15" x14ac:dyDescent="0.25">
      <c r="O278" s="39"/>
    </row>
    <row r="279" spans="15:15" x14ac:dyDescent="0.25">
      <c r="O279" s="39"/>
    </row>
    <row r="280" spans="15:15" x14ac:dyDescent="0.25">
      <c r="O280" s="39"/>
    </row>
    <row r="281" spans="15:15" x14ac:dyDescent="0.25">
      <c r="O281" s="39"/>
    </row>
    <row r="282" spans="15:15" x14ac:dyDescent="0.25">
      <c r="O282" s="39"/>
    </row>
    <row r="283" spans="15:15" x14ac:dyDescent="0.25">
      <c r="O283" s="39"/>
    </row>
    <row r="284" spans="15:15" x14ac:dyDescent="0.25">
      <c r="O284" s="39"/>
    </row>
    <row r="285" spans="15:15" x14ac:dyDescent="0.25">
      <c r="O285" s="39"/>
    </row>
    <row r="286" spans="15:15" x14ac:dyDescent="0.25">
      <c r="O286" s="39"/>
    </row>
    <row r="287" spans="15:15" x14ac:dyDescent="0.25">
      <c r="O287" s="39"/>
    </row>
    <row r="288" spans="15:15" x14ac:dyDescent="0.25">
      <c r="O288" s="39"/>
    </row>
    <row r="289" spans="15:15" x14ac:dyDescent="0.25">
      <c r="O289" s="39"/>
    </row>
    <row r="290" spans="15:15" x14ac:dyDescent="0.25">
      <c r="O290" s="39"/>
    </row>
    <row r="291" spans="15:15" x14ac:dyDescent="0.25">
      <c r="O291" s="39"/>
    </row>
    <row r="292" spans="15:15" x14ac:dyDescent="0.25">
      <c r="O292" s="39"/>
    </row>
    <row r="293" spans="15:15" x14ac:dyDescent="0.25">
      <c r="O293" s="39"/>
    </row>
    <row r="294" spans="15:15" x14ac:dyDescent="0.25">
      <c r="O294" s="39"/>
    </row>
    <row r="295" spans="15:15" x14ac:dyDescent="0.25">
      <c r="O295" s="39"/>
    </row>
    <row r="296" spans="15:15" x14ac:dyDescent="0.25">
      <c r="O296" s="39"/>
    </row>
    <row r="297" spans="15:15" x14ac:dyDescent="0.25">
      <c r="O297" s="39"/>
    </row>
    <row r="298" spans="15:15" x14ac:dyDescent="0.25">
      <c r="O298" s="39"/>
    </row>
    <row r="299" spans="15:15" x14ac:dyDescent="0.25">
      <c r="O299" s="39"/>
    </row>
    <row r="300" spans="15:15" x14ac:dyDescent="0.25">
      <c r="O300" s="39"/>
    </row>
    <row r="301" spans="15:15" x14ac:dyDescent="0.25">
      <c r="O301" s="39"/>
    </row>
    <row r="302" spans="15:15" x14ac:dyDescent="0.25">
      <c r="O302" s="39"/>
    </row>
    <row r="303" spans="15:15" x14ac:dyDescent="0.25">
      <c r="O303" s="39"/>
    </row>
    <row r="304" spans="15:15" x14ac:dyDescent="0.25">
      <c r="O304" s="39"/>
    </row>
    <row r="305" spans="15:15" x14ac:dyDescent="0.25">
      <c r="O305" s="39"/>
    </row>
    <row r="306" spans="15:15" x14ac:dyDescent="0.25">
      <c r="O306" s="39"/>
    </row>
    <row r="307" spans="15:15" x14ac:dyDescent="0.25">
      <c r="O307" s="39"/>
    </row>
    <row r="308" spans="15:15" x14ac:dyDescent="0.25">
      <c r="O308" s="39"/>
    </row>
    <row r="309" spans="15:15" x14ac:dyDescent="0.25">
      <c r="O309" s="39"/>
    </row>
    <row r="310" spans="15:15" x14ac:dyDescent="0.25">
      <c r="O310" s="39"/>
    </row>
    <row r="311" spans="15:15" x14ac:dyDescent="0.25">
      <c r="O311" s="39"/>
    </row>
    <row r="312" spans="15:15" x14ac:dyDescent="0.25">
      <c r="O312" s="39"/>
    </row>
    <row r="313" spans="15:15" x14ac:dyDescent="0.25">
      <c r="O313" s="39"/>
    </row>
    <row r="314" spans="15:15" x14ac:dyDescent="0.25">
      <c r="O314" s="39"/>
    </row>
    <row r="315" spans="15:15" x14ac:dyDescent="0.25">
      <c r="O315" s="39"/>
    </row>
    <row r="316" spans="15:15" x14ac:dyDescent="0.25">
      <c r="O316" s="39"/>
    </row>
    <row r="317" spans="15:15" x14ac:dyDescent="0.25">
      <c r="O317" s="39"/>
    </row>
    <row r="318" spans="15:15" x14ac:dyDescent="0.25">
      <c r="O318" s="39"/>
    </row>
    <row r="319" spans="15:15" x14ac:dyDescent="0.25">
      <c r="O319" s="39"/>
    </row>
    <row r="320" spans="15:15" x14ac:dyDescent="0.25">
      <c r="O320" s="39"/>
    </row>
    <row r="321" spans="15:15" x14ac:dyDescent="0.25">
      <c r="O321" s="39"/>
    </row>
    <row r="322" spans="15:15" x14ac:dyDescent="0.25">
      <c r="O322" s="39"/>
    </row>
    <row r="323" spans="15:15" x14ac:dyDescent="0.25">
      <c r="O323" s="39"/>
    </row>
    <row r="324" spans="15:15" x14ac:dyDescent="0.25">
      <c r="O324" s="39"/>
    </row>
    <row r="325" spans="15:15" x14ac:dyDescent="0.25">
      <c r="O325" s="39"/>
    </row>
    <row r="326" spans="15:15" x14ac:dyDescent="0.25">
      <c r="O326" s="39"/>
    </row>
    <row r="327" spans="15:15" x14ac:dyDescent="0.25">
      <c r="O327" s="39"/>
    </row>
    <row r="328" spans="15:15" x14ac:dyDescent="0.25">
      <c r="O328" s="39"/>
    </row>
    <row r="329" spans="15:15" x14ac:dyDescent="0.25">
      <c r="O329" s="39"/>
    </row>
    <row r="330" spans="15:15" x14ac:dyDescent="0.25">
      <c r="O330" s="39"/>
    </row>
    <row r="331" spans="15:15" x14ac:dyDescent="0.25">
      <c r="O331" s="39"/>
    </row>
    <row r="332" spans="15:15" x14ac:dyDescent="0.25">
      <c r="O332" s="39"/>
    </row>
    <row r="333" spans="15:15" x14ac:dyDescent="0.25">
      <c r="O333" s="39"/>
    </row>
    <row r="334" spans="15:15" x14ac:dyDescent="0.25">
      <c r="O334" s="39"/>
    </row>
    <row r="335" spans="15:15" x14ac:dyDescent="0.25">
      <c r="O335" s="39"/>
    </row>
    <row r="336" spans="15:15" x14ac:dyDescent="0.25">
      <c r="O336" s="39"/>
    </row>
    <row r="337" spans="15:15" x14ac:dyDescent="0.25">
      <c r="O337" s="39"/>
    </row>
    <row r="338" spans="15:15" x14ac:dyDescent="0.25">
      <c r="O338" s="39"/>
    </row>
    <row r="339" spans="15:15" x14ac:dyDescent="0.25">
      <c r="O339" s="39"/>
    </row>
    <row r="340" spans="15:15" x14ac:dyDescent="0.25">
      <c r="O340" s="39"/>
    </row>
    <row r="341" spans="15:15" x14ac:dyDescent="0.25">
      <c r="O341" s="39"/>
    </row>
    <row r="342" spans="15:15" x14ac:dyDescent="0.25">
      <c r="O342" s="39"/>
    </row>
    <row r="343" spans="15:15" x14ac:dyDescent="0.25">
      <c r="O343" s="39"/>
    </row>
    <row r="344" spans="15:15" x14ac:dyDescent="0.25">
      <c r="O344" s="39"/>
    </row>
    <row r="345" spans="15:15" x14ac:dyDescent="0.25">
      <c r="O345" s="39"/>
    </row>
    <row r="346" spans="15:15" x14ac:dyDescent="0.25">
      <c r="O346" s="39"/>
    </row>
    <row r="347" spans="15:15" x14ac:dyDescent="0.25">
      <c r="O347" s="39"/>
    </row>
    <row r="348" spans="15:15" x14ac:dyDescent="0.25">
      <c r="O348" s="39"/>
    </row>
    <row r="349" spans="15:15" x14ac:dyDescent="0.25">
      <c r="O349" s="39"/>
    </row>
    <row r="350" spans="15:15" x14ac:dyDescent="0.25">
      <c r="O350" s="39"/>
    </row>
    <row r="351" spans="15:15" x14ac:dyDescent="0.25">
      <c r="O351" s="39"/>
    </row>
    <row r="352" spans="15:15" x14ac:dyDescent="0.25">
      <c r="O352" s="39"/>
    </row>
    <row r="353" spans="15:15" x14ac:dyDescent="0.25">
      <c r="O353" s="39"/>
    </row>
    <row r="354" spans="15:15" x14ac:dyDescent="0.25">
      <c r="O354" s="39"/>
    </row>
    <row r="355" spans="15:15" x14ac:dyDescent="0.25">
      <c r="O355" s="39"/>
    </row>
    <row r="356" spans="15:15" x14ac:dyDescent="0.25">
      <c r="O356" s="39"/>
    </row>
    <row r="357" spans="15:15" x14ac:dyDescent="0.25">
      <c r="O357" s="39"/>
    </row>
    <row r="358" spans="15:15" x14ac:dyDescent="0.25">
      <c r="O358" s="39"/>
    </row>
    <row r="359" spans="15:15" x14ac:dyDescent="0.25">
      <c r="O359" s="39"/>
    </row>
    <row r="360" spans="15:15" x14ac:dyDescent="0.25">
      <c r="O360" s="39"/>
    </row>
    <row r="361" spans="15:15" x14ac:dyDescent="0.25">
      <c r="O361" s="39"/>
    </row>
    <row r="362" spans="15:15" x14ac:dyDescent="0.25">
      <c r="O362" s="39"/>
    </row>
    <row r="363" spans="15:15" x14ac:dyDescent="0.25">
      <c r="O363" s="39"/>
    </row>
    <row r="364" spans="15:15" x14ac:dyDescent="0.25">
      <c r="O364" s="39"/>
    </row>
    <row r="365" spans="15:15" x14ac:dyDescent="0.25">
      <c r="O365" s="39"/>
    </row>
    <row r="366" spans="15:15" x14ac:dyDescent="0.25">
      <c r="O366" s="39"/>
    </row>
    <row r="367" spans="15:15" x14ac:dyDescent="0.25">
      <c r="O367" s="39"/>
    </row>
    <row r="368" spans="15:15" x14ac:dyDescent="0.25">
      <c r="O368" s="39"/>
    </row>
    <row r="369" spans="15:15" x14ac:dyDescent="0.25">
      <c r="O369" s="39"/>
    </row>
    <row r="370" spans="15:15" x14ac:dyDescent="0.25">
      <c r="O370" s="39"/>
    </row>
    <row r="371" spans="15:15" x14ac:dyDescent="0.25">
      <c r="O371" s="39"/>
    </row>
    <row r="372" spans="15:15" x14ac:dyDescent="0.25">
      <c r="O372" s="39"/>
    </row>
    <row r="373" spans="15:15" x14ac:dyDescent="0.25">
      <c r="O373" s="39"/>
    </row>
    <row r="374" spans="15:15" x14ac:dyDescent="0.25">
      <c r="O374" s="39"/>
    </row>
    <row r="375" spans="15:15" x14ac:dyDescent="0.25">
      <c r="O375" s="39"/>
    </row>
    <row r="376" spans="15:15" x14ac:dyDescent="0.25">
      <c r="O376" s="39"/>
    </row>
    <row r="377" spans="15:15" x14ac:dyDescent="0.25">
      <c r="O377" s="39"/>
    </row>
    <row r="378" spans="15:15" x14ac:dyDescent="0.25">
      <c r="O378" s="39"/>
    </row>
    <row r="379" spans="15:15" x14ac:dyDescent="0.25">
      <c r="O379" s="39"/>
    </row>
    <row r="380" spans="15:15" x14ac:dyDescent="0.25">
      <c r="O380" s="39"/>
    </row>
    <row r="381" spans="15:15" x14ac:dyDescent="0.25">
      <c r="O381" s="39"/>
    </row>
    <row r="382" spans="15:15" x14ac:dyDescent="0.25">
      <c r="O382" s="39"/>
    </row>
    <row r="383" spans="15:15" x14ac:dyDescent="0.25">
      <c r="O383" s="39"/>
    </row>
    <row r="384" spans="15:15" x14ac:dyDescent="0.25">
      <c r="O384" s="39"/>
    </row>
    <row r="385" spans="15:15" x14ac:dyDescent="0.25">
      <c r="O385" s="39"/>
    </row>
    <row r="386" spans="15:15" x14ac:dyDescent="0.25">
      <c r="O386" s="39"/>
    </row>
    <row r="387" spans="15:15" x14ac:dyDescent="0.25">
      <c r="O387" s="39"/>
    </row>
    <row r="388" spans="15:15" x14ac:dyDescent="0.25">
      <c r="O388" s="39"/>
    </row>
    <row r="389" spans="15:15" x14ac:dyDescent="0.25">
      <c r="O389" s="39"/>
    </row>
    <row r="390" spans="15:15" x14ac:dyDescent="0.25">
      <c r="O390" s="39"/>
    </row>
    <row r="391" spans="15:15" x14ac:dyDescent="0.25">
      <c r="O391" s="39"/>
    </row>
    <row r="392" spans="15:15" x14ac:dyDescent="0.25">
      <c r="O392" s="39"/>
    </row>
    <row r="393" spans="15:15" x14ac:dyDescent="0.25">
      <c r="O393" s="39"/>
    </row>
    <row r="394" spans="15:15" x14ac:dyDescent="0.25">
      <c r="O394" s="39"/>
    </row>
    <row r="395" spans="15:15" x14ac:dyDescent="0.25">
      <c r="O395" s="39"/>
    </row>
    <row r="396" spans="15:15" x14ac:dyDescent="0.25">
      <c r="O396" s="39"/>
    </row>
    <row r="397" spans="15:15" x14ac:dyDescent="0.25">
      <c r="O397" s="39"/>
    </row>
    <row r="398" spans="15:15" x14ac:dyDescent="0.25">
      <c r="O398" s="39"/>
    </row>
    <row r="399" spans="15:15" x14ac:dyDescent="0.25">
      <c r="O399" s="39"/>
    </row>
    <row r="400" spans="15:15" x14ac:dyDescent="0.25">
      <c r="O400" s="39"/>
    </row>
    <row r="401" spans="15:15" x14ac:dyDescent="0.25">
      <c r="O401" s="39"/>
    </row>
    <row r="402" spans="15:15" x14ac:dyDescent="0.25">
      <c r="O402" s="39"/>
    </row>
    <row r="403" spans="15:15" x14ac:dyDescent="0.25">
      <c r="O403" s="39"/>
    </row>
    <row r="404" spans="15:15" x14ac:dyDescent="0.25">
      <c r="O404" s="39"/>
    </row>
    <row r="405" spans="15:15" x14ac:dyDescent="0.25">
      <c r="O405" s="39"/>
    </row>
    <row r="406" spans="15:15" x14ac:dyDescent="0.25">
      <c r="O406" s="39"/>
    </row>
    <row r="407" spans="15:15" x14ac:dyDescent="0.25">
      <c r="O407" s="39"/>
    </row>
    <row r="408" spans="15:15" x14ac:dyDescent="0.25">
      <c r="O408" s="39"/>
    </row>
    <row r="409" spans="15:15" x14ac:dyDescent="0.25">
      <c r="O409" s="39"/>
    </row>
    <row r="410" spans="15:15" x14ac:dyDescent="0.25">
      <c r="O410" s="39"/>
    </row>
    <row r="411" spans="15:15" x14ac:dyDescent="0.25">
      <c r="O411" s="39"/>
    </row>
    <row r="412" spans="15:15" x14ac:dyDescent="0.25">
      <c r="O412" s="39"/>
    </row>
    <row r="413" spans="15:15" x14ac:dyDescent="0.25">
      <c r="O413" s="39"/>
    </row>
    <row r="414" spans="15:15" x14ac:dyDescent="0.25">
      <c r="O414" s="39"/>
    </row>
    <row r="415" spans="15:15" x14ac:dyDescent="0.25">
      <c r="O415" s="39"/>
    </row>
    <row r="416" spans="15:15" x14ac:dyDescent="0.25">
      <c r="O416" s="39"/>
    </row>
    <row r="417" spans="15:15" x14ac:dyDescent="0.25">
      <c r="O417" s="39"/>
    </row>
    <row r="418" spans="15:15" x14ac:dyDescent="0.25">
      <c r="O418" s="39"/>
    </row>
    <row r="419" spans="15:15" x14ac:dyDescent="0.25">
      <c r="O419" s="39"/>
    </row>
    <row r="420" spans="15:15" x14ac:dyDescent="0.25">
      <c r="O420" s="39"/>
    </row>
    <row r="421" spans="15:15" x14ac:dyDescent="0.25">
      <c r="O421" s="39"/>
    </row>
    <row r="422" spans="15:15" x14ac:dyDescent="0.25">
      <c r="O422" s="39"/>
    </row>
    <row r="423" spans="15:15" x14ac:dyDescent="0.25">
      <c r="O423" s="39"/>
    </row>
    <row r="424" spans="15:15" x14ac:dyDescent="0.25">
      <c r="O424" s="39"/>
    </row>
    <row r="425" spans="15:15" x14ac:dyDescent="0.25">
      <c r="O425" s="39"/>
    </row>
    <row r="426" spans="15:15" x14ac:dyDescent="0.25">
      <c r="O426" s="39"/>
    </row>
    <row r="427" spans="15:15" x14ac:dyDescent="0.25">
      <c r="O427" s="39"/>
    </row>
    <row r="428" spans="15:15" x14ac:dyDescent="0.25">
      <c r="O428" s="39"/>
    </row>
    <row r="429" spans="15:15" x14ac:dyDescent="0.25">
      <c r="O429" s="39"/>
    </row>
    <row r="430" spans="15:15" x14ac:dyDescent="0.25">
      <c r="O430" s="39"/>
    </row>
    <row r="431" spans="15:15" x14ac:dyDescent="0.25">
      <c r="O431" s="39"/>
    </row>
    <row r="432" spans="15:15" x14ac:dyDescent="0.25">
      <c r="O432" s="39"/>
    </row>
    <row r="433" spans="15:15" x14ac:dyDescent="0.25">
      <c r="O433" s="39"/>
    </row>
    <row r="434" spans="15:15" x14ac:dyDescent="0.25">
      <c r="O434" s="39"/>
    </row>
    <row r="435" spans="15:15" x14ac:dyDescent="0.25">
      <c r="O435" s="39"/>
    </row>
    <row r="436" spans="15:15" x14ac:dyDescent="0.25">
      <c r="O436" s="39"/>
    </row>
    <row r="437" spans="15:15" x14ac:dyDescent="0.25">
      <c r="O437" s="39"/>
    </row>
    <row r="438" spans="15:15" x14ac:dyDescent="0.25">
      <c r="O438" s="39"/>
    </row>
    <row r="439" spans="15:15" x14ac:dyDescent="0.25">
      <c r="O439" s="39"/>
    </row>
    <row r="440" spans="15:15" x14ac:dyDescent="0.25">
      <c r="O440" s="39"/>
    </row>
    <row r="441" spans="15:15" x14ac:dyDescent="0.25">
      <c r="O441" s="39"/>
    </row>
    <row r="442" spans="15:15" x14ac:dyDescent="0.25">
      <c r="O442" s="39"/>
    </row>
    <row r="443" spans="15:15" x14ac:dyDescent="0.25">
      <c r="O443" s="39"/>
    </row>
    <row r="444" spans="15:15" x14ac:dyDescent="0.25">
      <c r="O444" s="39"/>
    </row>
    <row r="445" spans="15:15" x14ac:dyDescent="0.25">
      <c r="O445" s="39"/>
    </row>
    <row r="446" spans="15:15" x14ac:dyDescent="0.25">
      <c r="O446" s="39"/>
    </row>
    <row r="447" spans="15:15" x14ac:dyDescent="0.25">
      <c r="O447" s="39"/>
    </row>
    <row r="448" spans="15:15" x14ac:dyDescent="0.25">
      <c r="O448" s="39"/>
    </row>
    <row r="449" spans="15:15" x14ac:dyDescent="0.25">
      <c r="O449" s="39"/>
    </row>
    <row r="450" spans="15:15" x14ac:dyDescent="0.25">
      <c r="O450" s="39"/>
    </row>
    <row r="451" spans="15:15" x14ac:dyDescent="0.25">
      <c r="O451" s="39"/>
    </row>
    <row r="452" spans="15:15" x14ac:dyDescent="0.25">
      <c r="O452" s="39"/>
    </row>
    <row r="453" spans="15:15" x14ac:dyDescent="0.25">
      <c r="O453" s="39"/>
    </row>
    <row r="454" spans="15:15" x14ac:dyDescent="0.25">
      <c r="O454" s="39"/>
    </row>
    <row r="455" spans="15:15" x14ac:dyDescent="0.25">
      <c r="O455" s="39"/>
    </row>
    <row r="456" spans="15:15" x14ac:dyDescent="0.25">
      <c r="O456" s="39"/>
    </row>
    <row r="457" spans="15:15" x14ac:dyDescent="0.25">
      <c r="O457" s="39"/>
    </row>
    <row r="458" spans="15:15" x14ac:dyDescent="0.25">
      <c r="O458" s="39"/>
    </row>
    <row r="459" spans="15:15" x14ac:dyDescent="0.25">
      <c r="O459" s="39"/>
    </row>
    <row r="460" spans="15:15" x14ac:dyDescent="0.25">
      <c r="O460" s="39"/>
    </row>
    <row r="461" spans="15:15" x14ac:dyDescent="0.25">
      <c r="O461" s="39"/>
    </row>
    <row r="462" spans="15:15" x14ac:dyDescent="0.25">
      <c r="O462" s="39"/>
    </row>
    <row r="463" spans="15:15" x14ac:dyDescent="0.25">
      <c r="O463" s="39"/>
    </row>
    <row r="464" spans="15:15" x14ac:dyDescent="0.25">
      <c r="O464" s="39"/>
    </row>
    <row r="465" spans="15:15" x14ac:dyDescent="0.25">
      <c r="O465" s="39"/>
    </row>
    <row r="466" spans="15:15" x14ac:dyDescent="0.25">
      <c r="O466" s="39"/>
    </row>
    <row r="467" spans="15:15" x14ac:dyDescent="0.25">
      <c r="O467" s="39"/>
    </row>
    <row r="468" spans="15:15" x14ac:dyDescent="0.25">
      <c r="O468" s="39"/>
    </row>
    <row r="469" spans="15:15" x14ac:dyDescent="0.25">
      <c r="O469" s="39"/>
    </row>
    <row r="470" spans="15:15" x14ac:dyDescent="0.25">
      <c r="O470" s="39"/>
    </row>
    <row r="471" spans="15:15" x14ac:dyDescent="0.25">
      <c r="O471" s="39"/>
    </row>
    <row r="472" spans="15:15" x14ac:dyDescent="0.25">
      <c r="O472" s="39"/>
    </row>
    <row r="473" spans="15:15" x14ac:dyDescent="0.25">
      <c r="O473" s="39"/>
    </row>
    <row r="474" spans="15:15" x14ac:dyDescent="0.25">
      <c r="O474" s="39"/>
    </row>
    <row r="475" spans="15:15" x14ac:dyDescent="0.25">
      <c r="O475" s="39"/>
    </row>
    <row r="476" spans="15:15" x14ac:dyDescent="0.25">
      <c r="O476" s="39"/>
    </row>
    <row r="477" spans="15:15" x14ac:dyDescent="0.25">
      <c r="O477" s="39"/>
    </row>
    <row r="478" spans="15:15" x14ac:dyDescent="0.25">
      <c r="O478" s="39"/>
    </row>
    <row r="479" spans="15:15" x14ac:dyDescent="0.25">
      <c r="O479" s="39"/>
    </row>
    <row r="480" spans="15:15" x14ac:dyDescent="0.25">
      <c r="O480" s="39"/>
    </row>
    <row r="481" spans="15:15" x14ac:dyDescent="0.25">
      <c r="O481" s="39"/>
    </row>
    <row r="482" spans="15:15" x14ac:dyDescent="0.25">
      <c r="O482" s="39"/>
    </row>
    <row r="483" spans="15:15" x14ac:dyDescent="0.25">
      <c r="O483" s="39"/>
    </row>
    <row r="484" spans="15:15" x14ac:dyDescent="0.25">
      <c r="O484" s="39"/>
    </row>
    <row r="485" spans="15:15" x14ac:dyDescent="0.25">
      <c r="O485" s="39"/>
    </row>
    <row r="486" spans="15:15" x14ac:dyDescent="0.25">
      <c r="O486" s="39"/>
    </row>
    <row r="487" spans="15:15" x14ac:dyDescent="0.25">
      <c r="O487" s="39"/>
    </row>
    <row r="488" spans="15:15" x14ac:dyDescent="0.25">
      <c r="O488" s="39"/>
    </row>
    <row r="489" spans="15:15" x14ac:dyDescent="0.25">
      <c r="O489" s="39"/>
    </row>
    <row r="490" spans="15:15" x14ac:dyDescent="0.25">
      <c r="O490" s="39"/>
    </row>
    <row r="491" spans="15:15" x14ac:dyDescent="0.25">
      <c r="O491" s="39"/>
    </row>
    <row r="492" spans="15:15" x14ac:dyDescent="0.25">
      <c r="O492" s="39"/>
    </row>
    <row r="493" spans="15:15" x14ac:dyDescent="0.25">
      <c r="O493" s="39"/>
    </row>
    <row r="494" spans="15:15" x14ac:dyDescent="0.25">
      <c r="O494" s="39"/>
    </row>
    <row r="495" spans="15:15" x14ac:dyDescent="0.25">
      <c r="O495" s="39"/>
    </row>
    <row r="496" spans="15:15" x14ac:dyDescent="0.25">
      <c r="O496" s="39"/>
    </row>
    <row r="497" spans="15:15" x14ac:dyDescent="0.25">
      <c r="O497" s="39"/>
    </row>
    <row r="498" spans="15:15" x14ac:dyDescent="0.25">
      <c r="O498" s="39"/>
    </row>
    <row r="499" spans="15:15" x14ac:dyDescent="0.25">
      <c r="O499" s="39"/>
    </row>
    <row r="500" spans="15:15" x14ac:dyDescent="0.25">
      <c r="O500" s="39"/>
    </row>
    <row r="501" spans="15:15" x14ac:dyDescent="0.25">
      <c r="O501" s="39"/>
    </row>
    <row r="502" spans="15:15" x14ac:dyDescent="0.25">
      <c r="O502" s="39"/>
    </row>
    <row r="503" spans="15:15" x14ac:dyDescent="0.25">
      <c r="O503" s="39"/>
    </row>
    <row r="504" spans="15:15" x14ac:dyDescent="0.25">
      <c r="O504" s="39"/>
    </row>
    <row r="505" spans="15:15" x14ac:dyDescent="0.25">
      <c r="O505" s="39"/>
    </row>
    <row r="506" spans="15:15" x14ac:dyDescent="0.25">
      <c r="O506" s="39"/>
    </row>
    <row r="507" spans="15:15" x14ac:dyDescent="0.25">
      <c r="O507" s="39"/>
    </row>
    <row r="508" spans="15:15" x14ac:dyDescent="0.25">
      <c r="O508" s="39"/>
    </row>
    <row r="509" spans="15:15" x14ac:dyDescent="0.25">
      <c r="O509" s="39"/>
    </row>
    <row r="510" spans="15:15" x14ac:dyDescent="0.25">
      <c r="O510" s="39"/>
    </row>
    <row r="511" spans="15:15" x14ac:dyDescent="0.25">
      <c r="O511" s="39"/>
    </row>
    <row r="512" spans="15:15" x14ac:dyDescent="0.25">
      <c r="O512" s="39"/>
    </row>
    <row r="513" spans="15:15" x14ac:dyDescent="0.25">
      <c r="O513" s="39"/>
    </row>
    <row r="514" spans="15:15" x14ac:dyDescent="0.25">
      <c r="O514" s="39"/>
    </row>
    <row r="515" spans="15:15" x14ac:dyDescent="0.25">
      <c r="O515" s="39"/>
    </row>
    <row r="516" spans="15:15" x14ac:dyDescent="0.25">
      <c r="O516" s="39"/>
    </row>
    <row r="517" spans="15:15" x14ac:dyDescent="0.25">
      <c r="O517" s="39"/>
    </row>
    <row r="518" spans="15:15" x14ac:dyDescent="0.25">
      <c r="O518" s="39"/>
    </row>
    <row r="519" spans="15:15" x14ac:dyDescent="0.25">
      <c r="O519" s="39"/>
    </row>
    <row r="520" spans="15:15" x14ac:dyDescent="0.25">
      <c r="O520" s="39"/>
    </row>
    <row r="521" spans="15:15" x14ac:dyDescent="0.25">
      <c r="O521" s="39"/>
    </row>
    <row r="522" spans="15:15" x14ac:dyDescent="0.25">
      <c r="O522" s="39"/>
    </row>
    <row r="523" spans="15:15" x14ac:dyDescent="0.25">
      <c r="O523" s="39"/>
    </row>
    <row r="524" spans="15:15" x14ac:dyDescent="0.25">
      <c r="O524" s="39"/>
    </row>
    <row r="525" spans="15:15" x14ac:dyDescent="0.25">
      <c r="O525" s="39"/>
    </row>
    <row r="526" spans="15:15" x14ac:dyDescent="0.25">
      <c r="O526" s="39"/>
    </row>
    <row r="527" spans="15:15" x14ac:dyDescent="0.25">
      <c r="O527" s="39"/>
    </row>
    <row r="528" spans="15:15" x14ac:dyDescent="0.25">
      <c r="O528" s="39"/>
    </row>
    <row r="529" spans="15:15" x14ac:dyDescent="0.25">
      <c r="O529" s="39"/>
    </row>
    <row r="530" spans="15:15" x14ac:dyDescent="0.25">
      <c r="O530" s="39"/>
    </row>
    <row r="531" spans="15:15" x14ac:dyDescent="0.25">
      <c r="O531" s="39"/>
    </row>
    <row r="532" spans="15:15" x14ac:dyDescent="0.25">
      <c r="O532" s="39"/>
    </row>
    <row r="533" spans="15:15" x14ac:dyDescent="0.25">
      <c r="O533" s="39"/>
    </row>
    <row r="534" spans="15:15" x14ac:dyDescent="0.25">
      <c r="O534" s="39"/>
    </row>
    <row r="535" spans="15:15" x14ac:dyDescent="0.25">
      <c r="O535" s="39"/>
    </row>
    <row r="536" spans="15:15" x14ac:dyDescent="0.25">
      <c r="O536" s="39"/>
    </row>
    <row r="537" spans="15:15" x14ac:dyDescent="0.25">
      <c r="O537" s="39"/>
    </row>
    <row r="538" spans="15:15" x14ac:dyDescent="0.25">
      <c r="O538" s="39"/>
    </row>
    <row r="539" spans="15:15" x14ac:dyDescent="0.25">
      <c r="O539" s="39"/>
    </row>
    <row r="540" spans="15:15" x14ac:dyDescent="0.25">
      <c r="O540" s="39"/>
    </row>
    <row r="541" spans="15:15" x14ac:dyDescent="0.25">
      <c r="O541" s="39"/>
    </row>
    <row r="542" spans="15:15" x14ac:dyDescent="0.25">
      <c r="O542" s="39"/>
    </row>
    <row r="543" spans="15:15" x14ac:dyDescent="0.25">
      <c r="O543" s="39"/>
    </row>
    <row r="544" spans="15:15" x14ac:dyDescent="0.25">
      <c r="O544" s="39"/>
    </row>
    <row r="545" spans="15:15" x14ac:dyDescent="0.25">
      <c r="O545" s="39"/>
    </row>
    <row r="546" spans="15:15" x14ac:dyDescent="0.25">
      <c r="O546" s="39"/>
    </row>
    <row r="547" spans="15:15" x14ac:dyDescent="0.25">
      <c r="O547" s="39"/>
    </row>
    <row r="548" spans="15:15" x14ac:dyDescent="0.25">
      <c r="O548" s="39"/>
    </row>
    <row r="549" spans="15:15" x14ac:dyDescent="0.25">
      <c r="O549" s="39"/>
    </row>
    <row r="550" spans="15:15" x14ac:dyDescent="0.25">
      <c r="O550" s="39"/>
    </row>
    <row r="551" spans="15:15" x14ac:dyDescent="0.25">
      <c r="O551" s="39"/>
    </row>
    <row r="552" spans="15:15" x14ac:dyDescent="0.25">
      <c r="O552" s="39"/>
    </row>
    <row r="553" spans="15:15" x14ac:dyDescent="0.25">
      <c r="O553" s="39"/>
    </row>
    <row r="554" spans="15:15" x14ac:dyDescent="0.25">
      <c r="O554" s="39"/>
    </row>
    <row r="555" spans="15:15" x14ac:dyDescent="0.25">
      <c r="O555" s="39"/>
    </row>
    <row r="556" spans="15:15" x14ac:dyDescent="0.25">
      <c r="O556" s="39"/>
    </row>
    <row r="557" spans="15:15" x14ac:dyDescent="0.25">
      <c r="O557" s="39"/>
    </row>
    <row r="558" spans="15:15" x14ac:dyDescent="0.25">
      <c r="O558" s="39"/>
    </row>
    <row r="559" spans="15:15" x14ac:dyDescent="0.25">
      <c r="O559" s="39"/>
    </row>
    <row r="560" spans="15:15" x14ac:dyDescent="0.25">
      <c r="O560" s="39"/>
    </row>
    <row r="561" spans="15:15" x14ac:dyDescent="0.25">
      <c r="O561" s="39"/>
    </row>
    <row r="562" spans="15:15" x14ac:dyDescent="0.25">
      <c r="O562" s="39"/>
    </row>
    <row r="563" spans="15:15" x14ac:dyDescent="0.25">
      <c r="O563" s="39"/>
    </row>
    <row r="564" spans="15:15" x14ac:dyDescent="0.25">
      <c r="O564" s="39"/>
    </row>
    <row r="565" spans="15:15" x14ac:dyDescent="0.25">
      <c r="O565" s="39"/>
    </row>
    <row r="566" spans="15:15" x14ac:dyDescent="0.25">
      <c r="O566" s="39"/>
    </row>
    <row r="567" spans="15:15" x14ac:dyDescent="0.25">
      <c r="O567" s="39"/>
    </row>
    <row r="568" spans="15:15" x14ac:dyDescent="0.25">
      <c r="O568" s="39"/>
    </row>
    <row r="569" spans="15:15" x14ac:dyDescent="0.25">
      <c r="O569" s="39"/>
    </row>
    <row r="570" spans="15:15" x14ac:dyDescent="0.25">
      <c r="O570" s="39"/>
    </row>
    <row r="571" spans="15:15" x14ac:dyDescent="0.25">
      <c r="O571" s="39"/>
    </row>
    <row r="572" spans="15:15" x14ac:dyDescent="0.25">
      <c r="O572" s="39"/>
    </row>
    <row r="573" spans="15:15" x14ac:dyDescent="0.25">
      <c r="O573" s="39"/>
    </row>
    <row r="574" spans="15:15" x14ac:dyDescent="0.25">
      <c r="O574" s="39"/>
    </row>
    <row r="575" spans="15:15" x14ac:dyDescent="0.25">
      <c r="O575" s="39"/>
    </row>
    <row r="576" spans="15:15" x14ac:dyDescent="0.25">
      <c r="O576" s="39"/>
    </row>
    <row r="577" spans="15:15" x14ac:dyDescent="0.25">
      <c r="O577" s="39"/>
    </row>
    <row r="578" spans="15:15" x14ac:dyDescent="0.25">
      <c r="O578" s="39"/>
    </row>
    <row r="579" spans="15:15" x14ac:dyDescent="0.25">
      <c r="O579" s="39"/>
    </row>
    <row r="580" spans="15:15" x14ac:dyDescent="0.25">
      <c r="O580" s="39"/>
    </row>
    <row r="581" spans="15:15" x14ac:dyDescent="0.25">
      <c r="O581" s="39"/>
    </row>
    <row r="582" spans="15:15" x14ac:dyDescent="0.25">
      <c r="O582" s="39"/>
    </row>
    <row r="583" spans="15:15" x14ac:dyDescent="0.25">
      <c r="O583" s="39"/>
    </row>
    <row r="584" spans="15:15" x14ac:dyDescent="0.25">
      <c r="O584" s="39"/>
    </row>
    <row r="585" spans="15:15" x14ac:dyDescent="0.25">
      <c r="O585" s="39"/>
    </row>
    <row r="586" spans="15:15" x14ac:dyDescent="0.25">
      <c r="O586" s="39"/>
    </row>
    <row r="587" spans="15:15" x14ac:dyDescent="0.25">
      <c r="O587" s="39"/>
    </row>
    <row r="588" spans="15:15" x14ac:dyDescent="0.25">
      <c r="O588" s="39"/>
    </row>
    <row r="589" spans="15:15" x14ac:dyDescent="0.25">
      <c r="O589" s="39"/>
    </row>
    <row r="590" spans="15:15" x14ac:dyDescent="0.25">
      <c r="O590" s="39"/>
    </row>
    <row r="591" spans="15:15" x14ac:dyDescent="0.25">
      <c r="O591" s="39"/>
    </row>
    <row r="592" spans="15:15" x14ac:dyDescent="0.25">
      <c r="O592" s="39"/>
    </row>
    <row r="593" spans="15:15" x14ac:dyDescent="0.25">
      <c r="O593" s="39"/>
    </row>
    <row r="594" spans="15:15" x14ac:dyDescent="0.25">
      <c r="O594" s="39"/>
    </row>
    <row r="595" spans="15:15" x14ac:dyDescent="0.25">
      <c r="O595" s="39"/>
    </row>
    <row r="596" spans="15:15" x14ac:dyDescent="0.25">
      <c r="O596" s="39"/>
    </row>
    <row r="597" spans="15:15" x14ac:dyDescent="0.25">
      <c r="O597" s="39"/>
    </row>
    <row r="598" spans="15:15" x14ac:dyDescent="0.25">
      <c r="O598" s="39"/>
    </row>
    <row r="599" spans="15:15" x14ac:dyDescent="0.25">
      <c r="O599" s="39"/>
    </row>
    <row r="600" spans="15:15" x14ac:dyDescent="0.25">
      <c r="O600" s="39"/>
    </row>
    <row r="601" spans="15:15" x14ac:dyDescent="0.25">
      <c r="O601" s="39"/>
    </row>
    <row r="602" spans="15:15" x14ac:dyDescent="0.25">
      <c r="O602" s="39"/>
    </row>
    <row r="603" spans="15:15" x14ac:dyDescent="0.25">
      <c r="O603" s="39"/>
    </row>
    <row r="604" spans="15:15" x14ac:dyDescent="0.25">
      <c r="O604" s="39"/>
    </row>
    <row r="605" spans="15:15" x14ac:dyDescent="0.25">
      <c r="O605" s="39"/>
    </row>
    <row r="606" spans="15:15" x14ac:dyDescent="0.25">
      <c r="O606" s="39"/>
    </row>
    <row r="607" spans="15:15" x14ac:dyDescent="0.25">
      <c r="O607" s="39"/>
    </row>
    <row r="608" spans="15:15" x14ac:dyDescent="0.25">
      <c r="O608" s="39"/>
    </row>
    <row r="609" spans="15:15" x14ac:dyDescent="0.25">
      <c r="O609" s="39"/>
    </row>
    <row r="610" spans="15:15" x14ac:dyDescent="0.25">
      <c r="O610" s="39"/>
    </row>
    <row r="611" spans="15:15" x14ac:dyDescent="0.25">
      <c r="O611" s="39"/>
    </row>
    <row r="612" spans="15:15" x14ac:dyDescent="0.25">
      <c r="O612" s="39"/>
    </row>
    <row r="613" spans="15:15" x14ac:dyDescent="0.25">
      <c r="O613" s="39"/>
    </row>
    <row r="614" spans="15:15" x14ac:dyDescent="0.25">
      <c r="O614" s="39"/>
    </row>
    <row r="615" spans="15:15" x14ac:dyDescent="0.25">
      <c r="O615" s="39"/>
    </row>
    <row r="616" spans="15:15" x14ac:dyDescent="0.25">
      <c r="O616" s="39"/>
    </row>
    <row r="617" spans="15:15" x14ac:dyDescent="0.25">
      <c r="O617" s="39"/>
    </row>
    <row r="618" spans="15:15" x14ac:dyDescent="0.25">
      <c r="O618" s="39"/>
    </row>
    <row r="619" spans="15:15" x14ac:dyDescent="0.25">
      <c r="O619" s="39"/>
    </row>
    <row r="620" spans="15:15" x14ac:dyDescent="0.25">
      <c r="O620" s="39"/>
    </row>
    <row r="621" spans="15:15" x14ac:dyDescent="0.25">
      <c r="O621" s="39"/>
    </row>
    <row r="622" spans="15:15" x14ac:dyDescent="0.25">
      <c r="O622" s="39"/>
    </row>
    <row r="623" spans="15:15" x14ac:dyDescent="0.25">
      <c r="O623" s="39"/>
    </row>
    <row r="624" spans="15:15" x14ac:dyDescent="0.25">
      <c r="O624" s="39"/>
    </row>
    <row r="625" spans="15:15" x14ac:dyDescent="0.25">
      <c r="O625" s="39"/>
    </row>
    <row r="626" spans="15:15" x14ac:dyDescent="0.25">
      <c r="O626" s="39"/>
    </row>
    <row r="627" spans="15:15" x14ac:dyDescent="0.25">
      <c r="O627" s="39"/>
    </row>
    <row r="628" spans="15:15" x14ac:dyDescent="0.25">
      <c r="O628" s="39"/>
    </row>
    <row r="629" spans="15:15" x14ac:dyDescent="0.25">
      <c r="O629" s="39"/>
    </row>
    <row r="630" spans="15:15" x14ac:dyDescent="0.25">
      <c r="O630" s="39"/>
    </row>
    <row r="631" spans="15:15" x14ac:dyDescent="0.25">
      <c r="O631" s="39"/>
    </row>
    <row r="632" spans="15:15" x14ac:dyDescent="0.25">
      <c r="O632" s="39"/>
    </row>
    <row r="633" spans="15:15" x14ac:dyDescent="0.25">
      <c r="O633" s="39"/>
    </row>
    <row r="634" spans="15:15" x14ac:dyDescent="0.25">
      <c r="O634" s="39"/>
    </row>
    <row r="635" spans="15:15" x14ac:dyDescent="0.25">
      <c r="O635" s="39"/>
    </row>
    <row r="636" spans="15:15" x14ac:dyDescent="0.25">
      <c r="O636" s="39"/>
    </row>
    <row r="637" spans="15:15" x14ac:dyDescent="0.25">
      <c r="O637" s="39"/>
    </row>
    <row r="638" spans="15:15" x14ac:dyDescent="0.25">
      <c r="O638" s="39"/>
    </row>
    <row r="639" spans="15:15" x14ac:dyDescent="0.25">
      <c r="O639" s="39"/>
    </row>
    <row r="640" spans="15:15" x14ac:dyDescent="0.25">
      <c r="O640" s="39"/>
    </row>
    <row r="641" spans="15:15" x14ac:dyDescent="0.25">
      <c r="O641" s="39"/>
    </row>
    <row r="642" spans="15:15" x14ac:dyDescent="0.25">
      <c r="O642" s="39"/>
    </row>
    <row r="643" spans="15:15" x14ac:dyDescent="0.25">
      <c r="O643" s="39"/>
    </row>
    <row r="644" spans="15:15" x14ac:dyDescent="0.25">
      <c r="O644" s="39"/>
    </row>
    <row r="645" spans="15:15" x14ac:dyDescent="0.25">
      <c r="O645" s="39"/>
    </row>
    <row r="646" spans="15:15" x14ac:dyDescent="0.25">
      <c r="O646" s="39"/>
    </row>
    <row r="647" spans="15:15" x14ac:dyDescent="0.25">
      <c r="O647" s="39"/>
    </row>
    <row r="648" spans="15:15" x14ac:dyDescent="0.25">
      <c r="O648" s="39"/>
    </row>
    <row r="649" spans="15:15" x14ac:dyDescent="0.25">
      <c r="O649" s="39"/>
    </row>
    <row r="650" spans="15:15" x14ac:dyDescent="0.25">
      <c r="O650" s="39"/>
    </row>
    <row r="651" spans="15:15" x14ac:dyDescent="0.25">
      <c r="O651" s="39"/>
    </row>
    <row r="652" spans="15:15" x14ac:dyDescent="0.25">
      <c r="O652" s="39"/>
    </row>
    <row r="653" spans="15:15" x14ac:dyDescent="0.25">
      <c r="O653" s="39"/>
    </row>
    <row r="654" spans="15:15" x14ac:dyDescent="0.25">
      <c r="O654" s="39"/>
    </row>
    <row r="655" spans="15:15" x14ac:dyDescent="0.25">
      <c r="O655" s="39"/>
    </row>
    <row r="656" spans="15:15" x14ac:dyDescent="0.25">
      <c r="O656" s="39"/>
    </row>
    <row r="657" spans="15:15" x14ac:dyDescent="0.25">
      <c r="O657" s="39"/>
    </row>
    <row r="658" spans="15:15" x14ac:dyDescent="0.25">
      <c r="O658" s="39"/>
    </row>
    <row r="659" spans="15:15" x14ac:dyDescent="0.25">
      <c r="O659" s="39"/>
    </row>
    <row r="660" spans="15:15" x14ac:dyDescent="0.25">
      <c r="O660" s="39"/>
    </row>
    <row r="661" spans="15:15" x14ac:dyDescent="0.25">
      <c r="O661" s="39"/>
    </row>
    <row r="662" spans="15:15" x14ac:dyDescent="0.25">
      <c r="O662" s="39"/>
    </row>
    <row r="663" spans="15:15" x14ac:dyDescent="0.25">
      <c r="O663" s="39"/>
    </row>
    <row r="664" spans="15:15" x14ac:dyDescent="0.25">
      <c r="O664" s="39"/>
    </row>
    <row r="665" spans="15:15" x14ac:dyDescent="0.25">
      <c r="O665" s="39"/>
    </row>
    <row r="666" spans="15:15" x14ac:dyDescent="0.25">
      <c r="O666" s="39"/>
    </row>
    <row r="667" spans="15:15" x14ac:dyDescent="0.25">
      <c r="O667" s="39"/>
    </row>
    <row r="668" spans="15:15" x14ac:dyDescent="0.25">
      <c r="O668" s="39"/>
    </row>
    <row r="669" spans="15:15" x14ac:dyDescent="0.25">
      <c r="O669" s="39"/>
    </row>
    <row r="670" spans="15:15" x14ac:dyDescent="0.25">
      <c r="O670" s="39"/>
    </row>
    <row r="671" spans="15:15" x14ac:dyDescent="0.25">
      <c r="O671" s="39"/>
    </row>
    <row r="672" spans="15:15" x14ac:dyDescent="0.25">
      <c r="O672" s="39"/>
    </row>
    <row r="673" spans="15:15" x14ac:dyDescent="0.25">
      <c r="O673" s="39"/>
    </row>
    <row r="674" spans="15:15" x14ac:dyDescent="0.25">
      <c r="O674" s="39"/>
    </row>
    <row r="675" spans="15:15" x14ac:dyDescent="0.25">
      <c r="O675" s="39"/>
    </row>
    <row r="676" spans="15:15" x14ac:dyDescent="0.25">
      <c r="O676" s="39"/>
    </row>
    <row r="677" spans="15:15" x14ac:dyDescent="0.25">
      <c r="O677" s="39"/>
    </row>
    <row r="678" spans="15:15" x14ac:dyDescent="0.25">
      <c r="O678" s="39"/>
    </row>
    <row r="679" spans="15:15" x14ac:dyDescent="0.25">
      <c r="O679" s="39"/>
    </row>
    <row r="680" spans="15:15" x14ac:dyDescent="0.25">
      <c r="O680" s="39"/>
    </row>
    <row r="681" spans="15:15" x14ac:dyDescent="0.25">
      <c r="O681" s="39"/>
    </row>
    <row r="682" spans="15:15" x14ac:dyDescent="0.25">
      <c r="O682" s="39"/>
    </row>
    <row r="683" spans="15:15" x14ac:dyDescent="0.25">
      <c r="O683" s="39"/>
    </row>
    <row r="684" spans="15:15" x14ac:dyDescent="0.25">
      <c r="O684" s="39"/>
    </row>
    <row r="685" spans="15:15" x14ac:dyDescent="0.25">
      <c r="O685" s="39"/>
    </row>
    <row r="686" spans="15:15" x14ac:dyDescent="0.25">
      <c r="O686" s="39"/>
    </row>
    <row r="687" spans="15:15" x14ac:dyDescent="0.25">
      <c r="O687" s="39"/>
    </row>
    <row r="688" spans="15:15" x14ac:dyDescent="0.25">
      <c r="O688" s="39"/>
    </row>
    <row r="689" spans="15:15" x14ac:dyDescent="0.25">
      <c r="O689" s="39"/>
    </row>
    <row r="690" spans="15:15" x14ac:dyDescent="0.25">
      <c r="O690" s="39"/>
    </row>
    <row r="691" spans="15:15" x14ac:dyDescent="0.25">
      <c r="O691" s="39"/>
    </row>
    <row r="692" spans="15:15" x14ac:dyDescent="0.25">
      <c r="O692" s="39"/>
    </row>
    <row r="693" spans="15:15" x14ac:dyDescent="0.25">
      <c r="O693" s="39"/>
    </row>
    <row r="694" spans="15:15" x14ac:dyDescent="0.25">
      <c r="O694" s="39"/>
    </row>
    <row r="695" spans="15:15" x14ac:dyDescent="0.25">
      <c r="O695" s="39"/>
    </row>
    <row r="696" spans="15:15" x14ac:dyDescent="0.25">
      <c r="O696" s="39"/>
    </row>
    <row r="697" spans="15:15" x14ac:dyDescent="0.25">
      <c r="O697" s="39"/>
    </row>
    <row r="698" spans="15:15" x14ac:dyDescent="0.25">
      <c r="O698" s="39"/>
    </row>
    <row r="699" spans="15:15" x14ac:dyDescent="0.25">
      <c r="O699" s="39"/>
    </row>
    <row r="700" spans="15:15" x14ac:dyDescent="0.25">
      <c r="O700" s="39"/>
    </row>
    <row r="701" spans="15:15" x14ac:dyDescent="0.25">
      <c r="O701" s="39"/>
    </row>
    <row r="702" spans="15:15" x14ac:dyDescent="0.25">
      <c r="O702" s="39"/>
    </row>
    <row r="703" spans="15:15" x14ac:dyDescent="0.25">
      <c r="O703" s="39"/>
    </row>
    <row r="704" spans="15:15" x14ac:dyDescent="0.25">
      <c r="O704" s="39"/>
    </row>
    <row r="705" spans="15:15" x14ac:dyDescent="0.25">
      <c r="O705" s="39"/>
    </row>
    <row r="706" spans="15:15" x14ac:dyDescent="0.25">
      <c r="O706" s="39"/>
    </row>
    <row r="707" spans="15:15" x14ac:dyDescent="0.25">
      <c r="O707" s="39"/>
    </row>
    <row r="708" spans="15:15" x14ac:dyDescent="0.25">
      <c r="O708" s="39"/>
    </row>
    <row r="709" spans="15:15" x14ac:dyDescent="0.25">
      <c r="O709" s="39"/>
    </row>
    <row r="710" spans="15:15" x14ac:dyDescent="0.25">
      <c r="O710" s="39"/>
    </row>
    <row r="711" spans="15:15" x14ac:dyDescent="0.25">
      <c r="O711" s="39"/>
    </row>
    <row r="712" spans="15:15" x14ac:dyDescent="0.25">
      <c r="O712" s="39"/>
    </row>
    <row r="713" spans="15:15" x14ac:dyDescent="0.25">
      <c r="O713" s="39"/>
    </row>
    <row r="714" spans="15:15" x14ac:dyDescent="0.25">
      <c r="O714" s="39"/>
    </row>
    <row r="715" spans="15:15" x14ac:dyDescent="0.25">
      <c r="O715" s="39"/>
    </row>
    <row r="716" spans="15:15" x14ac:dyDescent="0.25">
      <c r="O716" s="39"/>
    </row>
    <row r="717" spans="15:15" x14ac:dyDescent="0.25">
      <c r="O717" s="39"/>
    </row>
    <row r="718" spans="15:15" x14ac:dyDescent="0.25">
      <c r="O718" s="39"/>
    </row>
    <row r="719" spans="15:15" x14ac:dyDescent="0.25">
      <c r="O719" s="39"/>
    </row>
    <row r="720" spans="15:15" x14ac:dyDescent="0.25">
      <c r="O720" s="39"/>
    </row>
    <row r="721" spans="15:15" x14ac:dyDescent="0.25">
      <c r="O721" s="39"/>
    </row>
    <row r="722" spans="15:15" x14ac:dyDescent="0.25">
      <c r="O722" s="39"/>
    </row>
    <row r="723" spans="15:15" x14ac:dyDescent="0.25">
      <c r="O723" s="39"/>
    </row>
    <row r="724" spans="15:15" x14ac:dyDescent="0.25">
      <c r="O724" s="39"/>
    </row>
    <row r="725" spans="15:15" x14ac:dyDescent="0.25">
      <c r="O725" s="39"/>
    </row>
    <row r="726" spans="15:15" x14ac:dyDescent="0.25">
      <c r="O726" s="39"/>
    </row>
    <row r="727" spans="15:15" x14ac:dyDescent="0.25">
      <c r="O727" s="39"/>
    </row>
    <row r="728" spans="15:15" x14ac:dyDescent="0.25">
      <c r="O728" s="39"/>
    </row>
    <row r="729" spans="15:15" x14ac:dyDescent="0.25">
      <c r="O729" s="39"/>
    </row>
    <row r="730" spans="15:15" x14ac:dyDescent="0.25">
      <c r="O730" s="39"/>
    </row>
    <row r="731" spans="15:15" x14ac:dyDescent="0.25">
      <c r="O731" s="39"/>
    </row>
    <row r="732" spans="15:15" x14ac:dyDescent="0.25">
      <c r="O732" s="39"/>
    </row>
    <row r="733" spans="15:15" x14ac:dyDescent="0.25">
      <c r="O733" s="39"/>
    </row>
    <row r="734" spans="15:15" x14ac:dyDescent="0.25">
      <c r="O734" s="39"/>
    </row>
    <row r="735" spans="15:15" x14ac:dyDescent="0.25">
      <c r="O735" s="39"/>
    </row>
    <row r="736" spans="15:15" x14ac:dyDescent="0.25">
      <c r="O736" s="39"/>
    </row>
    <row r="737" spans="15:15" x14ac:dyDescent="0.25">
      <c r="O737" s="39"/>
    </row>
    <row r="738" spans="15:15" x14ac:dyDescent="0.25">
      <c r="O738" s="39"/>
    </row>
    <row r="739" spans="15:15" x14ac:dyDescent="0.25">
      <c r="O739" s="39"/>
    </row>
    <row r="740" spans="15:15" x14ac:dyDescent="0.25">
      <c r="O740" s="39"/>
    </row>
    <row r="741" spans="15:15" x14ac:dyDescent="0.25">
      <c r="O741" s="39"/>
    </row>
    <row r="742" spans="15:15" x14ac:dyDescent="0.25">
      <c r="O742" s="39"/>
    </row>
    <row r="743" spans="15:15" x14ac:dyDescent="0.25">
      <c r="O743" s="39"/>
    </row>
    <row r="744" spans="15:15" x14ac:dyDescent="0.25">
      <c r="O744" s="39"/>
    </row>
    <row r="745" spans="15:15" x14ac:dyDescent="0.25">
      <c r="O745" s="39"/>
    </row>
    <row r="746" spans="15:15" x14ac:dyDescent="0.25">
      <c r="O746" s="39"/>
    </row>
    <row r="747" spans="15:15" x14ac:dyDescent="0.25">
      <c r="O747" s="39"/>
    </row>
    <row r="748" spans="15:15" x14ac:dyDescent="0.25">
      <c r="O748" s="39"/>
    </row>
    <row r="749" spans="15:15" x14ac:dyDescent="0.25">
      <c r="O749" s="39"/>
    </row>
    <row r="750" spans="15:15" x14ac:dyDescent="0.25">
      <c r="O750" s="39"/>
    </row>
    <row r="751" spans="15:15" x14ac:dyDescent="0.25">
      <c r="O751" s="39"/>
    </row>
    <row r="752" spans="15:15" x14ac:dyDescent="0.25">
      <c r="O752" s="39"/>
    </row>
    <row r="753" spans="15:15" x14ac:dyDescent="0.25">
      <c r="O753" s="39"/>
    </row>
    <row r="754" spans="15:15" x14ac:dyDescent="0.25">
      <c r="O754" s="39"/>
    </row>
    <row r="755" spans="15:15" x14ac:dyDescent="0.25">
      <c r="O755" s="39"/>
    </row>
    <row r="756" spans="15:15" x14ac:dyDescent="0.25">
      <c r="O756" s="39"/>
    </row>
    <row r="757" spans="15:15" x14ac:dyDescent="0.25">
      <c r="O757" s="39"/>
    </row>
    <row r="758" spans="15:15" x14ac:dyDescent="0.25">
      <c r="O758" s="39"/>
    </row>
    <row r="759" spans="15:15" x14ac:dyDescent="0.25">
      <c r="O759" s="39"/>
    </row>
    <row r="760" spans="15:15" x14ac:dyDescent="0.25">
      <c r="O760" s="39"/>
    </row>
    <row r="761" spans="15:15" x14ac:dyDescent="0.25">
      <c r="O761" s="39"/>
    </row>
    <row r="762" spans="15:15" x14ac:dyDescent="0.25">
      <c r="O762" s="39"/>
    </row>
    <row r="763" spans="15:15" x14ac:dyDescent="0.25">
      <c r="O763" s="39"/>
    </row>
    <row r="764" spans="15:15" x14ac:dyDescent="0.25">
      <c r="O764" s="39"/>
    </row>
    <row r="765" spans="15:15" x14ac:dyDescent="0.25">
      <c r="O765" s="39"/>
    </row>
    <row r="766" spans="15:15" x14ac:dyDescent="0.25">
      <c r="O766" s="39"/>
    </row>
    <row r="767" spans="15:15" x14ac:dyDescent="0.25">
      <c r="O767" s="39"/>
    </row>
    <row r="768" spans="15:15" x14ac:dyDescent="0.25">
      <c r="O768" s="39"/>
    </row>
    <row r="769" spans="15:15" x14ac:dyDescent="0.25">
      <c r="O769" s="39"/>
    </row>
    <row r="770" spans="15:15" x14ac:dyDescent="0.25">
      <c r="O770" s="39"/>
    </row>
    <row r="771" spans="15:15" x14ac:dyDescent="0.25">
      <c r="O771" s="39"/>
    </row>
    <row r="772" spans="15:15" x14ac:dyDescent="0.25">
      <c r="O772" s="39"/>
    </row>
    <row r="773" spans="15:15" x14ac:dyDescent="0.25">
      <c r="O773" s="39"/>
    </row>
    <row r="774" spans="15:15" x14ac:dyDescent="0.25">
      <c r="O774" s="39"/>
    </row>
    <row r="775" spans="15:15" x14ac:dyDescent="0.25">
      <c r="O775" s="39"/>
    </row>
    <row r="776" spans="15:15" x14ac:dyDescent="0.25">
      <c r="O776" s="39"/>
    </row>
    <row r="777" spans="15:15" x14ac:dyDescent="0.25">
      <c r="O777" s="39"/>
    </row>
    <row r="778" spans="15:15" x14ac:dyDescent="0.25">
      <c r="O778" s="39"/>
    </row>
    <row r="779" spans="15:15" x14ac:dyDescent="0.25">
      <c r="O779" s="39"/>
    </row>
    <row r="780" spans="15:15" x14ac:dyDescent="0.25">
      <c r="O780" s="39"/>
    </row>
    <row r="781" spans="15:15" x14ac:dyDescent="0.25">
      <c r="O781" s="39"/>
    </row>
    <row r="782" spans="15:15" x14ac:dyDescent="0.25">
      <c r="O782" s="39"/>
    </row>
    <row r="783" spans="15:15" x14ac:dyDescent="0.25">
      <c r="O783" s="39"/>
    </row>
    <row r="784" spans="15:15" x14ac:dyDescent="0.25">
      <c r="O784" s="39"/>
    </row>
    <row r="785" spans="15:15" x14ac:dyDescent="0.25">
      <c r="O785" s="39"/>
    </row>
    <row r="786" spans="15:15" x14ac:dyDescent="0.25">
      <c r="O786" s="39"/>
    </row>
    <row r="787" spans="15:15" x14ac:dyDescent="0.25">
      <c r="O787" s="39"/>
    </row>
    <row r="788" spans="15:15" x14ac:dyDescent="0.25">
      <c r="O788" s="39"/>
    </row>
    <row r="789" spans="15:15" x14ac:dyDescent="0.25">
      <c r="O789" s="39"/>
    </row>
    <row r="790" spans="15:15" x14ac:dyDescent="0.25">
      <c r="O790" s="39"/>
    </row>
    <row r="791" spans="15:15" x14ac:dyDescent="0.25">
      <c r="O791" s="39"/>
    </row>
    <row r="792" spans="15:15" x14ac:dyDescent="0.25">
      <c r="O792" s="39"/>
    </row>
    <row r="793" spans="15:15" x14ac:dyDescent="0.25">
      <c r="O793" s="39"/>
    </row>
    <row r="794" spans="15:15" x14ac:dyDescent="0.25">
      <c r="O794" s="39"/>
    </row>
    <row r="795" spans="15:15" x14ac:dyDescent="0.25">
      <c r="O795" s="39"/>
    </row>
    <row r="796" spans="15:15" x14ac:dyDescent="0.25">
      <c r="O796" s="39"/>
    </row>
    <row r="797" spans="15:15" x14ac:dyDescent="0.25">
      <c r="O797" s="39"/>
    </row>
    <row r="798" spans="15:15" x14ac:dyDescent="0.25">
      <c r="O798" s="39"/>
    </row>
    <row r="799" spans="15:15" x14ac:dyDescent="0.25">
      <c r="O799" s="39"/>
    </row>
    <row r="800" spans="15:15" x14ac:dyDescent="0.25">
      <c r="O800" s="39"/>
    </row>
    <row r="801" spans="15:15" x14ac:dyDescent="0.25">
      <c r="O801" s="39"/>
    </row>
    <row r="802" spans="15:15" x14ac:dyDescent="0.25">
      <c r="O802" s="39"/>
    </row>
    <row r="803" spans="15:15" x14ac:dyDescent="0.25">
      <c r="O803" s="39"/>
    </row>
    <row r="804" spans="15:15" x14ac:dyDescent="0.25">
      <c r="O804" s="39"/>
    </row>
    <row r="805" spans="15:15" x14ac:dyDescent="0.25">
      <c r="O805" s="39"/>
    </row>
    <row r="806" spans="15:15" x14ac:dyDescent="0.25">
      <c r="O806" s="39"/>
    </row>
    <row r="807" spans="15:15" x14ac:dyDescent="0.25">
      <c r="O807" s="39"/>
    </row>
    <row r="808" spans="15:15" x14ac:dyDescent="0.25">
      <c r="O808" s="39"/>
    </row>
    <row r="809" spans="15:15" x14ac:dyDescent="0.25">
      <c r="O809" s="39"/>
    </row>
    <row r="810" spans="15:15" x14ac:dyDescent="0.25">
      <c r="O810" s="39"/>
    </row>
    <row r="811" spans="15:15" x14ac:dyDescent="0.25">
      <c r="O811" s="39"/>
    </row>
    <row r="812" spans="15:15" x14ac:dyDescent="0.25">
      <c r="O812" s="39"/>
    </row>
    <row r="813" spans="15:15" x14ac:dyDescent="0.25">
      <c r="O813" s="39"/>
    </row>
    <row r="814" spans="15:15" x14ac:dyDescent="0.25">
      <c r="O814" s="39"/>
    </row>
    <row r="815" spans="15:15" x14ac:dyDescent="0.25">
      <c r="O815" s="39"/>
    </row>
    <row r="816" spans="15:15" x14ac:dyDescent="0.25">
      <c r="O816" s="39"/>
    </row>
    <row r="817" spans="15:15" x14ac:dyDescent="0.25">
      <c r="O817" s="39"/>
    </row>
    <row r="818" spans="15:15" x14ac:dyDescent="0.25">
      <c r="O818" s="39"/>
    </row>
    <row r="819" spans="15:15" x14ac:dyDescent="0.25">
      <c r="O819" s="39"/>
    </row>
    <row r="820" spans="15:15" x14ac:dyDescent="0.25">
      <c r="O820" s="39"/>
    </row>
    <row r="821" spans="15:15" x14ac:dyDescent="0.25">
      <c r="O821" s="39"/>
    </row>
    <row r="822" spans="15:15" x14ac:dyDescent="0.25">
      <c r="O822" s="39"/>
    </row>
    <row r="823" spans="15:15" x14ac:dyDescent="0.25">
      <c r="O823" s="39"/>
    </row>
    <row r="824" spans="15:15" x14ac:dyDescent="0.25">
      <c r="O824" s="39"/>
    </row>
    <row r="825" spans="15:15" x14ac:dyDescent="0.25">
      <c r="O825" s="39"/>
    </row>
    <row r="826" spans="15:15" x14ac:dyDescent="0.25">
      <c r="O826" s="39"/>
    </row>
    <row r="827" spans="15:15" x14ac:dyDescent="0.25">
      <c r="O827" s="39"/>
    </row>
    <row r="828" spans="15:15" x14ac:dyDescent="0.25">
      <c r="O828" s="39"/>
    </row>
    <row r="829" spans="15:15" x14ac:dyDescent="0.25">
      <c r="O829" s="39"/>
    </row>
    <row r="830" spans="15:15" x14ac:dyDescent="0.25">
      <c r="O830" s="39"/>
    </row>
    <row r="831" spans="15:15" x14ac:dyDescent="0.25">
      <c r="O831" s="39"/>
    </row>
    <row r="832" spans="15:15" x14ac:dyDescent="0.25">
      <c r="O832" s="39"/>
    </row>
    <row r="833" spans="15:15" x14ac:dyDescent="0.25">
      <c r="O833" s="39"/>
    </row>
    <row r="834" spans="15:15" x14ac:dyDescent="0.25">
      <c r="O834" s="39"/>
    </row>
    <row r="835" spans="15:15" x14ac:dyDescent="0.25">
      <c r="O835" s="39"/>
    </row>
    <row r="836" spans="15:15" x14ac:dyDescent="0.25">
      <c r="O836" s="39"/>
    </row>
    <row r="837" spans="15:15" x14ac:dyDescent="0.25">
      <c r="O837" s="39"/>
    </row>
    <row r="838" spans="15:15" x14ac:dyDescent="0.25">
      <c r="O838" s="39"/>
    </row>
    <row r="839" spans="15:15" x14ac:dyDescent="0.25">
      <c r="O839" s="39"/>
    </row>
    <row r="840" spans="15:15" x14ac:dyDescent="0.25">
      <c r="O840" s="39"/>
    </row>
    <row r="841" spans="15:15" x14ac:dyDescent="0.25">
      <c r="O841" s="39"/>
    </row>
    <row r="842" spans="15:15" x14ac:dyDescent="0.25">
      <c r="O842" s="39"/>
    </row>
    <row r="843" spans="15:15" x14ac:dyDescent="0.25">
      <c r="O843" s="39"/>
    </row>
    <row r="844" spans="15:15" x14ac:dyDescent="0.25">
      <c r="O844" s="39"/>
    </row>
    <row r="845" spans="15:15" x14ac:dyDescent="0.25">
      <c r="O845" s="39"/>
    </row>
    <row r="846" spans="15:15" x14ac:dyDescent="0.25">
      <c r="O846" s="39"/>
    </row>
    <row r="847" spans="15:15" x14ac:dyDescent="0.25">
      <c r="O847" s="39"/>
    </row>
    <row r="848" spans="15:15" x14ac:dyDescent="0.25">
      <c r="O848" s="39"/>
    </row>
    <row r="849" spans="15:15" x14ac:dyDescent="0.25">
      <c r="O849" s="39"/>
    </row>
    <row r="850" spans="15:15" x14ac:dyDescent="0.25">
      <c r="O850" s="39"/>
    </row>
    <row r="851" spans="15:15" x14ac:dyDescent="0.25">
      <c r="O851" s="39"/>
    </row>
    <row r="852" spans="15:15" x14ac:dyDescent="0.25">
      <c r="O852" s="39"/>
    </row>
    <row r="853" spans="15:15" x14ac:dyDescent="0.25">
      <c r="O853" s="39"/>
    </row>
    <row r="854" spans="15:15" x14ac:dyDescent="0.25">
      <c r="O854" s="39"/>
    </row>
    <row r="855" spans="15:15" x14ac:dyDescent="0.25">
      <c r="O855" s="39"/>
    </row>
    <row r="856" spans="15:15" x14ac:dyDescent="0.25">
      <c r="O856" s="39"/>
    </row>
    <row r="857" spans="15:15" x14ac:dyDescent="0.25">
      <c r="O857" s="39"/>
    </row>
    <row r="858" spans="15:15" x14ac:dyDescent="0.25">
      <c r="O858" s="39"/>
    </row>
    <row r="859" spans="15:15" x14ac:dyDescent="0.25">
      <c r="O859" s="39"/>
    </row>
    <row r="860" spans="15:15" x14ac:dyDescent="0.25">
      <c r="O860" s="39"/>
    </row>
    <row r="861" spans="15:15" x14ac:dyDescent="0.25">
      <c r="O861" s="39"/>
    </row>
    <row r="862" spans="15:15" x14ac:dyDescent="0.25">
      <c r="O862" s="39"/>
    </row>
    <row r="863" spans="15:15" x14ac:dyDescent="0.25">
      <c r="O863" s="39"/>
    </row>
    <row r="864" spans="15:15" x14ac:dyDescent="0.25">
      <c r="O864" s="39"/>
    </row>
    <row r="865" spans="15:15" x14ac:dyDescent="0.25">
      <c r="O865" s="39"/>
    </row>
    <row r="866" spans="15:15" x14ac:dyDescent="0.25">
      <c r="O866" s="39"/>
    </row>
    <row r="867" spans="15:15" x14ac:dyDescent="0.25">
      <c r="O867" s="39"/>
    </row>
    <row r="868" spans="15:15" x14ac:dyDescent="0.25">
      <c r="O868" s="39"/>
    </row>
    <row r="869" spans="15:15" x14ac:dyDescent="0.25">
      <c r="O869" s="39"/>
    </row>
    <row r="870" spans="15:15" x14ac:dyDescent="0.25">
      <c r="O870" s="39"/>
    </row>
    <row r="871" spans="15:15" x14ac:dyDescent="0.25">
      <c r="O871" s="39"/>
    </row>
    <row r="872" spans="15:15" x14ac:dyDescent="0.25">
      <c r="O872" s="39"/>
    </row>
    <row r="873" spans="15:15" x14ac:dyDescent="0.25">
      <c r="O873" s="39"/>
    </row>
    <row r="874" spans="15:15" x14ac:dyDescent="0.25">
      <c r="O874" s="39"/>
    </row>
    <row r="875" spans="15:15" x14ac:dyDescent="0.25">
      <c r="O875" s="39"/>
    </row>
    <row r="876" spans="15:15" x14ac:dyDescent="0.25">
      <c r="O876" s="39"/>
    </row>
    <row r="877" spans="15:15" x14ac:dyDescent="0.25">
      <c r="O877" s="39"/>
    </row>
    <row r="878" spans="15:15" x14ac:dyDescent="0.25">
      <c r="O878" s="39"/>
    </row>
    <row r="879" spans="15:15" x14ac:dyDescent="0.25">
      <c r="O879" s="39"/>
    </row>
    <row r="880" spans="15:15" x14ac:dyDescent="0.25">
      <c r="O880" s="39"/>
    </row>
    <row r="881" spans="15:15" x14ac:dyDescent="0.25">
      <c r="O881" s="39"/>
    </row>
    <row r="882" spans="15:15" x14ac:dyDescent="0.25">
      <c r="O882" s="39"/>
    </row>
    <row r="883" spans="15:15" x14ac:dyDescent="0.25">
      <c r="O883" s="39"/>
    </row>
    <row r="884" spans="15:15" x14ac:dyDescent="0.25">
      <c r="O884" s="39"/>
    </row>
    <row r="885" spans="15:15" x14ac:dyDescent="0.25">
      <c r="O885" s="39"/>
    </row>
    <row r="886" spans="15:15" x14ac:dyDescent="0.25">
      <c r="O886" s="39"/>
    </row>
    <row r="887" spans="15:15" x14ac:dyDescent="0.25">
      <c r="O887" s="39"/>
    </row>
    <row r="888" spans="15:15" x14ac:dyDescent="0.25">
      <c r="O888" s="39"/>
    </row>
    <row r="889" spans="15:15" x14ac:dyDescent="0.25">
      <c r="O889" s="39"/>
    </row>
    <row r="890" spans="15:15" x14ac:dyDescent="0.25">
      <c r="O890" s="39"/>
    </row>
    <row r="891" spans="15:15" x14ac:dyDescent="0.25">
      <c r="O891" s="39"/>
    </row>
    <row r="892" spans="15:15" x14ac:dyDescent="0.25">
      <c r="O892" s="39"/>
    </row>
    <row r="893" spans="15:15" x14ac:dyDescent="0.25">
      <c r="O893" s="39"/>
    </row>
    <row r="894" spans="15:15" x14ac:dyDescent="0.25">
      <c r="O894" s="39"/>
    </row>
    <row r="895" spans="15:15" x14ac:dyDescent="0.25">
      <c r="O895" s="39"/>
    </row>
    <row r="896" spans="15:15" x14ac:dyDescent="0.25">
      <c r="O896" s="39"/>
    </row>
    <row r="897" spans="15:15" x14ac:dyDescent="0.25">
      <c r="O897" s="39"/>
    </row>
    <row r="898" spans="15:15" x14ac:dyDescent="0.25">
      <c r="O898" s="39"/>
    </row>
    <row r="899" spans="15:15" x14ac:dyDescent="0.25">
      <c r="O899" s="39"/>
    </row>
    <row r="900" spans="15:15" x14ac:dyDescent="0.25">
      <c r="O900" s="39"/>
    </row>
    <row r="901" spans="15:15" x14ac:dyDescent="0.25">
      <c r="O901" s="39"/>
    </row>
    <row r="902" spans="15:15" x14ac:dyDescent="0.25">
      <c r="O902" s="39"/>
    </row>
    <row r="903" spans="15:15" x14ac:dyDescent="0.25">
      <c r="O903" s="39"/>
    </row>
    <row r="904" spans="15:15" x14ac:dyDescent="0.25">
      <c r="O904" s="39"/>
    </row>
    <row r="905" spans="15:15" x14ac:dyDescent="0.25">
      <c r="O905" s="39"/>
    </row>
    <row r="906" spans="15:15" x14ac:dyDescent="0.25">
      <c r="O906" s="39"/>
    </row>
    <row r="907" spans="15:15" x14ac:dyDescent="0.25">
      <c r="O907" s="39"/>
    </row>
    <row r="908" spans="15:15" x14ac:dyDescent="0.25">
      <c r="O908" s="39"/>
    </row>
    <row r="909" spans="15:15" x14ac:dyDescent="0.25">
      <c r="O909" s="39"/>
    </row>
    <row r="910" spans="15:15" x14ac:dyDescent="0.25">
      <c r="O910" s="39"/>
    </row>
    <row r="911" spans="15:15" x14ac:dyDescent="0.25">
      <c r="O911" s="39"/>
    </row>
    <row r="912" spans="15:15" x14ac:dyDescent="0.25">
      <c r="O912" s="39"/>
    </row>
    <row r="913" spans="15:15" x14ac:dyDescent="0.25">
      <c r="O913" s="39"/>
    </row>
    <row r="914" spans="15:15" x14ac:dyDescent="0.25">
      <c r="O914" s="39"/>
    </row>
    <row r="915" spans="15:15" x14ac:dyDescent="0.25">
      <c r="O915" s="39"/>
    </row>
    <row r="916" spans="15:15" x14ac:dyDescent="0.25">
      <c r="O916" s="39"/>
    </row>
    <row r="917" spans="15:15" x14ac:dyDescent="0.25">
      <c r="O917" s="39"/>
    </row>
    <row r="918" spans="15:15" x14ac:dyDescent="0.25">
      <c r="O918" s="39"/>
    </row>
    <row r="919" spans="15:15" x14ac:dyDescent="0.25">
      <c r="O919" s="39"/>
    </row>
    <row r="920" spans="15:15" x14ac:dyDescent="0.25">
      <c r="O920" s="39"/>
    </row>
    <row r="921" spans="15:15" x14ac:dyDescent="0.25">
      <c r="O921" s="39"/>
    </row>
    <row r="922" spans="15:15" x14ac:dyDescent="0.25">
      <c r="O922" s="39"/>
    </row>
    <row r="923" spans="15:15" x14ac:dyDescent="0.25">
      <c r="O923" s="39"/>
    </row>
    <row r="924" spans="15:15" x14ac:dyDescent="0.25">
      <c r="O924" s="39"/>
    </row>
    <row r="925" spans="15:15" x14ac:dyDescent="0.25">
      <c r="O925" s="39"/>
    </row>
    <row r="926" spans="15:15" x14ac:dyDescent="0.25">
      <c r="O926" s="39"/>
    </row>
    <row r="927" spans="15:15" x14ac:dyDescent="0.25">
      <c r="O927" s="39"/>
    </row>
    <row r="928" spans="15:15" x14ac:dyDescent="0.25">
      <c r="O928" s="39"/>
    </row>
    <row r="929" spans="15:15" x14ac:dyDescent="0.25">
      <c r="O929" s="39"/>
    </row>
    <row r="930" spans="15:15" x14ac:dyDescent="0.25">
      <c r="O930" s="39"/>
    </row>
    <row r="931" spans="15:15" x14ac:dyDescent="0.25">
      <c r="O931" s="39"/>
    </row>
    <row r="932" spans="15:15" x14ac:dyDescent="0.25">
      <c r="O932" s="39"/>
    </row>
    <row r="933" spans="15:15" x14ac:dyDescent="0.25">
      <c r="O933" s="39"/>
    </row>
    <row r="934" spans="15:15" x14ac:dyDescent="0.25">
      <c r="O934" s="39"/>
    </row>
    <row r="935" spans="15:15" x14ac:dyDescent="0.25">
      <c r="O935" s="39"/>
    </row>
    <row r="936" spans="15:15" x14ac:dyDescent="0.25">
      <c r="O936" s="39"/>
    </row>
    <row r="937" spans="15:15" x14ac:dyDescent="0.25">
      <c r="O937" s="39"/>
    </row>
    <row r="938" spans="15:15" x14ac:dyDescent="0.25">
      <c r="O938" s="39"/>
    </row>
    <row r="939" spans="15:15" x14ac:dyDescent="0.25">
      <c r="O939" s="39"/>
    </row>
    <row r="940" spans="15:15" x14ac:dyDescent="0.25">
      <c r="O940" s="39"/>
    </row>
    <row r="941" spans="15:15" x14ac:dyDescent="0.25">
      <c r="O941" s="39"/>
    </row>
    <row r="942" spans="15:15" x14ac:dyDescent="0.25">
      <c r="O942" s="39"/>
    </row>
    <row r="943" spans="15:15" x14ac:dyDescent="0.25">
      <c r="O943" s="39"/>
    </row>
    <row r="944" spans="15:15" x14ac:dyDescent="0.25">
      <c r="O944" s="39"/>
    </row>
    <row r="945" spans="15:15" x14ac:dyDescent="0.25">
      <c r="O945" s="39"/>
    </row>
    <row r="946" spans="15:15" x14ac:dyDescent="0.25">
      <c r="O946" s="39"/>
    </row>
    <row r="947" spans="15:15" x14ac:dyDescent="0.25">
      <c r="O947" s="39"/>
    </row>
    <row r="948" spans="15:15" x14ac:dyDescent="0.25">
      <c r="O948" s="39"/>
    </row>
    <row r="949" spans="15:15" x14ac:dyDescent="0.25">
      <c r="O949" s="39"/>
    </row>
    <row r="950" spans="15:15" x14ac:dyDescent="0.25">
      <c r="O950" s="39"/>
    </row>
    <row r="951" spans="15:15" x14ac:dyDescent="0.25">
      <c r="O951" s="39"/>
    </row>
    <row r="952" spans="15:15" x14ac:dyDescent="0.25">
      <c r="O952" s="39"/>
    </row>
    <row r="953" spans="15:15" x14ac:dyDescent="0.25">
      <c r="O953" s="39"/>
    </row>
    <row r="954" spans="15:15" x14ac:dyDescent="0.25">
      <c r="O954" s="39"/>
    </row>
    <row r="955" spans="15:15" x14ac:dyDescent="0.25">
      <c r="O955" s="39"/>
    </row>
    <row r="956" spans="15:15" x14ac:dyDescent="0.25">
      <c r="O956" s="39"/>
    </row>
    <row r="957" spans="15:15" x14ac:dyDescent="0.25">
      <c r="O957" s="39"/>
    </row>
    <row r="958" spans="15:15" x14ac:dyDescent="0.25">
      <c r="O958" s="39"/>
    </row>
    <row r="959" spans="15:15" x14ac:dyDescent="0.25">
      <c r="O959" s="39"/>
    </row>
    <row r="960" spans="15:15" x14ac:dyDescent="0.25">
      <c r="O960" s="39"/>
    </row>
    <row r="961" spans="15:15" x14ac:dyDescent="0.25">
      <c r="O961" s="39"/>
    </row>
    <row r="962" spans="15:15" x14ac:dyDescent="0.25">
      <c r="O962" s="39"/>
    </row>
    <row r="963" spans="15:15" x14ac:dyDescent="0.25">
      <c r="O963" s="39"/>
    </row>
    <row r="964" spans="15:15" x14ac:dyDescent="0.25">
      <c r="O964" s="39"/>
    </row>
    <row r="965" spans="15:15" x14ac:dyDescent="0.25">
      <c r="O965" s="39"/>
    </row>
    <row r="966" spans="15:15" x14ac:dyDescent="0.25">
      <c r="O966" s="39"/>
    </row>
    <row r="967" spans="15:15" x14ac:dyDescent="0.25">
      <c r="O967" s="39"/>
    </row>
    <row r="968" spans="15:15" x14ac:dyDescent="0.25">
      <c r="O968" s="39"/>
    </row>
    <row r="969" spans="15:15" x14ac:dyDescent="0.25">
      <c r="O969" s="39"/>
    </row>
    <row r="970" spans="15:15" x14ac:dyDescent="0.25">
      <c r="O970" s="39"/>
    </row>
    <row r="971" spans="15:15" x14ac:dyDescent="0.25">
      <c r="O971" s="39"/>
    </row>
    <row r="972" spans="15:15" x14ac:dyDescent="0.25">
      <c r="O972" s="39"/>
    </row>
    <row r="973" spans="15:15" x14ac:dyDescent="0.25">
      <c r="O973" s="39"/>
    </row>
    <row r="974" spans="15:15" x14ac:dyDescent="0.25">
      <c r="O974" s="39"/>
    </row>
    <row r="975" spans="15:15" x14ac:dyDescent="0.25">
      <c r="O975" s="39"/>
    </row>
    <row r="976" spans="15:15" x14ac:dyDescent="0.25">
      <c r="O976" s="39"/>
    </row>
    <row r="977" spans="15:15" x14ac:dyDescent="0.25">
      <c r="O977" s="39"/>
    </row>
    <row r="978" spans="15:15" x14ac:dyDescent="0.25">
      <c r="O978" s="39"/>
    </row>
    <row r="979" spans="15:15" x14ac:dyDescent="0.25">
      <c r="O979" s="39"/>
    </row>
    <row r="980" spans="15:15" x14ac:dyDescent="0.25">
      <c r="O980" s="39"/>
    </row>
    <row r="981" spans="15:15" x14ac:dyDescent="0.25">
      <c r="O981" s="39"/>
    </row>
    <row r="982" spans="15:15" x14ac:dyDescent="0.25">
      <c r="O982" s="39"/>
    </row>
    <row r="983" spans="15:15" x14ac:dyDescent="0.25">
      <c r="O983" s="39"/>
    </row>
    <row r="984" spans="15:15" x14ac:dyDescent="0.25">
      <c r="O984" s="39"/>
    </row>
    <row r="985" spans="15:15" x14ac:dyDescent="0.25">
      <c r="O985" s="39"/>
    </row>
    <row r="986" spans="15:15" x14ac:dyDescent="0.25">
      <c r="O986" s="39"/>
    </row>
    <row r="987" spans="15:15" x14ac:dyDescent="0.25">
      <c r="O987" s="39"/>
    </row>
    <row r="988" spans="15:15" x14ac:dyDescent="0.25">
      <c r="O988" s="39"/>
    </row>
    <row r="989" spans="15:15" x14ac:dyDescent="0.25">
      <c r="O989" s="39"/>
    </row>
    <row r="990" spans="15:15" x14ac:dyDescent="0.25">
      <c r="O990" s="39"/>
    </row>
    <row r="991" spans="15:15" x14ac:dyDescent="0.25">
      <c r="O991" s="39"/>
    </row>
    <row r="992" spans="15:15" x14ac:dyDescent="0.25">
      <c r="O992" s="39"/>
    </row>
    <row r="993" spans="15:15" x14ac:dyDescent="0.25">
      <c r="O993" s="39"/>
    </row>
    <row r="994" spans="15:15" x14ac:dyDescent="0.25">
      <c r="O994" s="39"/>
    </row>
    <row r="995" spans="15:15" x14ac:dyDescent="0.25">
      <c r="O995" s="39"/>
    </row>
    <row r="996" spans="15:15" x14ac:dyDescent="0.25">
      <c r="O996" s="39"/>
    </row>
    <row r="997" spans="15:15" x14ac:dyDescent="0.25">
      <c r="O997" s="39"/>
    </row>
    <row r="998" spans="15:15" x14ac:dyDescent="0.25">
      <c r="O998" s="39"/>
    </row>
    <row r="999" spans="15:15" x14ac:dyDescent="0.25">
      <c r="O999" s="39"/>
    </row>
    <row r="1000" spans="15:15" x14ac:dyDescent="0.25">
      <c r="O1000" s="39"/>
    </row>
    <row r="1001" spans="15:15" x14ac:dyDescent="0.25">
      <c r="O1001" s="39"/>
    </row>
    <row r="1002" spans="15:15" x14ac:dyDescent="0.25">
      <c r="O1002" s="39"/>
    </row>
    <row r="1003" spans="15:15" x14ac:dyDescent="0.25">
      <c r="O1003" s="39"/>
    </row>
    <row r="1004" spans="15:15" x14ac:dyDescent="0.25">
      <c r="O1004" s="39"/>
    </row>
    <row r="1005" spans="15:15" x14ac:dyDescent="0.25">
      <c r="O1005" s="39"/>
    </row>
    <row r="1006" spans="15:15" x14ac:dyDescent="0.25">
      <c r="O1006" s="39"/>
    </row>
    <row r="1007" spans="15:15" x14ac:dyDescent="0.25">
      <c r="O1007" s="39"/>
    </row>
    <row r="1008" spans="15:15" x14ac:dyDescent="0.25">
      <c r="O1008" s="39"/>
    </row>
    <row r="1009" spans="15:15" x14ac:dyDescent="0.25">
      <c r="O1009" s="39"/>
    </row>
    <row r="1010" spans="15:15" x14ac:dyDescent="0.25">
      <c r="O1010" s="39"/>
    </row>
    <row r="1011" spans="15:15" x14ac:dyDescent="0.25">
      <c r="O1011" s="39"/>
    </row>
    <row r="1012" spans="15:15" x14ac:dyDescent="0.25">
      <c r="O1012" s="39"/>
    </row>
    <row r="1013" spans="15:15" x14ac:dyDescent="0.25">
      <c r="O1013" s="39"/>
    </row>
    <row r="1014" spans="15:15" x14ac:dyDescent="0.25">
      <c r="O1014" s="39"/>
    </row>
    <row r="1015" spans="15:15" x14ac:dyDescent="0.25">
      <c r="O1015" s="39"/>
    </row>
    <row r="1016" spans="15:15" x14ac:dyDescent="0.25">
      <c r="O1016" s="39"/>
    </row>
    <row r="1017" spans="15:15" x14ac:dyDescent="0.25">
      <c r="O1017" s="39"/>
    </row>
    <row r="1018" spans="15:15" x14ac:dyDescent="0.25">
      <c r="O1018" s="39"/>
    </row>
    <row r="1019" spans="15:15" x14ac:dyDescent="0.25">
      <c r="O1019" s="39"/>
    </row>
    <row r="1020" spans="15:15" x14ac:dyDescent="0.25">
      <c r="O1020" s="39"/>
    </row>
    <row r="1021" spans="15:15" x14ac:dyDescent="0.25">
      <c r="O1021" s="39"/>
    </row>
    <row r="1022" spans="15:15" x14ac:dyDescent="0.25">
      <c r="O1022" s="39"/>
    </row>
    <row r="1023" spans="15:15" x14ac:dyDescent="0.25">
      <c r="O1023" s="39"/>
    </row>
    <row r="1024" spans="15:15" x14ac:dyDescent="0.25">
      <c r="O1024" s="39"/>
    </row>
    <row r="1025" spans="15:15" x14ac:dyDescent="0.25">
      <c r="O1025" s="39"/>
    </row>
    <row r="1026" spans="15:15" x14ac:dyDescent="0.25">
      <c r="O1026" s="39"/>
    </row>
    <row r="1027" spans="15:15" x14ac:dyDescent="0.25">
      <c r="O1027" s="39"/>
    </row>
    <row r="1028" spans="15:15" x14ac:dyDescent="0.25">
      <c r="O1028" s="39"/>
    </row>
    <row r="1029" spans="15:15" x14ac:dyDescent="0.25">
      <c r="O1029" s="39"/>
    </row>
    <row r="1030" spans="15:15" x14ac:dyDescent="0.25">
      <c r="O1030" s="39"/>
    </row>
    <row r="1031" spans="15:15" x14ac:dyDescent="0.25">
      <c r="O1031" s="39"/>
    </row>
    <row r="1032" spans="15:15" x14ac:dyDescent="0.25">
      <c r="O1032" s="39"/>
    </row>
    <row r="1033" spans="15:15" x14ac:dyDescent="0.25">
      <c r="O1033" s="39"/>
    </row>
    <row r="1034" spans="15:15" x14ac:dyDescent="0.25">
      <c r="O1034" s="39"/>
    </row>
    <row r="1035" spans="15:15" x14ac:dyDescent="0.25">
      <c r="O1035" s="39"/>
    </row>
    <row r="1036" spans="15:15" x14ac:dyDescent="0.25">
      <c r="O1036" s="39"/>
    </row>
    <row r="1037" spans="15:15" x14ac:dyDescent="0.25">
      <c r="O1037" s="39"/>
    </row>
    <row r="1038" spans="15:15" x14ac:dyDescent="0.25">
      <c r="O1038" s="39"/>
    </row>
    <row r="1039" spans="15:15" x14ac:dyDescent="0.25">
      <c r="O1039" s="39"/>
    </row>
    <row r="1040" spans="15:15" x14ac:dyDescent="0.25">
      <c r="O1040" s="39"/>
    </row>
    <row r="1041" spans="15:15" x14ac:dyDescent="0.25">
      <c r="O1041" s="39"/>
    </row>
    <row r="1042" spans="15:15" x14ac:dyDescent="0.25">
      <c r="O1042" s="39"/>
    </row>
    <row r="1043" spans="15:15" x14ac:dyDescent="0.25">
      <c r="O1043" s="39"/>
    </row>
    <row r="1044" spans="15:15" x14ac:dyDescent="0.25">
      <c r="O1044" s="39"/>
    </row>
    <row r="1045" spans="15:15" x14ac:dyDescent="0.25">
      <c r="O1045" s="39"/>
    </row>
    <row r="1046" spans="15:15" x14ac:dyDescent="0.25">
      <c r="O1046" s="39"/>
    </row>
    <row r="1047" spans="15:15" x14ac:dyDescent="0.25">
      <c r="O1047" s="39"/>
    </row>
    <row r="1048" spans="15:15" x14ac:dyDescent="0.25">
      <c r="O1048" s="39"/>
    </row>
    <row r="1049" spans="15:15" x14ac:dyDescent="0.25">
      <c r="O1049" s="39"/>
    </row>
    <row r="1050" spans="15:15" x14ac:dyDescent="0.25">
      <c r="O1050" s="39"/>
    </row>
    <row r="1051" spans="15:15" x14ac:dyDescent="0.25">
      <c r="O1051" s="39"/>
    </row>
    <row r="1052" spans="15:15" x14ac:dyDescent="0.25">
      <c r="O1052" s="39"/>
    </row>
    <row r="1053" spans="15:15" x14ac:dyDescent="0.25">
      <c r="O1053" s="39"/>
    </row>
    <row r="1054" spans="15:15" x14ac:dyDescent="0.25">
      <c r="O1054" s="39"/>
    </row>
    <row r="1055" spans="15:15" x14ac:dyDescent="0.25">
      <c r="O1055" s="39"/>
    </row>
    <row r="1056" spans="15:15" x14ac:dyDescent="0.25">
      <c r="O1056" s="39"/>
    </row>
    <row r="1057" spans="15:15" x14ac:dyDescent="0.25">
      <c r="O1057" s="39"/>
    </row>
    <row r="1058" spans="15:15" x14ac:dyDescent="0.25">
      <c r="O1058" s="39"/>
    </row>
    <row r="1059" spans="15:15" x14ac:dyDescent="0.25">
      <c r="O1059" s="39"/>
    </row>
    <row r="1060" spans="15:15" x14ac:dyDescent="0.25">
      <c r="O1060" s="39"/>
    </row>
    <row r="1061" spans="15:15" x14ac:dyDescent="0.25">
      <c r="O1061" s="39"/>
    </row>
    <row r="1062" spans="15:15" x14ac:dyDescent="0.25">
      <c r="O1062" s="39"/>
    </row>
    <row r="1063" spans="15:15" x14ac:dyDescent="0.25">
      <c r="O1063" s="39"/>
    </row>
    <row r="1064" spans="15:15" x14ac:dyDescent="0.25">
      <c r="O1064" s="39"/>
    </row>
    <row r="1065" spans="15:15" x14ac:dyDescent="0.25">
      <c r="O1065" s="39"/>
    </row>
    <row r="1066" spans="15:15" x14ac:dyDescent="0.25">
      <c r="O1066" s="39"/>
    </row>
    <row r="1067" spans="15:15" x14ac:dyDescent="0.25">
      <c r="O1067" s="39"/>
    </row>
    <row r="1068" spans="15:15" x14ac:dyDescent="0.25">
      <c r="O1068" s="39"/>
    </row>
    <row r="1069" spans="15:15" x14ac:dyDescent="0.25">
      <c r="O1069" s="39"/>
    </row>
    <row r="1070" spans="15:15" x14ac:dyDescent="0.25">
      <c r="O1070" s="39"/>
    </row>
    <row r="1071" spans="15:15" x14ac:dyDescent="0.25">
      <c r="O1071" s="39"/>
    </row>
    <row r="1072" spans="15:15" x14ac:dyDescent="0.25">
      <c r="O1072" s="39"/>
    </row>
    <row r="1073" spans="15:15" x14ac:dyDescent="0.25">
      <c r="O1073" s="39"/>
    </row>
    <row r="1074" spans="15:15" x14ac:dyDescent="0.25">
      <c r="O1074" s="39"/>
    </row>
    <row r="1075" spans="15:15" x14ac:dyDescent="0.25">
      <c r="O1075" s="39"/>
    </row>
    <row r="1076" spans="15:15" x14ac:dyDescent="0.25">
      <c r="O1076" s="39"/>
    </row>
    <row r="1077" spans="15:15" x14ac:dyDescent="0.25">
      <c r="O1077" s="39"/>
    </row>
    <row r="1078" spans="15:15" x14ac:dyDescent="0.25">
      <c r="O1078" s="39"/>
    </row>
    <row r="1079" spans="15:15" x14ac:dyDescent="0.25">
      <c r="O1079" s="39"/>
    </row>
    <row r="1080" spans="15:15" x14ac:dyDescent="0.25">
      <c r="O1080" s="39"/>
    </row>
    <row r="1081" spans="15:15" x14ac:dyDescent="0.25">
      <c r="O1081" s="39"/>
    </row>
    <row r="1082" spans="15:15" x14ac:dyDescent="0.25">
      <c r="O1082" s="39"/>
    </row>
    <row r="1083" spans="15:15" x14ac:dyDescent="0.25">
      <c r="O1083" s="39"/>
    </row>
    <row r="1084" spans="15:15" x14ac:dyDescent="0.25">
      <c r="O1084" s="39"/>
    </row>
    <row r="1085" spans="15:15" x14ac:dyDescent="0.25">
      <c r="O1085" s="39"/>
    </row>
    <row r="1086" spans="15:15" x14ac:dyDescent="0.25">
      <c r="O1086" s="39"/>
    </row>
    <row r="1087" spans="15:15" x14ac:dyDescent="0.25">
      <c r="O1087" s="39"/>
    </row>
    <row r="1088" spans="15:15" x14ac:dyDescent="0.25">
      <c r="O1088" s="39"/>
    </row>
    <row r="1089" spans="15:15" x14ac:dyDescent="0.25">
      <c r="O1089" s="39"/>
    </row>
    <row r="1090" spans="15:15" x14ac:dyDescent="0.25">
      <c r="O1090" s="39"/>
    </row>
    <row r="1091" spans="15:15" x14ac:dyDescent="0.25">
      <c r="O1091" s="39"/>
    </row>
    <row r="1092" spans="15:15" x14ac:dyDescent="0.25">
      <c r="O1092" s="39"/>
    </row>
    <row r="1093" spans="15:15" x14ac:dyDescent="0.25">
      <c r="O1093" s="39"/>
    </row>
    <row r="1094" spans="15:15" x14ac:dyDescent="0.25">
      <c r="O1094" s="39"/>
    </row>
    <row r="1095" spans="15:15" x14ac:dyDescent="0.25">
      <c r="O1095" s="39"/>
    </row>
    <row r="1096" spans="15:15" x14ac:dyDescent="0.25">
      <c r="O1096" s="39"/>
    </row>
    <row r="1097" spans="15:15" x14ac:dyDescent="0.25">
      <c r="O1097" s="39"/>
    </row>
    <row r="1098" spans="15:15" x14ac:dyDescent="0.25">
      <c r="O1098" s="39"/>
    </row>
    <row r="1099" spans="15:15" x14ac:dyDescent="0.25">
      <c r="O1099" s="39"/>
    </row>
    <row r="1100" spans="15:15" x14ac:dyDescent="0.25">
      <c r="O1100" s="39"/>
    </row>
    <row r="1101" spans="15:15" x14ac:dyDescent="0.25">
      <c r="O1101" s="39"/>
    </row>
    <row r="1102" spans="15:15" x14ac:dyDescent="0.25">
      <c r="O1102" s="39"/>
    </row>
    <row r="1103" spans="15:15" x14ac:dyDescent="0.25">
      <c r="O1103" s="39"/>
    </row>
    <row r="1104" spans="15:15" x14ac:dyDescent="0.25">
      <c r="O1104" s="39"/>
    </row>
    <row r="1105" spans="15:15" x14ac:dyDescent="0.25">
      <c r="O1105" s="39"/>
    </row>
    <row r="1106" spans="15:15" x14ac:dyDescent="0.25">
      <c r="O1106" s="39"/>
    </row>
    <row r="1107" spans="15:15" x14ac:dyDescent="0.25">
      <c r="O1107" s="39"/>
    </row>
    <row r="1108" spans="15:15" x14ac:dyDescent="0.25">
      <c r="O1108" s="39"/>
    </row>
    <row r="1109" spans="15:15" x14ac:dyDescent="0.25">
      <c r="O1109" s="39"/>
    </row>
    <row r="1110" spans="15:15" x14ac:dyDescent="0.25">
      <c r="O1110" s="39"/>
    </row>
    <row r="1111" spans="15:15" x14ac:dyDescent="0.25">
      <c r="O1111" s="39"/>
    </row>
    <row r="1112" spans="15:15" x14ac:dyDescent="0.25">
      <c r="O1112" s="39"/>
    </row>
    <row r="1113" spans="15:15" x14ac:dyDescent="0.25">
      <c r="O1113" s="39"/>
    </row>
    <row r="1114" spans="15:15" x14ac:dyDescent="0.25">
      <c r="O1114" s="39"/>
    </row>
    <row r="1115" spans="15:15" x14ac:dyDescent="0.25">
      <c r="O1115" s="39"/>
    </row>
    <row r="1116" spans="15:15" x14ac:dyDescent="0.25">
      <c r="O1116" s="39"/>
    </row>
    <row r="1117" spans="15:15" x14ac:dyDescent="0.25">
      <c r="O1117" s="39"/>
    </row>
    <row r="1118" spans="15:15" x14ac:dyDescent="0.25">
      <c r="O1118" s="39"/>
    </row>
    <row r="1119" spans="15:15" x14ac:dyDescent="0.25">
      <c r="O1119" s="39"/>
    </row>
    <row r="1120" spans="15:15" x14ac:dyDescent="0.25">
      <c r="O1120" s="39"/>
    </row>
    <row r="1121" spans="15:15" x14ac:dyDescent="0.25">
      <c r="O1121" s="39"/>
    </row>
    <row r="1122" spans="15:15" x14ac:dyDescent="0.25">
      <c r="O1122" s="39"/>
    </row>
    <row r="1123" spans="15:15" x14ac:dyDescent="0.25">
      <c r="O1123" s="39"/>
    </row>
    <row r="1124" spans="15:15" x14ac:dyDescent="0.25">
      <c r="O1124" s="39"/>
    </row>
    <row r="1125" spans="15:15" x14ac:dyDescent="0.25">
      <c r="O1125" s="39"/>
    </row>
    <row r="1126" spans="15:15" x14ac:dyDescent="0.25">
      <c r="O1126" s="39"/>
    </row>
    <row r="1127" spans="15:15" x14ac:dyDescent="0.25">
      <c r="O1127" s="39"/>
    </row>
    <row r="1128" spans="15:15" x14ac:dyDescent="0.25">
      <c r="O1128" s="39"/>
    </row>
    <row r="1129" spans="15:15" x14ac:dyDescent="0.25">
      <c r="O1129" s="39"/>
    </row>
    <row r="1130" spans="15:15" x14ac:dyDescent="0.25">
      <c r="O1130" s="39"/>
    </row>
    <row r="1131" spans="15:15" x14ac:dyDescent="0.25">
      <c r="O1131" s="39"/>
    </row>
    <row r="1132" spans="15:15" x14ac:dyDescent="0.25">
      <c r="O1132" s="39"/>
    </row>
    <row r="1133" spans="15:15" x14ac:dyDescent="0.25">
      <c r="O1133" s="39"/>
    </row>
    <row r="1134" spans="15:15" x14ac:dyDescent="0.25">
      <c r="O1134" s="39"/>
    </row>
    <row r="1135" spans="15:15" x14ac:dyDescent="0.25">
      <c r="O1135" s="39"/>
    </row>
    <row r="1136" spans="15:15" x14ac:dyDescent="0.25">
      <c r="O1136" s="39"/>
    </row>
    <row r="1137" spans="15:15" x14ac:dyDescent="0.25">
      <c r="O1137" s="39"/>
    </row>
    <row r="1138" spans="15:15" x14ac:dyDescent="0.25">
      <c r="O1138" s="39"/>
    </row>
    <row r="1139" spans="15:15" x14ac:dyDescent="0.25">
      <c r="O1139" s="39"/>
    </row>
    <row r="1140" spans="15:15" x14ac:dyDescent="0.25">
      <c r="O1140" s="39"/>
    </row>
    <row r="1141" spans="15:15" x14ac:dyDescent="0.25">
      <c r="O1141" s="39"/>
    </row>
    <row r="1142" spans="15:15" x14ac:dyDescent="0.25">
      <c r="O1142" s="39"/>
    </row>
    <row r="1143" spans="15:15" x14ac:dyDescent="0.25">
      <c r="O1143" s="39"/>
    </row>
    <row r="1144" spans="15:15" x14ac:dyDescent="0.25">
      <c r="O1144" s="39"/>
    </row>
    <row r="1145" spans="15:15" x14ac:dyDescent="0.25">
      <c r="O1145" s="39"/>
    </row>
    <row r="1146" spans="15:15" x14ac:dyDescent="0.25">
      <c r="O1146" s="39"/>
    </row>
    <row r="1147" spans="15:15" x14ac:dyDescent="0.25">
      <c r="O1147" s="39"/>
    </row>
    <row r="1148" spans="15:15" x14ac:dyDescent="0.25">
      <c r="O1148" s="39"/>
    </row>
    <row r="1149" spans="15:15" x14ac:dyDescent="0.25">
      <c r="O1149" s="39"/>
    </row>
    <row r="1150" spans="15:15" x14ac:dyDescent="0.25">
      <c r="O1150" s="39"/>
    </row>
    <row r="1151" spans="15:15" x14ac:dyDescent="0.25">
      <c r="O1151" s="39"/>
    </row>
    <row r="1152" spans="15:15" x14ac:dyDescent="0.25">
      <c r="O1152" s="39"/>
    </row>
    <row r="1153" spans="15:15" x14ac:dyDescent="0.25">
      <c r="O1153" s="39"/>
    </row>
    <row r="1154" spans="15:15" x14ac:dyDescent="0.25">
      <c r="O1154" s="39"/>
    </row>
    <row r="1155" spans="15:15" x14ac:dyDescent="0.25">
      <c r="O1155" s="39"/>
    </row>
    <row r="1156" spans="15:15" x14ac:dyDescent="0.25">
      <c r="O1156" s="39"/>
    </row>
    <row r="1157" spans="15:15" x14ac:dyDescent="0.25">
      <c r="O1157" s="39"/>
    </row>
    <row r="1158" spans="15:15" x14ac:dyDescent="0.25">
      <c r="O1158" s="39"/>
    </row>
    <row r="1159" spans="15:15" x14ac:dyDescent="0.25">
      <c r="O1159" s="39"/>
    </row>
    <row r="1160" spans="15:15" x14ac:dyDescent="0.25">
      <c r="O1160" s="39"/>
    </row>
    <row r="1161" spans="15:15" x14ac:dyDescent="0.25">
      <c r="O1161" s="39"/>
    </row>
    <row r="1162" spans="15:15" x14ac:dyDescent="0.25">
      <c r="O1162" s="39"/>
    </row>
    <row r="1163" spans="15:15" x14ac:dyDescent="0.25">
      <c r="O1163" s="39"/>
    </row>
    <row r="1164" spans="15:15" x14ac:dyDescent="0.25">
      <c r="O1164" s="39"/>
    </row>
    <row r="1165" spans="15:15" x14ac:dyDescent="0.25">
      <c r="O1165" s="39"/>
    </row>
    <row r="1166" spans="15:15" x14ac:dyDescent="0.25">
      <c r="O1166" s="39"/>
    </row>
    <row r="1167" spans="15:15" x14ac:dyDescent="0.25">
      <c r="O1167" s="39"/>
    </row>
    <row r="1168" spans="15:15" x14ac:dyDescent="0.25">
      <c r="O1168" s="39"/>
    </row>
    <row r="1169" spans="15:15" x14ac:dyDescent="0.25">
      <c r="O1169" s="39"/>
    </row>
    <row r="1170" spans="15:15" x14ac:dyDescent="0.25">
      <c r="O1170" s="39"/>
    </row>
    <row r="1171" spans="15:15" x14ac:dyDescent="0.25">
      <c r="O1171" s="39"/>
    </row>
    <row r="1172" spans="15:15" x14ac:dyDescent="0.25">
      <c r="O1172" s="39"/>
    </row>
    <row r="1173" spans="15:15" x14ac:dyDescent="0.25">
      <c r="O1173" s="39"/>
    </row>
    <row r="1174" spans="15:15" x14ac:dyDescent="0.25">
      <c r="O1174" s="39"/>
    </row>
    <row r="1175" spans="15:15" x14ac:dyDescent="0.25">
      <c r="O1175" s="39"/>
    </row>
    <row r="1176" spans="15:15" x14ac:dyDescent="0.25">
      <c r="O1176" s="39"/>
    </row>
    <row r="1177" spans="15:15" x14ac:dyDescent="0.25">
      <c r="O1177" s="39"/>
    </row>
    <row r="1178" spans="15:15" x14ac:dyDescent="0.25">
      <c r="O1178" s="39"/>
    </row>
    <row r="1179" spans="15:15" x14ac:dyDescent="0.25">
      <c r="O1179" s="39"/>
    </row>
    <row r="1180" spans="15:15" x14ac:dyDescent="0.25">
      <c r="O1180" s="39"/>
    </row>
    <row r="1181" spans="15:15" x14ac:dyDescent="0.25">
      <c r="O1181" s="39"/>
    </row>
    <row r="1182" spans="15:15" x14ac:dyDescent="0.25">
      <c r="O1182" s="39"/>
    </row>
    <row r="1183" spans="15:15" x14ac:dyDescent="0.25">
      <c r="O1183" s="39"/>
    </row>
    <row r="1184" spans="15:15" x14ac:dyDescent="0.25">
      <c r="O1184" s="39"/>
    </row>
    <row r="1185" spans="15:15" x14ac:dyDescent="0.25">
      <c r="O1185" s="39"/>
    </row>
    <row r="1186" spans="15:15" x14ac:dyDescent="0.25">
      <c r="O1186" s="39"/>
    </row>
    <row r="1187" spans="15:15" x14ac:dyDescent="0.25">
      <c r="O1187" s="39"/>
    </row>
    <row r="1188" spans="15:15" x14ac:dyDescent="0.25">
      <c r="O1188" s="39"/>
    </row>
    <row r="1189" spans="15:15" x14ac:dyDescent="0.25">
      <c r="O1189" s="39"/>
    </row>
    <row r="1190" spans="15:15" x14ac:dyDescent="0.25">
      <c r="O1190" s="39"/>
    </row>
    <row r="1191" spans="15:15" x14ac:dyDescent="0.25">
      <c r="O1191" s="39"/>
    </row>
    <row r="1192" spans="15:15" x14ac:dyDescent="0.25">
      <c r="O1192" s="39"/>
    </row>
    <row r="1193" spans="15:15" x14ac:dyDescent="0.25">
      <c r="O1193" s="39"/>
    </row>
    <row r="1194" spans="15:15" x14ac:dyDescent="0.25">
      <c r="O1194" s="39"/>
    </row>
    <row r="1195" spans="15:15" x14ac:dyDescent="0.25">
      <c r="O1195" s="39"/>
    </row>
    <row r="1196" spans="15:15" x14ac:dyDescent="0.25">
      <c r="O1196" s="39"/>
    </row>
    <row r="1197" spans="15:15" x14ac:dyDescent="0.25">
      <c r="O1197" s="39"/>
    </row>
    <row r="1198" spans="15:15" x14ac:dyDescent="0.25">
      <c r="O1198" s="39"/>
    </row>
    <row r="1199" spans="15:15" x14ac:dyDescent="0.25">
      <c r="O1199" s="39"/>
    </row>
    <row r="1200" spans="15:15" x14ac:dyDescent="0.25">
      <c r="O1200" s="39"/>
    </row>
    <row r="1201" spans="15:15" x14ac:dyDescent="0.25">
      <c r="O1201" s="39"/>
    </row>
    <row r="1202" spans="15:15" x14ac:dyDescent="0.25">
      <c r="O1202" s="39"/>
    </row>
    <row r="1203" spans="15:15" x14ac:dyDescent="0.25">
      <c r="O1203" s="39"/>
    </row>
    <row r="1204" spans="15:15" x14ac:dyDescent="0.25">
      <c r="O1204" s="39"/>
    </row>
    <row r="1205" spans="15:15" x14ac:dyDescent="0.25">
      <c r="O1205" s="39"/>
    </row>
    <row r="1206" spans="15:15" x14ac:dyDescent="0.25">
      <c r="O1206" s="39"/>
    </row>
    <row r="1207" spans="15:15" x14ac:dyDescent="0.25">
      <c r="O1207" s="39"/>
    </row>
    <row r="1208" spans="15:15" x14ac:dyDescent="0.25">
      <c r="O1208" s="39"/>
    </row>
    <row r="1209" spans="15:15" x14ac:dyDescent="0.25">
      <c r="O1209" s="39"/>
    </row>
    <row r="1210" spans="15:15" x14ac:dyDescent="0.25">
      <c r="O1210" s="39"/>
    </row>
    <row r="1211" spans="15:15" x14ac:dyDescent="0.25">
      <c r="O1211" s="39"/>
    </row>
    <row r="1212" spans="15:15" x14ac:dyDescent="0.25">
      <c r="O1212" s="39"/>
    </row>
    <row r="1213" spans="15:15" x14ac:dyDescent="0.25">
      <c r="O1213" s="39"/>
    </row>
    <row r="1214" spans="15:15" x14ac:dyDescent="0.25">
      <c r="O1214" s="39"/>
    </row>
    <row r="1215" spans="15:15" x14ac:dyDescent="0.25">
      <c r="O1215" s="39"/>
    </row>
    <row r="1216" spans="15:15" x14ac:dyDescent="0.25">
      <c r="O1216" s="39"/>
    </row>
    <row r="1217" spans="15:15" x14ac:dyDescent="0.25">
      <c r="O1217" s="39"/>
    </row>
    <row r="1218" spans="15:15" x14ac:dyDescent="0.25">
      <c r="O1218" s="39"/>
    </row>
    <row r="1219" spans="15:15" x14ac:dyDescent="0.25">
      <c r="O1219" s="39"/>
    </row>
    <row r="1220" spans="15:15" x14ac:dyDescent="0.25">
      <c r="O1220" s="39"/>
    </row>
    <row r="1221" spans="15:15" x14ac:dyDescent="0.25">
      <c r="O1221" s="39"/>
    </row>
    <row r="1222" spans="15:15" x14ac:dyDescent="0.25">
      <c r="O1222" s="39"/>
    </row>
    <row r="1223" spans="15:15" x14ac:dyDescent="0.25">
      <c r="O1223" s="39"/>
    </row>
    <row r="1224" spans="15:15" x14ac:dyDescent="0.25">
      <c r="O1224" s="39"/>
    </row>
    <row r="1225" spans="15:15" x14ac:dyDescent="0.25">
      <c r="O1225" s="39"/>
    </row>
    <row r="1226" spans="15:15" x14ac:dyDescent="0.25">
      <c r="O1226" s="39"/>
    </row>
    <row r="1227" spans="15:15" x14ac:dyDescent="0.25">
      <c r="O1227" s="39"/>
    </row>
    <row r="1228" spans="15:15" x14ac:dyDescent="0.25">
      <c r="O1228" s="39"/>
    </row>
    <row r="1229" spans="15:15" x14ac:dyDescent="0.25">
      <c r="O1229" s="39"/>
    </row>
    <row r="1230" spans="15:15" x14ac:dyDescent="0.25">
      <c r="O1230" s="39"/>
    </row>
    <row r="1231" spans="15:15" x14ac:dyDescent="0.25">
      <c r="O1231" s="39"/>
    </row>
    <row r="1232" spans="15:15" x14ac:dyDescent="0.25">
      <c r="O1232" s="39"/>
    </row>
    <row r="1233" spans="15:15" x14ac:dyDescent="0.25">
      <c r="O1233" s="39"/>
    </row>
    <row r="1234" spans="15:15" x14ac:dyDescent="0.25">
      <c r="O1234" s="39"/>
    </row>
    <row r="1235" spans="15:15" x14ac:dyDescent="0.25">
      <c r="O1235" s="39"/>
    </row>
    <row r="1236" spans="15:15" x14ac:dyDescent="0.25">
      <c r="O1236" s="39"/>
    </row>
    <row r="1237" spans="15:15" x14ac:dyDescent="0.25">
      <c r="O1237" s="39"/>
    </row>
    <row r="1238" spans="15:15" x14ac:dyDescent="0.25">
      <c r="O1238" s="39"/>
    </row>
    <row r="1239" spans="15:15" x14ac:dyDescent="0.25">
      <c r="O1239" s="39"/>
    </row>
    <row r="1240" spans="15:15" x14ac:dyDescent="0.25">
      <c r="O1240" s="39"/>
    </row>
    <row r="1241" spans="15:15" x14ac:dyDescent="0.25">
      <c r="O1241" s="39"/>
    </row>
    <row r="1242" spans="15:15" x14ac:dyDescent="0.25">
      <c r="O1242" s="39"/>
    </row>
    <row r="1243" spans="15:15" x14ac:dyDescent="0.25">
      <c r="O1243" s="39"/>
    </row>
    <row r="1244" spans="15:15" x14ac:dyDescent="0.25">
      <c r="O1244" s="39"/>
    </row>
    <row r="1245" spans="15:15" x14ac:dyDescent="0.25">
      <c r="O1245" s="39"/>
    </row>
    <row r="1246" spans="15:15" x14ac:dyDescent="0.25">
      <c r="O1246" s="39"/>
    </row>
    <row r="1247" spans="15:15" x14ac:dyDescent="0.25">
      <c r="O1247" s="39"/>
    </row>
    <row r="1248" spans="15:15" x14ac:dyDescent="0.25">
      <c r="O1248" s="39"/>
    </row>
    <row r="1249" spans="15:15" x14ac:dyDescent="0.25">
      <c r="O1249" s="39"/>
    </row>
    <row r="1250" spans="15:15" x14ac:dyDescent="0.25">
      <c r="O1250" s="39"/>
    </row>
    <row r="1251" spans="15:15" x14ac:dyDescent="0.25">
      <c r="O1251" s="39"/>
    </row>
    <row r="1252" spans="15:15" x14ac:dyDescent="0.25">
      <c r="O1252" s="39"/>
    </row>
    <row r="1253" spans="15:15" x14ac:dyDescent="0.25">
      <c r="O1253" s="39"/>
    </row>
    <row r="1254" spans="15:15" x14ac:dyDescent="0.25">
      <c r="O1254" s="39"/>
    </row>
    <row r="1255" spans="15:15" x14ac:dyDescent="0.25">
      <c r="O1255" s="39"/>
    </row>
    <row r="1256" spans="15:15" x14ac:dyDescent="0.25">
      <c r="O1256" s="39"/>
    </row>
    <row r="1257" spans="15:15" x14ac:dyDescent="0.25">
      <c r="O1257" s="39"/>
    </row>
    <row r="1258" spans="15:15" x14ac:dyDescent="0.25">
      <c r="O1258" s="39"/>
    </row>
    <row r="1259" spans="15:15" x14ac:dyDescent="0.25">
      <c r="O1259" s="39"/>
    </row>
    <row r="1260" spans="15:15" x14ac:dyDescent="0.25">
      <c r="O1260" s="39"/>
    </row>
    <row r="1261" spans="15:15" x14ac:dyDescent="0.25">
      <c r="O1261" s="39"/>
    </row>
    <row r="1262" spans="15:15" x14ac:dyDescent="0.25">
      <c r="O1262" s="39"/>
    </row>
    <row r="1263" spans="15:15" x14ac:dyDescent="0.25">
      <c r="O1263" s="39"/>
    </row>
    <row r="1264" spans="15:15" x14ac:dyDescent="0.25">
      <c r="O1264" s="39"/>
    </row>
    <row r="1265" spans="15:15" x14ac:dyDescent="0.25">
      <c r="O1265" s="39"/>
    </row>
    <row r="1266" spans="15:15" x14ac:dyDescent="0.25">
      <c r="O1266" s="39"/>
    </row>
    <row r="1267" spans="15:15" x14ac:dyDescent="0.25">
      <c r="O1267" s="39"/>
    </row>
    <row r="1268" spans="15:15" x14ac:dyDescent="0.25">
      <c r="O1268" s="39"/>
    </row>
    <row r="1269" spans="15:15" x14ac:dyDescent="0.25">
      <c r="O1269" s="39"/>
    </row>
    <row r="1270" spans="15:15" x14ac:dyDescent="0.25">
      <c r="O1270" s="39"/>
    </row>
    <row r="1271" spans="15:15" x14ac:dyDescent="0.25">
      <c r="O1271" s="39"/>
    </row>
    <row r="1272" spans="15:15" x14ac:dyDescent="0.25">
      <c r="O1272" s="39"/>
    </row>
    <row r="1273" spans="15:15" x14ac:dyDescent="0.25">
      <c r="O1273" s="39"/>
    </row>
    <row r="1274" spans="15:15" x14ac:dyDescent="0.25">
      <c r="O1274" s="39"/>
    </row>
    <row r="1275" spans="15:15" x14ac:dyDescent="0.25">
      <c r="O1275" s="39"/>
    </row>
    <row r="1276" spans="15:15" x14ac:dyDescent="0.25">
      <c r="O1276" s="39"/>
    </row>
    <row r="1277" spans="15:15" x14ac:dyDescent="0.25">
      <c r="O1277" s="39"/>
    </row>
    <row r="1278" spans="15:15" x14ac:dyDescent="0.25">
      <c r="O1278" s="39"/>
    </row>
    <row r="1279" spans="15:15" x14ac:dyDescent="0.25">
      <c r="O1279" s="39"/>
    </row>
    <row r="1280" spans="15:15" x14ac:dyDescent="0.25">
      <c r="O1280" s="39"/>
    </row>
    <row r="1281" spans="15:15" x14ac:dyDescent="0.25">
      <c r="O1281" s="39"/>
    </row>
    <row r="1282" spans="15:15" x14ac:dyDescent="0.25">
      <c r="O1282" s="39"/>
    </row>
    <row r="1283" spans="15:15" x14ac:dyDescent="0.25">
      <c r="O1283" s="39"/>
    </row>
    <row r="1284" spans="15:15" x14ac:dyDescent="0.25">
      <c r="O1284" s="39"/>
    </row>
    <row r="1285" spans="15:15" x14ac:dyDescent="0.25">
      <c r="O1285" s="39"/>
    </row>
    <row r="1286" spans="15:15" x14ac:dyDescent="0.25">
      <c r="O1286" s="39"/>
    </row>
    <row r="1287" spans="15:15" x14ac:dyDescent="0.25">
      <c r="O1287" s="39"/>
    </row>
    <row r="1288" spans="15:15" x14ac:dyDescent="0.25">
      <c r="O1288" s="39"/>
    </row>
    <row r="1289" spans="15:15" x14ac:dyDescent="0.25">
      <c r="O1289" s="39"/>
    </row>
    <row r="1290" spans="15:15" x14ac:dyDescent="0.25">
      <c r="O1290" s="39"/>
    </row>
    <row r="1291" spans="15:15" x14ac:dyDescent="0.25">
      <c r="O1291" s="39"/>
    </row>
    <row r="1292" spans="15:15" x14ac:dyDescent="0.25">
      <c r="O1292" s="39"/>
    </row>
    <row r="1293" spans="15:15" x14ac:dyDescent="0.25">
      <c r="O1293" s="39"/>
    </row>
    <row r="1294" spans="15:15" x14ac:dyDescent="0.25">
      <c r="O1294" s="39"/>
    </row>
    <row r="1295" spans="15:15" x14ac:dyDescent="0.25">
      <c r="O1295" s="39"/>
    </row>
    <row r="1296" spans="15:15" x14ac:dyDescent="0.25">
      <c r="O1296" s="39"/>
    </row>
    <row r="1297" spans="15:15" x14ac:dyDescent="0.25">
      <c r="O1297" s="39"/>
    </row>
    <row r="1298" spans="15:15" x14ac:dyDescent="0.25">
      <c r="O1298" s="39"/>
    </row>
    <row r="1299" spans="15:15" x14ac:dyDescent="0.25">
      <c r="O1299" s="39"/>
    </row>
    <row r="1300" spans="15:15" x14ac:dyDescent="0.25">
      <c r="O1300" s="39"/>
    </row>
    <row r="1301" spans="15:15" x14ac:dyDescent="0.25">
      <c r="O1301" s="39"/>
    </row>
  </sheetData>
  <sheetProtection selectLockedCells="1"/>
  <dataValidations count="7">
    <dataValidation allowBlank="1" showInputMessage="1" showErrorMessage="1" errorTitle="Falscher Aufschluss!" error="Bitte wählen Sie einen Aufschluss aus der Liste." promptTitle="Aufschluss" prompt="Bitte wählen sie einen Aufschluss aus der Liste." sqref="E1" xr:uid="{DD3DC43E-2780-49D2-9C3B-9D694937EC10}"/>
    <dataValidation allowBlank="1" showInputMessage="1" sqref="N1" xr:uid="{F986446A-79C6-4D75-99F7-038EAEDAA52E}"/>
    <dataValidation type="list" allowBlank="1" showInputMessage="1" showErrorMessage="1" sqref="B2:B1048576" xr:uid="{0171045E-7811-4FDF-86B8-292CEDEF53F5}">
      <formula1>GEBAUDE_ID</formula1>
    </dataValidation>
    <dataValidation type="list" allowBlank="1" showInputMessage="1" showErrorMessage="1" sqref="C33:C1048576" xr:uid="{6C0E39E8-8528-4500-8896-AD998FF85D75}">
      <formula1>CHEMIE_ID</formula1>
    </dataValidation>
    <dataValidation type="list" allowBlank="1" showInputMessage="1" showErrorMessage="1" sqref="K2:K1048576" xr:uid="{6FE3F78B-8C64-408E-9A57-5BCB853EACAF}">
      <formula1>JA_NEIN_AUSWAHL</formula1>
    </dataValidation>
    <dataValidation type="list" allowBlank="1" showInputMessage="1" sqref="N2:N1048576" xr:uid="{701D3FD3-1D9E-48E0-9B89-92B2D7044379}">
      <formula1>GEBAUDE_AVV_AUSWAHL</formula1>
    </dataValidation>
    <dataValidation type="list" allowBlank="1" showInputMessage="1" showErrorMessage="1" sqref="C2:C3" xr:uid="{50BCB19C-BE95-4B3B-9393-F4BB61C5241E}">
      <formula1>CHEMIE_ID_GEB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12581-FA9D-4FF9-8AF4-629CBEDA0CF0}">
  <dimension ref="A1:AG25"/>
  <sheetViews>
    <sheetView topLeftCell="S1" workbookViewId="0">
      <selection activeCell="W5" sqref="W5"/>
    </sheetView>
  </sheetViews>
  <sheetFormatPr defaultColWidth="11.42578125" defaultRowHeight="15" x14ac:dyDescent="0.25"/>
  <cols>
    <col min="1" max="1" width="20.7109375" bestFit="1" customWidth="1"/>
    <col min="2" max="2" width="22.28515625" bestFit="1" customWidth="1"/>
    <col min="3" max="3" width="24.85546875" bestFit="1" customWidth="1"/>
    <col min="4" max="4" width="19.28515625" bestFit="1" customWidth="1"/>
    <col min="5" max="5" width="20.5703125" bestFit="1" customWidth="1"/>
    <col min="6" max="6" width="22" bestFit="1" customWidth="1"/>
    <col min="7" max="7" width="33.85546875" bestFit="1" customWidth="1"/>
    <col min="8" max="8" width="14.7109375" bestFit="1" customWidth="1"/>
    <col min="9" max="9" width="17.140625" bestFit="1" customWidth="1"/>
    <col min="10" max="10" width="16.85546875" bestFit="1" customWidth="1"/>
    <col min="11" max="11" width="36.7109375" bestFit="1" customWidth="1"/>
    <col min="12" max="12" width="18" bestFit="1" customWidth="1"/>
    <col min="13" max="13" width="13.42578125" bestFit="1" customWidth="1"/>
    <col min="14" max="14" width="28.5703125" bestFit="1" customWidth="1"/>
    <col min="15" max="15" width="16.7109375" bestFit="1" customWidth="1"/>
    <col min="16" max="16" width="17.140625" bestFit="1" customWidth="1"/>
    <col min="17" max="17" width="20.140625" bestFit="1" customWidth="1"/>
    <col min="18" max="18" width="21.28515625" bestFit="1" customWidth="1"/>
    <col min="19" max="19" width="27.5703125" bestFit="1" customWidth="1"/>
    <col min="20" max="20" width="15.85546875" bestFit="1" customWidth="1"/>
    <col min="21" max="21" width="23.140625" bestFit="1" customWidth="1"/>
    <col min="22" max="22" width="12" bestFit="1" customWidth="1"/>
    <col min="23" max="23" width="141" bestFit="1" customWidth="1"/>
    <col min="24" max="24" width="16.42578125" bestFit="1" customWidth="1"/>
    <col min="25" max="25" width="16.7109375" customWidth="1"/>
    <col min="26" max="26" width="21.7109375" customWidth="1"/>
    <col min="27" max="27" width="17.28515625" customWidth="1"/>
    <col min="28" max="28" width="18.140625" customWidth="1"/>
    <col min="30" max="30" width="24.28515625" style="13" customWidth="1"/>
    <col min="31" max="31" width="16.7109375" customWidth="1"/>
    <col min="32" max="32" width="20.140625" customWidth="1"/>
  </cols>
  <sheetData>
    <row r="1" spans="1:33" s="8" customFormat="1" x14ac:dyDescent="0.25">
      <c r="A1" s="8" t="s">
        <v>194</v>
      </c>
      <c r="B1" s="8" t="s">
        <v>195</v>
      </c>
      <c r="C1" s="8" t="s">
        <v>196</v>
      </c>
      <c r="D1" s="8" t="s">
        <v>197</v>
      </c>
      <c r="E1" s="8" t="s">
        <v>198</v>
      </c>
      <c r="F1" s="8" t="s">
        <v>199</v>
      </c>
      <c r="G1" s="8" t="s">
        <v>200</v>
      </c>
      <c r="H1" s="8" t="s">
        <v>201</v>
      </c>
      <c r="I1" s="8" t="s">
        <v>202</v>
      </c>
      <c r="J1" s="8" t="s">
        <v>203</v>
      </c>
      <c r="K1" s="8" t="s">
        <v>204</v>
      </c>
      <c r="L1" s="8" t="s">
        <v>205</v>
      </c>
      <c r="M1" s="8" t="s">
        <v>206</v>
      </c>
      <c r="N1" s="8" t="s">
        <v>207</v>
      </c>
      <c r="O1" s="8" t="s">
        <v>208</v>
      </c>
      <c r="P1" s="8" t="s">
        <v>209</v>
      </c>
      <c r="Q1" s="8" t="s">
        <v>210</v>
      </c>
      <c r="R1" s="8" t="s">
        <v>211</v>
      </c>
      <c r="S1" s="8" t="s">
        <v>212</v>
      </c>
      <c r="T1" s="8" t="s">
        <v>213</v>
      </c>
      <c r="U1" s="8" t="s">
        <v>214</v>
      </c>
      <c r="V1" s="8" t="s">
        <v>215</v>
      </c>
      <c r="W1" s="8" t="s">
        <v>216</v>
      </c>
      <c r="X1" s="8" t="s">
        <v>319</v>
      </c>
      <c r="Y1" s="8" t="s">
        <v>399</v>
      </c>
      <c r="Z1" s="8" t="s">
        <v>400</v>
      </c>
      <c r="AA1" s="8" t="s">
        <v>396</v>
      </c>
      <c r="AB1" s="8" t="s">
        <v>389</v>
      </c>
      <c r="AC1" s="8" t="s">
        <v>401</v>
      </c>
      <c r="AD1" s="30" t="s">
        <v>402</v>
      </c>
      <c r="AE1" s="8" t="s">
        <v>108</v>
      </c>
      <c r="AF1" s="8" t="s">
        <v>178</v>
      </c>
      <c r="AG1" s="8" t="s">
        <v>414</v>
      </c>
    </row>
    <row r="2" spans="1:33" x14ac:dyDescent="0.25">
      <c r="A2" t="s">
        <v>192</v>
      </c>
      <c r="B2" t="s">
        <v>217</v>
      </c>
      <c r="C2" t="s">
        <v>218</v>
      </c>
      <c r="D2" t="s">
        <v>219</v>
      </c>
      <c r="E2" t="s">
        <v>220</v>
      </c>
      <c r="F2" t="s">
        <v>221</v>
      </c>
      <c r="G2" t="s">
        <v>222</v>
      </c>
      <c r="H2" t="s">
        <v>6</v>
      </c>
      <c r="I2" t="s">
        <v>223</v>
      </c>
      <c r="J2" t="s">
        <v>223</v>
      </c>
      <c r="K2" t="s">
        <v>7</v>
      </c>
      <c r="L2" t="s">
        <v>224</v>
      </c>
      <c r="M2" t="s">
        <v>225</v>
      </c>
      <c r="N2" t="s">
        <v>226</v>
      </c>
      <c r="O2" t="s">
        <v>7</v>
      </c>
      <c r="P2" t="s">
        <v>227</v>
      </c>
      <c r="Q2" t="s">
        <v>228</v>
      </c>
      <c r="R2" t="s">
        <v>229</v>
      </c>
      <c r="S2" t="s">
        <v>230</v>
      </c>
      <c r="T2" t="s">
        <v>231</v>
      </c>
      <c r="U2" t="s">
        <v>232</v>
      </c>
      <c r="V2" t="s">
        <v>233</v>
      </c>
      <c r="W2" t="s">
        <v>305</v>
      </c>
      <c r="X2" t="s">
        <v>8</v>
      </c>
      <c r="Y2" t="s">
        <v>368</v>
      </c>
      <c r="Z2" t="s">
        <v>302</v>
      </c>
      <c r="AA2" t="s">
        <v>385</v>
      </c>
      <c r="AB2" t="s">
        <v>390</v>
      </c>
      <c r="AC2" t="s">
        <v>420</v>
      </c>
      <c r="AD2" s="13" t="s">
        <v>377</v>
      </c>
      <c r="AE2" t="s">
        <v>7</v>
      </c>
      <c r="AF2" t="s">
        <v>227</v>
      </c>
      <c r="AG2" t="s">
        <v>415</v>
      </c>
    </row>
    <row r="3" spans="1:33" x14ac:dyDescent="0.25">
      <c r="A3" t="s">
        <v>234</v>
      </c>
      <c r="B3" t="s">
        <v>235</v>
      </c>
      <c r="C3" t="s">
        <v>236</v>
      </c>
      <c r="D3" t="s">
        <v>237</v>
      </c>
      <c r="E3" t="s">
        <v>238</v>
      </c>
      <c r="F3" t="s">
        <v>239</v>
      </c>
      <c r="G3" t="s">
        <v>193</v>
      </c>
      <c r="H3" t="s">
        <v>240</v>
      </c>
      <c r="I3" t="s">
        <v>241</v>
      </c>
      <c r="J3" t="s">
        <v>241</v>
      </c>
      <c r="K3" t="s">
        <v>242</v>
      </c>
      <c r="L3" t="s">
        <v>243</v>
      </c>
      <c r="M3" t="s">
        <v>244</v>
      </c>
      <c r="N3" t="s">
        <v>244</v>
      </c>
      <c r="O3" t="s">
        <v>242</v>
      </c>
      <c r="P3" t="s">
        <v>245</v>
      </c>
      <c r="Q3" t="s">
        <v>246</v>
      </c>
      <c r="R3" t="s">
        <v>247</v>
      </c>
      <c r="S3" t="s">
        <v>248</v>
      </c>
      <c r="T3" t="s">
        <v>249</v>
      </c>
      <c r="U3">
        <v>0.3</v>
      </c>
      <c r="V3" t="s">
        <v>250</v>
      </c>
      <c r="W3" t="s">
        <v>264</v>
      </c>
      <c r="X3" t="s">
        <v>317</v>
      </c>
      <c r="Y3" t="s">
        <v>371</v>
      </c>
      <c r="Z3" t="s">
        <v>365</v>
      </c>
      <c r="AA3" t="s">
        <v>386</v>
      </c>
      <c r="AB3" t="s">
        <v>391</v>
      </c>
      <c r="AC3" t="s">
        <v>421</v>
      </c>
      <c r="AD3" s="13" t="s">
        <v>411</v>
      </c>
      <c r="AE3" t="s">
        <v>242</v>
      </c>
      <c r="AF3" t="s">
        <v>245</v>
      </c>
      <c r="AG3" t="s">
        <v>416</v>
      </c>
    </row>
    <row r="4" spans="1:33" x14ac:dyDescent="0.25">
      <c r="A4" t="s">
        <v>252</v>
      </c>
      <c r="B4" t="s">
        <v>253</v>
      </c>
      <c r="C4" t="s">
        <v>254</v>
      </c>
      <c r="D4" t="s">
        <v>255</v>
      </c>
      <c r="E4" t="s">
        <v>256</v>
      </c>
      <c r="F4" t="s">
        <v>257</v>
      </c>
      <c r="H4" t="s">
        <v>419</v>
      </c>
      <c r="I4" t="s">
        <v>258</v>
      </c>
      <c r="J4" t="s">
        <v>258</v>
      </c>
      <c r="L4" t="s">
        <v>259</v>
      </c>
      <c r="M4" t="s">
        <v>260</v>
      </c>
      <c r="N4" t="s">
        <v>260</v>
      </c>
      <c r="Q4" t="s">
        <v>261</v>
      </c>
      <c r="R4" t="s">
        <v>230</v>
      </c>
      <c r="S4" t="s">
        <v>229</v>
      </c>
      <c r="T4" t="s">
        <v>262</v>
      </c>
      <c r="U4" s="4">
        <v>1</v>
      </c>
      <c r="V4" t="s">
        <v>263</v>
      </c>
      <c r="W4" t="s">
        <v>276</v>
      </c>
      <c r="Y4" t="s">
        <v>370</v>
      </c>
      <c r="Z4" t="s">
        <v>384</v>
      </c>
      <c r="AA4" t="s">
        <v>387</v>
      </c>
      <c r="AB4" t="s">
        <v>369</v>
      </c>
      <c r="AC4" t="s">
        <v>422</v>
      </c>
      <c r="AD4" s="13" t="s">
        <v>378</v>
      </c>
    </row>
    <row r="5" spans="1:33" x14ac:dyDescent="0.25">
      <c r="A5" t="s">
        <v>265</v>
      </c>
      <c r="B5" t="s">
        <v>266</v>
      </c>
      <c r="C5" t="s">
        <v>267</v>
      </c>
      <c r="D5" t="s">
        <v>268</v>
      </c>
      <c r="E5" t="s">
        <v>269</v>
      </c>
      <c r="F5" t="s">
        <v>270</v>
      </c>
      <c r="H5" t="s">
        <v>444</v>
      </c>
      <c r="I5" t="s">
        <v>271</v>
      </c>
      <c r="J5" t="s">
        <v>271</v>
      </c>
      <c r="L5" t="s">
        <v>272</v>
      </c>
      <c r="M5" t="s">
        <v>273</v>
      </c>
      <c r="Q5" t="s">
        <v>274</v>
      </c>
      <c r="S5" t="s">
        <v>247</v>
      </c>
      <c r="U5">
        <v>1.8</v>
      </c>
      <c r="V5" t="s">
        <v>275</v>
      </c>
      <c r="W5" t="s">
        <v>285</v>
      </c>
      <c r="Y5" t="s">
        <v>379</v>
      </c>
      <c r="Z5" t="s">
        <v>364</v>
      </c>
      <c r="AA5" t="s">
        <v>388</v>
      </c>
      <c r="AB5" t="s">
        <v>392</v>
      </c>
      <c r="AC5" t="s">
        <v>423</v>
      </c>
      <c r="AD5" s="13" t="s">
        <v>412</v>
      </c>
    </row>
    <row r="6" spans="1:33" x14ac:dyDescent="0.25">
      <c r="A6" t="s">
        <v>277</v>
      </c>
      <c r="B6" t="s">
        <v>278</v>
      </c>
      <c r="E6" t="s">
        <v>279</v>
      </c>
      <c r="F6" t="s">
        <v>280</v>
      </c>
      <c r="I6" t="s">
        <v>281</v>
      </c>
      <c r="J6" t="s">
        <v>281</v>
      </c>
      <c r="M6" t="s">
        <v>282</v>
      </c>
      <c r="Q6" t="s">
        <v>283</v>
      </c>
      <c r="U6">
        <v>3.2</v>
      </c>
      <c r="V6" t="s">
        <v>284</v>
      </c>
      <c r="W6" t="s">
        <v>291</v>
      </c>
      <c r="Y6" t="s">
        <v>380</v>
      </c>
      <c r="AB6" t="s">
        <v>363</v>
      </c>
      <c r="AC6" t="s">
        <v>436</v>
      </c>
      <c r="AD6" s="13" t="s">
        <v>413</v>
      </c>
    </row>
    <row r="7" spans="1:33" x14ac:dyDescent="0.25">
      <c r="A7" t="s">
        <v>286</v>
      </c>
      <c r="E7" t="s">
        <v>287</v>
      </c>
      <c r="I7" t="s">
        <v>288</v>
      </c>
      <c r="J7" t="s">
        <v>288</v>
      </c>
      <c r="Q7" t="s">
        <v>289</v>
      </c>
      <c r="U7">
        <v>10</v>
      </c>
      <c r="V7" t="s">
        <v>290</v>
      </c>
      <c r="W7" t="s">
        <v>296</v>
      </c>
      <c r="Y7" t="s">
        <v>361</v>
      </c>
      <c r="AB7" t="s">
        <v>393</v>
      </c>
      <c r="AC7" t="s">
        <v>437</v>
      </c>
      <c r="AD7" s="13" t="s">
        <v>404</v>
      </c>
    </row>
    <row r="8" spans="1:33" x14ac:dyDescent="0.25">
      <c r="A8" t="s">
        <v>292</v>
      </c>
      <c r="E8" t="s">
        <v>293</v>
      </c>
      <c r="Q8" t="s">
        <v>294</v>
      </c>
      <c r="U8">
        <v>32</v>
      </c>
      <c r="V8" t="s">
        <v>295</v>
      </c>
      <c r="W8" t="s">
        <v>300</v>
      </c>
      <c r="Y8" t="s">
        <v>381</v>
      </c>
      <c r="AB8" t="s">
        <v>394</v>
      </c>
      <c r="AC8" t="s">
        <v>438</v>
      </c>
      <c r="AD8" s="13" t="s">
        <v>373</v>
      </c>
    </row>
    <row r="9" spans="1:33" x14ac:dyDescent="0.25">
      <c r="A9" t="s">
        <v>297</v>
      </c>
      <c r="E9" t="s">
        <v>298</v>
      </c>
      <c r="Q9" t="s">
        <v>247</v>
      </c>
      <c r="U9">
        <v>100</v>
      </c>
      <c r="V9" t="s">
        <v>299</v>
      </c>
      <c r="W9" t="s">
        <v>303</v>
      </c>
      <c r="Y9" t="s">
        <v>382</v>
      </c>
      <c r="AB9" t="s">
        <v>395</v>
      </c>
      <c r="AC9" t="s">
        <v>439</v>
      </c>
      <c r="AD9" s="13" t="s">
        <v>405</v>
      </c>
    </row>
    <row r="10" spans="1:33" x14ac:dyDescent="0.25">
      <c r="A10" t="s">
        <v>301</v>
      </c>
      <c r="E10" t="s">
        <v>302</v>
      </c>
      <c r="W10" t="s">
        <v>251</v>
      </c>
      <c r="Y10" t="s">
        <v>383</v>
      </c>
      <c r="AB10" t="s">
        <v>397</v>
      </c>
      <c r="AC10" t="s">
        <v>424</v>
      </c>
      <c r="AD10" s="13" t="s">
        <v>406</v>
      </c>
    </row>
    <row r="11" spans="1:33" x14ac:dyDescent="0.25">
      <c r="A11" s="7" t="s">
        <v>304</v>
      </c>
      <c r="AB11" t="s">
        <v>398</v>
      </c>
      <c r="AC11" t="s">
        <v>425</v>
      </c>
      <c r="AD11" s="13" t="s">
        <v>374</v>
      </c>
    </row>
    <row r="12" spans="1:33" x14ac:dyDescent="0.25">
      <c r="AC12" t="s">
        <v>426</v>
      </c>
      <c r="AD12" s="13" t="s">
        <v>407</v>
      </c>
    </row>
    <row r="13" spans="1:33" x14ac:dyDescent="0.25">
      <c r="AC13" t="s">
        <v>427</v>
      </c>
      <c r="AD13" s="13" t="s">
        <v>408</v>
      </c>
    </row>
    <row r="14" spans="1:33" x14ac:dyDescent="0.25">
      <c r="AC14" t="s">
        <v>428</v>
      </c>
      <c r="AD14" s="13" t="s">
        <v>409</v>
      </c>
    </row>
    <row r="15" spans="1:33" x14ac:dyDescent="0.25">
      <c r="AC15" t="s">
        <v>429</v>
      </c>
      <c r="AD15" s="13" t="s">
        <v>410</v>
      </c>
    </row>
    <row r="16" spans="1:33" x14ac:dyDescent="0.25">
      <c r="AC16" t="s">
        <v>430</v>
      </c>
      <c r="AD16" s="13" t="s">
        <v>375</v>
      </c>
    </row>
    <row r="17" spans="29:30" x14ac:dyDescent="0.25">
      <c r="AC17" t="s">
        <v>431</v>
      </c>
      <c r="AD17" s="13" t="s">
        <v>403</v>
      </c>
    </row>
    <row r="18" spans="29:30" x14ac:dyDescent="0.25">
      <c r="AC18" t="s">
        <v>432</v>
      </c>
      <c r="AD18" s="13" t="s">
        <v>376</v>
      </c>
    </row>
    <row r="19" spans="29:30" x14ac:dyDescent="0.25">
      <c r="AC19" t="s">
        <v>433</v>
      </c>
    </row>
    <row r="20" spans="29:30" x14ac:dyDescent="0.25">
      <c r="AC20" t="s">
        <v>434</v>
      </c>
    </row>
    <row r="21" spans="29:30" x14ac:dyDescent="0.25">
      <c r="AC21" t="s">
        <v>435</v>
      </c>
    </row>
    <row r="22" spans="29:30" x14ac:dyDescent="0.25">
      <c r="AC22" t="s">
        <v>440</v>
      </c>
    </row>
    <row r="23" spans="29:30" x14ac:dyDescent="0.25">
      <c r="AC23" t="s">
        <v>441</v>
      </c>
    </row>
    <row r="24" spans="29:30" x14ac:dyDescent="0.25">
      <c r="AC24" t="s">
        <v>442</v>
      </c>
    </row>
    <row r="25" spans="29:30" x14ac:dyDescent="0.25">
      <c r="AC25" t="s">
        <v>443</v>
      </c>
    </row>
  </sheetData>
  <phoneticPr fontId="1" type="noConversion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ACBBE7-1532-4665-86EE-1A2D909F32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Daten</vt:lpstr>
      <vt:lpstr>DatenGebaeude</vt:lpstr>
      <vt:lpstr>DatenHaufwerk</vt:lpstr>
      <vt:lpstr>DatenErkundungsstelle</vt:lpstr>
      <vt:lpstr>Chemie</vt:lpstr>
      <vt:lpstr>RuK</vt:lpstr>
      <vt:lpstr>LP</vt:lpstr>
      <vt:lpstr>Untersuchung ERK</vt:lpstr>
      <vt:lpstr>Probe ERK</vt:lpstr>
      <vt:lpstr>Untersuchung HAUF</vt:lpstr>
      <vt:lpstr>Probe HAUF</vt:lpstr>
      <vt:lpstr>Untersuchung GEB</vt:lpstr>
      <vt:lpstr>Probe GEB</vt:lpstr>
      <vt:lpstr>Auswahl Listen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Kuenzl</dc:creator>
  <cp:lastModifiedBy>Moritz Künzl</cp:lastModifiedBy>
  <dcterms:created xsi:type="dcterms:W3CDTF">2021-07-27T08:53:06Z</dcterms:created>
  <dcterms:modified xsi:type="dcterms:W3CDTF">2021-10-29T09:01:01Z</dcterms:modified>
</cp:coreProperties>
</file>