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0F59AEBF-A627-4B4D-A0BB-3A3D982A2822}" xr6:coauthVersionLast="47" xr6:coauthVersionMax="47" xr10:uidLastSave="{00000000-0000-0000-0000-000000000000}"/>
  <bookViews>
    <workbookView xWindow="-27060" yWindow="1170" windowWidth="25740" windowHeight="13290" tabRatio="887" activeTab="2" xr2:uid="{00000000-000D-0000-FFFF-FFFF00000000}"/>
  </bookViews>
  <sheets>
    <sheet name="Daten_Abfrage" sheetId="13" r:id="rId1"/>
    <sheet name="Erkundungsstellen_Grunddaten" sheetId="2" r:id="rId2"/>
    <sheet name="Schichten_Grunddaten" sheetId="3" r:id="rId3"/>
    <sheet name="Chemie_Ergebnisse" sheetId="6" r:id="rId4"/>
    <sheet name="Auswahl_Listen" sheetId="30" r:id="rId5"/>
  </sheets>
  <definedNames>
    <definedName name="_xlnm._FilterDatabase" localSheetId="2" hidden="1">Schichten_Grunddaten!$B$1:$I$2</definedName>
    <definedName name="AUSWAHL_CHEMIE_ASBEST">OFFSET(Auswahl_Listen!$P$2,0,0,COUNTA(Auswahl_Listen!$P:$P)-1)</definedName>
    <definedName name="AUSWAHL_CHEMIE_DEPV">OFFSET(Auswahl_Listen!$M$2,0,0,COUNTA(Auswahl_Listen!$M:$M)-1)</definedName>
    <definedName name="AUSWAHL_CHEMIE_ENTSCHEIDUNGSHILFE">OFFSET(Auswahl_Listen!$N$2,0,0,COUNTA(Auswahl_Listen!$N:$N)-1)</definedName>
    <definedName name="AUSWAHL_CHEMIE_LAGA_BO">OFFSET(Auswahl_Listen!$I$2,0,0,COUNTA(Auswahl_Listen!$I:$I)-1)</definedName>
    <definedName name="AUSWAHL_CHEMIE_LAGA_RC">OFFSET(Auswahl_Listen!$J$2,0,0,COUNTA(Auswahl_Listen!$J:$J)-1)</definedName>
    <definedName name="AUSWAHL_CHEMIE_LAGARC_ORIENTIERUNGSWERT">OFFSET(Auswahl_Listen!$K$2,0,0,COUNTA(Auswahl_Listen!$K:$K)-1)</definedName>
    <definedName name="AUSWAHL_CHEMIE_MUFV">OFFSET(Auswahl_Listen!$H$2,0,0,COUNTA(Auswahl_Listen!$H:$H)-1)</definedName>
    <definedName name="AUSWAHL_CHEMIE_REKU">OFFSET(Auswahl_Listen!$O$2,0,0,COUNTA(Auswahl_Listen!$O:$O)-1)</definedName>
    <definedName name="AUSWAHL_CHEMIE_TLGESTEIN">OFFSET(Auswahl_Listen!$L$2,0,0,COUNTA(Auswahl_Listen!$L:$L)-1)</definedName>
    <definedName name="AUSWAHL_ERK_AUFSCHLUSS_OB">OFFSET(Auswahl_Listen!$Q$2,0,0,COUNTA(Auswahl_Listen!$Q:$Q)-1)</definedName>
    <definedName name="AUSWAHL_ERK_AUFSCHLUSS_TOB">OFFSET(Auswahl_Listen!$R$2,0,0,COUNTA(Auswahl_Listen!$R:$R)-1)</definedName>
    <definedName name="AUSWAHL_ERK_AUFSCHLUSS_UG_OH_BA">OFFSET(Auswahl_Listen!$S$2,0,0,COUNTA(Auswahl_Listen!$S:$S)-1)</definedName>
    <definedName name="AUSWAHL_ERK_BELASTUNGSKLASSE">OFFSET(Auswahl_Listen!$U$2,0,0,COUNTA(Auswahl_Listen!$U:$U)-1)</definedName>
    <definedName name="AUSWAHL_ERK_OBERKANTE">OFFSET(Auswahl_Listen!$T$2,0,0,COUNTA(Auswahl_Listen!$T:$T)-1)</definedName>
    <definedName name="AUSWAHL_JA_NEIN">OFFSET(Auswahl_Listen!$V$2,0,0,COUNTA(Auswahl_Listen!$V:$V)-1)</definedName>
    <definedName name="AUSWAHL_SCHICHT_AUFSCHLUSS">OFFSET(Auswahl_Listen!$A$2,0,0,COUNTA(Auswahl_Listen!$A:$A)-1)</definedName>
    <definedName name="AUSWAHL_SCHICHT_BEHAELTNIS">OFFSET(Auswahl_Listen!$B$2,0,0,COUNTA(Auswahl_Listen!$B:$B)-1)</definedName>
    <definedName name="AUSWAHL_SCHICHT_BODENART">OFFSET(Auswahl_Listen!$D$2,0,0,COUNTA(Auswahl_Listen!$D:$D)-1)</definedName>
    <definedName name="AUSWAHL_SCHICHT_FEUCHTIGKEIT">OFFSET(Auswahl_Listen!$F$2,0,0,COUNTA(Auswahl_Listen!$F:$F)-1)</definedName>
    <definedName name="AUSWAHL_SCHICHT_KONSISTENZ">OFFSET(Auswahl_Listen!$E$2,0,0,COUNTA(Auswahl_Listen!$E:$E)-1)</definedName>
    <definedName name="AUSWAHL_SCHICHT_RUNDUNGSGRAD">OFFSET(Auswahl_Listen!$C$2,0,0,COUNTA(Auswahl_Listen!$C:$C)-1)</definedName>
    <definedName name="AUSWAHL_SCHICHT_VERDICHTUNGSFAEHIGKEIT">OFFSET(Auswahl_Listen!$G$2,0,0,COUNTA(Auswahl_Listen!$G:$G)-1)</definedName>
    <definedName name="ExterneDaten_1" localSheetId="0" hidden="1">Daten_Abfrage!$A$1:$CO$2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" i="3" l="1"/>
  <c r="B2" i="2"/>
  <c r="X2" i="3"/>
  <c r="AA2" i="3"/>
  <c r="K2" i="3" a="1"/>
  <c r="K2" i="3" l="1"/>
  <c r="J2" i="3" s="1"/>
  <c r="Z21" i="2"/>
  <c r="Z22" i="2"/>
  <c r="Z23" i="2"/>
  <c r="Z24" i="2"/>
  <c r="AA21" i="2"/>
  <c r="AA22" i="2"/>
  <c r="AA23" i="2"/>
  <c r="AA24" i="2"/>
  <c r="AB21" i="2"/>
  <c r="AB22" i="2"/>
  <c r="AB23" i="2"/>
  <c r="AB24" i="2"/>
  <c r="AC21" i="2"/>
  <c r="AC22" i="2"/>
  <c r="AC23" i="2"/>
  <c r="AC24" i="2"/>
  <c r="Z10" i="2"/>
  <c r="Z11" i="2"/>
  <c r="Z12" i="2"/>
  <c r="AA12" i="2" s="1"/>
  <c r="AB12" i="2" s="1"/>
  <c r="AC12" i="2" s="1"/>
  <c r="Z13" i="2"/>
  <c r="AA13" i="2" s="1"/>
  <c r="AB13" i="2" s="1"/>
  <c r="AC13" i="2" s="1"/>
  <c r="Z14" i="2"/>
  <c r="Z15" i="2"/>
  <c r="Z16" i="2"/>
  <c r="Z17" i="2"/>
  <c r="AA17" i="2" s="1"/>
  <c r="AB17" i="2" s="1"/>
  <c r="AC17" i="2" s="1"/>
  <c r="Z18" i="2"/>
  <c r="Z19" i="2"/>
  <c r="AA19" i="2" s="1"/>
  <c r="AB19" i="2" s="1"/>
  <c r="AC19" i="2" s="1"/>
  <c r="Z20" i="2"/>
  <c r="AA10" i="2"/>
  <c r="AB10" i="2" s="1"/>
  <c r="AC10" i="2" s="1"/>
  <c r="AA11" i="2"/>
  <c r="AA14" i="2"/>
  <c r="AB14" i="2" s="1"/>
  <c r="AC14" i="2" s="1"/>
  <c r="AA15" i="2"/>
  <c r="AA16" i="2"/>
  <c r="AB16" i="2" s="1"/>
  <c r="AC16" i="2" s="1"/>
  <c r="AA18" i="2"/>
  <c r="AB18" i="2" s="1"/>
  <c r="AC18" i="2" s="1"/>
  <c r="AA20" i="2"/>
  <c r="AB20" i="2" s="1"/>
  <c r="AC20" i="2" s="1"/>
  <c r="AB11" i="2"/>
  <c r="AC11" i="2" s="1"/>
  <c r="AB15" i="2"/>
  <c r="AC15" i="2" s="1"/>
  <c r="A2" i="3"/>
  <c r="Z9" i="2" l="1"/>
  <c r="AA9" i="2" s="1"/>
  <c r="AB9" i="2" s="1"/>
  <c r="AC9" i="2" s="1"/>
  <c r="Z7" i="2" l="1"/>
  <c r="AA7" i="2" s="1"/>
  <c r="AB7" i="2" s="1"/>
  <c r="AC7" i="2" s="1"/>
  <c r="Z8" i="2"/>
  <c r="AA8" i="2" s="1"/>
  <c r="AB8" i="2" s="1"/>
  <c r="AC8" i="2" s="1"/>
  <c r="Z2" i="2"/>
  <c r="AA2" i="2" s="1"/>
  <c r="AB2" i="2" s="1"/>
  <c r="Z3" i="2"/>
  <c r="AA3" i="2" s="1"/>
  <c r="AB3" i="2" s="1"/>
  <c r="Z4" i="2"/>
  <c r="AA4" i="2" s="1"/>
  <c r="AB4" i="2" s="1"/>
  <c r="Z5" i="2"/>
  <c r="AA5" i="2" s="1"/>
  <c r="AB5" i="2" s="1"/>
  <c r="Z6" i="2"/>
  <c r="AA6" i="2" s="1"/>
  <c r="AB6" i="2" s="1"/>
  <c r="AC6" i="2" l="1"/>
  <c r="AC4" i="2"/>
  <c r="AC2" i="2"/>
  <c r="AC5" i="2"/>
  <c r="AC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EDB2BC-11D6-40C9-92E7-CD12EF6A6BAA}" keepAlive="1" name="Abfrage - Chemie_Ergebnisse" description="Verbindung mit der Abfrage 'Chemie_Ergebnisse' in der Arbeitsmappe." type="5" refreshedVersion="6" background="1">
    <dbPr connection="Provider=Microsoft.Mashup.OleDb.1;Data Source=$Workbook$;Location=Chemie_Ergebnisse;Extended Properties=&quot;&quot;" command="SELECT * FROM [Chemie_Ergebnisse]"/>
  </connection>
  <connection id="2" xr16:uid="{7CB7E101-0919-4970-8750-12E78F656B97}" keepAlive="1" name="Abfrage - Erkundungsstellen_Grunddaten" description="Verbindung mit der Abfrage 'Erkundungsstellen_Grunddaten' in der Arbeitsmappe." type="5" refreshedVersion="7" background="1" saveData="1">
    <dbPr connection="Provider=Microsoft.Mashup.OleDb.1;Data Source=$Workbook$;Location=Erkundungsstellen_Grunddaten;Extended Properties=&quot;&quot;" command="SELECT * FROM [Erkundungsstellen_Grunddaten]"/>
  </connection>
  <connection id="3" xr16:uid="{580B73E6-0B3E-4579-A724-44E922EF010B}" keepAlive="1" name="Abfrage - Schichten_Grunddaten" description="Verbindung mit der Abfrage 'Schichten_Grunddaten' in der Arbeitsmappe." type="5" refreshedVersion="6" background="1">
    <dbPr connection="Provider=Microsoft.Mashup.OleDb.1;Data Source=$Workbook$;Location=Schichten_Grunddaten;Extended Properties=&quot;&quot;" command="SELECT * FROM [Schichten_Grunddat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<sst xmlns="http://schemas.openxmlformats.org/spreadsheetml/2006/main" count="376" uniqueCount="189">
  <si>
    <t>ERK_ID</t>
  </si>
  <si>
    <t>ERK_DATUM</t>
  </si>
  <si>
    <t>ERK_PRUEFER</t>
  </si>
  <si>
    <t>ERK_KOORDINATEN</t>
  </si>
  <si>
    <t>ERK_ORT</t>
  </si>
  <si>
    <t>ERK_OBERKANTE</t>
  </si>
  <si>
    <t>ERK_BELASTUNGSKLASSE</t>
  </si>
  <si>
    <t>ERK_PECH_QUALITATIV</t>
  </si>
  <si>
    <t>ERK_PECH_QUANTITATIV</t>
  </si>
  <si>
    <t>ERK_TRAG_PLANUM</t>
  </si>
  <si>
    <t>ERK_TRAG_GRABENSOHLE</t>
  </si>
  <si>
    <t>ERK_VERBUND_UNTERLAGE</t>
  </si>
  <si>
    <t>FB1</t>
  </si>
  <si>
    <t>SCHICHT_ID</t>
  </si>
  <si>
    <t>CHEMIE_ID</t>
  </si>
  <si>
    <t>SCHICHT_NR</t>
  </si>
  <si>
    <t>SCHICHT_ART</t>
  </si>
  <si>
    <t>SCHICHT_DICKE</t>
  </si>
  <si>
    <t>SCHICHT_KOERNUNG</t>
  </si>
  <si>
    <t>SCHICHT_FARBE</t>
  </si>
  <si>
    <t>SCHICHT_GERUCH</t>
  </si>
  <si>
    <t>SCHICHT_KONSISTENZ</t>
  </si>
  <si>
    <t>SCHICHT_BEHAELTNIS</t>
  </si>
  <si>
    <t>SCHICHT_ABFALLART</t>
  </si>
  <si>
    <t>SCHICHT_KORNGROESSENVERTEILUNG</t>
  </si>
  <si>
    <t>SCHICHT_WASSERPROCTOR</t>
  </si>
  <si>
    <t>SCHICHT_RUK</t>
  </si>
  <si>
    <t>SCHICHT_VERDICHTUNGSFAEHIGKEIT</t>
  </si>
  <si>
    <t>CHEMIE_LAGARC_ORIENTIERUNGSWERT</t>
  </si>
  <si>
    <t>CHEMIE_TLGESTEIN</t>
  </si>
  <si>
    <t>CHEMIE_DEPV</t>
  </si>
  <si>
    <t>CHEMIE_MUFV</t>
  </si>
  <si>
    <t>CHEMIE_ASBEST</t>
  </si>
  <si>
    <t>CHEMIE_ENTSCHEIDUNGSHILFE</t>
  </si>
  <si>
    <t>C1</t>
  </si>
  <si>
    <t>ERK_LP1</t>
  </si>
  <si>
    <t>ERK_LP2</t>
  </si>
  <si>
    <t>ERK_LP3</t>
  </si>
  <si>
    <t>CHEMIE_REKU</t>
  </si>
  <si>
    <t>SCHICHT_FEUCHTIGKEIT</t>
  </si>
  <si>
    <t>Z1.1</t>
  </si>
  <si>
    <t>RC1</t>
  </si>
  <si>
    <t>DK0</t>
  </si>
  <si>
    <t>nicht gefährlich</t>
  </si>
  <si>
    <t>eingehalten</t>
  </si>
  <si>
    <t>CHEMIE_LAGA_BO</t>
  </si>
  <si>
    <t>CHEMIE_LAGA_RC</t>
  </si>
  <si>
    <t>CHEMIE_LFS</t>
  </si>
  <si>
    <t>CHEMIE_PCB</t>
  </si>
  <si>
    <t>CHEMIE_BTEX</t>
  </si>
  <si>
    <t>SCHICHT_WASSERGEHALT</t>
  </si>
  <si>
    <t>SCHICHT_AUFSCHLUSS</t>
  </si>
  <si>
    <t>SCHICHT_PECH</t>
  </si>
  <si>
    <t>ERK_LP_MEAN</t>
  </si>
  <si>
    <t>ERK_LP_EV</t>
  </si>
  <si>
    <t>ERK_LP_EV15</t>
  </si>
  <si>
    <t>ERK_LP_EV2</t>
  </si>
  <si>
    <t>SCHICHT_TIEFE_ENDE</t>
  </si>
  <si>
    <t>SCHICHT_TIEFE_START</t>
  </si>
  <si>
    <t>ERK_AUFSCHLUSS_OB</t>
  </si>
  <si>
    <t>ERK_AUFSCHLUSS_TOB</t>
  </si>
  <si>
    <t>ERK_LP</t>
  </si>
  <si>
    <t>SCHICHT_RUK_NR</t>
  </si>
  <si>
    <t>Plakolli, Mensur;Meyer, Ronny</t>
  </si>
  <si>
    <t>32U 375643 5556658</t>
  </si>
  <si>
    <t>K 35, NK 5809 018 – NK 5809 016, Stat. 0+100, FS FR Bruttig</t>
  </si>
  <si>
    <t>FOK</t>
  </si>
  <si>
    <t>nein</t>
  </si>
  <si>
    <t>0/8</t>
  </si>
  <si>
    <t>schwarz-grau</t>
  </si>
  <si>
    <t>neutral</t>
  </si>
  <si>
    <t>Z0*</t>
  </si>
  <si>
    <t>nicht eingehalten</t>
  </si>
  <si>
    <t>Bk400</t>
  </si>
  <si>
    <t>Handschurf</t>
  </si>
  <si>
    <t>Kleinrammbohrung</t>
  </si>
  <si>
    <t>SCHICHT_RUK_PROBE</t>
  </si>
  <si>
    <t>Einzelprobe</t>
  </si>
  <si>
    <t>SCHICHT_RUNDUNGSGRAD_GESTUFTHEIT</t>
  </si>
  <si>
    <t>SCHICHT_DRUCKFESTIGKEIT</t>
  </si>
  <si>
    <t>GOB</t>
  </si>
  <si>
    <t>C0</t>
  </si>
  <si>
    <t>gefährlich</t>
  </si>
  <si>
    <t>Deckschicht</t>
  </si>
  <si>
    <t>ERK_LEITFADEN_AUSBAUASPHALT</t>
  </si>
  <si>
    <t>ERK_TEILWEISE_VERFESTIGT</t>
  </si>
  <si>
    <t>ERK_UEBERSCHREITUNG_ORIENT</t>
  </si>
  <si>
    <t>ERK_RAMMHINDERNIS</t>
  </si>
  <si>
    <t>ERK_KABELTRASSE</t>
  </si>
  <si>
    <t>ERK_FREMDBESTANDTEILE</t>
  </si>
  <si>
    <t>ERK_GUENSTIGE_EINSTUFUNG</t>
  </si>
  <si>
    <t>ERK_VERNACHLAESSIGUNG_LEITFAEHIGKEIT</t>
  </si>
  <si>
    <t>#</t>
  </si>
  <si>
    <t>ERK_BELASTUNGSKLASSE_TAFEL</t>
  </si>
  <si>
    <t>Tafel 1, Zeile 1</t>
  </si>
  <si>
    <t>SCHICHT_NOTIZ</t>
  </si>
  <si>
    <t>ERK_VARIABLE_FOOTNOTE2</t>
  </si>
  <si>
    <t>ERK_VARIABLE_FOOTNOTE1</t>
  </si>
  <si>
    <t>ERK_VARIABLE_FOOTNOTE3</t>
  </si>
  <si>
    <t>ERK_BEREICH</t>
  </si>
  <si>
    <t>ERK_ANSPRECHPARTNER</t>
  </si>
  <si>
    <t>LBM</t>
  </si>
  <si>
    <t>Herr SoUndSo</t>
  </si>
  <si>
    <t>ERK_ZIELTIEFE</t>
  </si>
  <si>
    <t>SCHICHT_BODENKLASSE</t>
  </si>
  <si>
    <t>SCHICHT_BODENART</t>
  </si>
  <si>
    <t>SCHICHT_HOMOGENBEREICH</t>
  </si>
  <si>
    <t>SCHICHT_FROSTEMPFINDLICHKEITSKLASSE</t>
  </si>
  <si>
    <t>SCHICHT_DIFFERENZ_WN_WOPT</t>
  </si>
  <si>
    <t>CHEMIE_ABFALLSCHLUESSEL</t>
  </si>
  <si>
    <t>ERK_AUFSCHLUSS_UG_OH_BA</t>
  </si>
  <si>
    <t>ERK_PECH_HALBQUANTITATIV</t>
  </si>
  <si>
    <t>ERK_SOHLE_TIEFE</t>
  </si>
  <si>
    <t>ERK_LP_EV2_SOLL</t>
  </si>
  <si>
    <t>SCHICHT_BEHAELTNISSE</t>
  </si>
  <si>
    <t>PE-Eimer 10 l</t>
  </si>
  <si>
    <t>TMHB</t>
  </si>
  <si>
    <t xml:space="preserve">PE-Eimer  5 l </t>
  </si>
  <si>
    <t>BETON</t>
  </si>
  <si>
    <t>Bohrkiste</t>
  </si>
  <si>
    <t>BESCHICHTUNG</t>
  </si>
  <si>
    <t>PE-Beh. 3 l</t>
  </si>
  <si>
    <t>ABDICHTUNG</t>
  </si>
  <si>
    <t>PE-Dose 1 l</t>
  </si>
  <si>
    <t>TOB</t>
  </si>
  <si>
    <t>FUGE</t>
  </si>
  <si>
    <t>UG</t>
  </si>
  <si>
    <t>OH</t>
  </si>
  <si>
    <t>SCHICHT_PAK</t>
  </si>
  <si>
    <t>SCHICHT_RUNDUNGSGRAD</t>
  </si>
  <si>
    <t>RK, sg</t>
  </si>
  <si>
    <t>RK, ug</t>
  </si>
  <si>
    <t>BK, sg</t>
  </si>
  <si>
    <t>BK, ug</t>
  </si>
  <si>
    <t>Lehme</t>
  </si>
  <si>
    <t>Schluffe</t>
  </si>
  <si>
    <t>Sande</t>
  </si>
  <si>
    <t>Tone</t>
  </si>
  <si>
    <t>breiig</t>
  </si>
  <si>
    <t>breiig-weich</t>
  </si>
  <si>
    <t>weich</t>
  </si>
  <si>
    <t>weich-steif</t>
  </si>
  <si>
    <t>steif</t>
  </si>
  <si>
    <t>steif-halbfest</t>
  </si>
  <si>
    <t>halbfest</t>
  </si>
  <si>
    <t>halbfest-fest</t>
  </si>
  <si>
    <t>fest</t>
  </si>
  <si>
    <t>&lt;</t>
  </si>
  <si>
    <t>≤</t>
  </si>
  <si>
    <t>~</t>
  </si>
  <si>
    <t>&gt;</t>
  </si>
  <si>
    <t>≥</t>
  </si>
  <si>
    <t>ja</t>
  </si>
  <si>
    <t>Z0</t>
  </si>
  <si>
    <t>Z1.2</t>
  </si>
  <si>
    <t>Z2</t>
  </si>
  <si>
    <t>&gt;Z2</t>
  </si>
  <si>
    <t>RC2</t>
  </si>
  <si>
    <t>RC3</t>
  </si>
  <si>
    <t>&gt;RC3</t>
  </si>
  <si>
    <t>DK1</t>
  </si>
  <si>
    <t>DK2</t>
  </si>
  <si>
    <t>DK3</t>
  </si>
  <si>
    <t>&gt;DK3</t>
  </si>
  <si>
    <t>Spalte 5</t>
  </si>
  <si>
    <t>CHEMIE_DEPV_ODER_ENTSCHEIDUNGSHILFE</t>
  </si>
  <si>
    <t>Bk150</t>
  </si>
  <si>
    <t>Bk250</t>
  </si>
  <si>
    <t>Bk300</t>
  </si>
  <si>
    <t>Aufbruch</t>
  </si>
  <si>
    <t>Aufstemmen</t>
  </si>
  <si>
    <t>nachweisbar</t>
  </si>
  <si>
    <t>nicht nachweisbar</t>
  </si>
  <si>
    <t>Baggerschurf</t>
  </si>
  <si>
    <t>GOK</t>
  </si>
  <si>
    <t>GEW</t>
  </si>
  <si>
    <t>keine</t>
  </si>
  <si>
    <t>FOOTNOTES</t>
  </si>
  <si>
    <t>AUSWAHL_JA_NEIN</t>
  </si>
  <si>
    <t>ERK_ID.1</t>
  </si>
  <si>
    <t>CHEMIE_ID.1</t>
  </si>
  <si>
    <t>ERK_HAUFWERK_MATERIAL</t>
  </si>
  <si>
    <t>ERK_HAUFWERK_VOLUMEN</t>
  </si>
  <si>
    <t>ERK_HAUFWERK_PROBEN_ANZAHL</t>
  </si>
  <si>
    <t>Boden</t>
  </si>
  <si>
    <t>ERK_NUMMER</t>
  </si>
  <si>
    <t>JA</t>
  </si>
  <si>
    <t>NEIN</t>
  </si>
  <si>
    <t>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</si>
</sst>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6A8759"/>
      <name val="JetBrains Mono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2" fillId="2" borderId="1" xfId="0" applyFont="1" applyFill="1" applyBorder="1" applyProtection="1">
      <protection locked="0"/>
    </xf>
    <xf numFmtId="0" fontId="3" fillId="0" borderId="0" xfId="0" applyFont="1" applyProtection="1">
      <protection locked="0"/>
    </xf>
    <xf numFmtId="0" fontId="0" fillId="0" borderId="0" xfId="0" quotePrefix="1" applyProtection="1">
      <protection locked="0"/>
    </xf>
    <xf numFmtId="0" fontId="0" fillId="0" borderId="0" xfId="0" applyProtection="1"/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14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0" fontId="0" fillId="0" borderId="0" xfId="0" applyBorder="1" applyAlignment="1" applyProtection="1">
      <alignment horizontal="right"/>
      <protection locked="0"/>
    </xf>
    <xf numFmtId="2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Protection="1">
      <protection locked="0"/>
    </xf>
    <xf numFmtId="14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Border="1" applyAlignment="1" applyProtection="1">
      <alignment horizontal="right"/>
      <protection locked="0"/>
    </xf>
    <xf numFmtId="165" fontId="0" fillId="0" borderId="0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</xf>
    <xf numFmtId="164" fontId="0" fillId="0" borderId="0" xfId="0" applyNumberFormat="1" applyAlignment="1" applyProtection="1">
      <alignment horizontal="right"/>
    </xf>
    <xf numFmtId="165" fontId="0" fillId="0" borderId="0" xfId="0" applyNumberFormat="1" applyAlignment="1" applyProtection="1">
      <alignment horizontal="right"/>
    </xf>
    <xf numFmtId="1" fontId="0" fillId="0" borderId="0" xfId="0" applyNumberFormat="1" applyAlignment="1" applyProtection="1">
      <alignment horizontal="right"/>
    </xf>
    <xf numFmtId="0" fontId="0" fillId="0" borderId="0" xfId="0" applyNumberFormat="1" applyProtection="1">
      <protection locked="0"/>
    </xf>
    <xf numFmtId="165" fontId="0" fillId="0" borderId="0" xfId="0" applyNumberFormat="1"/>
    <xf numFmtId="0" fontId="4" fillId="0" borderId="0" xfId="0" applyFont="1" applyAlignment="1">
      <alignment vertical="center"/>
    </xf>
    <xf numFmtId="0" fontId="0" fillId="3" borderId="0" xfId="0" applyFill="1" applyAlignment="1" applyProtection="1">
      <alignment horizontal="left"/>
      <protection locked="0"/>
    </xf>
    <xf numFmtId="1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2" xfId="0" applyFill="1" applyBorder="1"/>
    <xf numFmtId="0" fontId="5" fillId="4" borderId="0" xfId="0" applyFont="1" applyFill="1"/>
    <xf numFmtId="49" fontId="0" fillId="3" borderId="0" xfId="0" applyNumberFormat="1" applyFill="1" applyProtection="1">
      <protection locked="0"/>
    </xf>
    <xf numFmtId="49" fontId="0" fillId="0" borderId="0" xfId="0" applyNumberFormat="1" applyProtection="1">
      <protection locked="0"/>
    </xf>
  </cellXfs>
  <cellStyles count="1">
    <cellStyle name="Standard" xfId="0" builtinId="0"/>
  </cellStyles>
  <dxfs count="108">
    <dxf>
      <numFmt numFmtId="30" formatCode="@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4" formatCode="0.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24" Type="http://schemas.openxmlformats.org/officeDocument/2006/relationships/customXml" Target="../customXml/item13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eetMetadata" Target="metadata.xml"/><Relationship Id="rId19" Type="http://schemas.openxmlformats.org/officeDocument/2006/relationships/customXml" Target="../customXml/item8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4DA8471D-9010-450C-A3F4-7C5F06A570BC}" autoFormatId="16" applyNumberFormats="0" applyBorderFormats="0" applyFontFormats="0" applyPatternFormats="0" applyAlignmentFormats="0" applyWidthHeightFormats="0">
  <queryTableRefresh nextId="169">
    <queryTableFields count="93">
      <queryTableField id="1" name="ERK_ID" tableColumnId="1"/>
      <queryTableField id="167" name="ERK_NUMMER" tableColumnId="93"/>
      <queryTableField id="3" name="ERK_DATUM" tableColumnId="3"/>
      <queryTableField id="4" name="ERK_PRUEFER" tableColumnId="4"/>
      <queryTableField id="99" name="ERK_BEREICH" tableColumnId="31"/>
      <queryTableField id="100" name="ERK_ANSPRECHPARTNER" tableColumnId="38"/>
      <queryTableField id="5" name="ERK_KOORDINATEN" tableColumnId="5"/>
      <queryTableField id="6" name="ERK_ORT" tableColumnId="6"/>
      <queryTableField id="83" name="ERK_AUFSCHLUSS_OB" tableColumnId="7"/>
      <queryTableField id="84" name="ERK_AUFSCHLUSS_TOB" tableColumnId="57"/>
      <queryTableField id="101" name="ERK_AUFSCHLUSS_UG_OH_BA" tableColumnId="58"/>
      <queryTableField id="8" name="ERK_OBERKANTE" tableColumnId="8"/>
      <queryTableField id="9" name="ERK_BELASTUNGSKLASSE" tableColumnId="9"/>
      <queryTableField id="102" name="ERK_BELASTUNGSKLASSE_TAFEL" tableColumnId="62"/>
      <queryTableField id="10" name="ERK_PECH_QUALITATIV" tableColumnId="10"/>
      <queryTableField id="103" name="ERK_PECH_HALBQUANTITATIV" tableColumnId="63"/>
      <queryTableField id="11" name="ERK_PECH_QUANTITATIV" tableColumnId="11"/>
      <queryTableField id="12" name="ERK_TRAG_PLANUM" tableColumnId="12"/>
      <queryTableField id="13" name="ERK_TRAG_GRABENSOHLE" tableColumnId="13"/>
      <queryTableField id="104" name="ERK_SOHLE_TIEFE" tableColumnId="64"/>
      <queryTableField id="14" name="ERK_VERBUND_UNTERLAGE" tableColumnId="14"/>
      <queryTableField id="86" name="ERK_LP" tableColumnId="59"/>
      <queryTableField id="15" name="ERK_LP1" tableColumnId="15"/>
      <queryTableField id="16" name="ERK_LP2" tableColumnId="16"/>
      <queryTableField id="17" name="ERK_LP3" tableColumnId="17"/>
      <queryTableField id="51" name="ERK_LP_MEAN" tableColumnId="2"/>
      <queryTableField id="52" name="ERK_LP_EV" tableColumnId="19"/>
      <queryTableField id="53" name="ERK_LP_EV15" tableColumnId="25"/>
      <queryTableField id="54" name="ERK_LP_EV2" tableColumnId="39"/>
      <queryTableField id="105" name="ERK_LP_EV2_SOLL" tableColumnId="65"/>
      <queryTableField id="106" name="ERK_ZIELTIEFE" tableColumnId="66"/>
      <queryTableField id="161" name="ERK_HAUFWERK_MATERIAL" tableColumnId="90"/>
      <queryTableField id="162" name="ERK_HAUFWERK_VOLUMEN" tableColumnId="91"/>
      <queryTableField id="163" name="ERK_HAUFWERK_PROBEN_ANZAHL" tableColumnId="92"/>
      <queryTableField id="107" name="ERK_LEITFADEN_AUSBAUASPHALT" tableColumnId="67"/>
      <queryTableField id="108" name="ERK_TEILWEISE_VERFESTIGT" tableColumnId="68"/>
      <queryTableField id="109" name="ERK_UEBERSCHREITUNG_ORIENT" tableColumnId="69"/>
      <queryTableField id="110" name="ERK_RAMMHINDERNIS" tableColumnId="70"/>
      <queryTableField id="111" name="ERK_KABELTRASSE" tableColumnId="71"/>
      <queryTableField id="112" name="ERK_FREMDBESTANDTEILE" tableColumnId="72"/>
      <queryTableField id="113" name="ERK_GUENSTIGE_EINSTUFUNG" tableColumnId="73"/>
      <queryTableField id="114" name="ERK_VERNACHLAESSIGUNG_LEITFAEHIGKEIT" tableColumnId="74"/>
      <queryTableField id="115" name="ERK_VARIABLE_FOOTNOTE1" tableColumnId="75"/>
      <queryTableField id="116" name="ERK_VARIABLE_FOOTNOTE2" tableColumnId="76"/>
      <queryTableField id="117" name="ERK_VARIABLE_FOOTNOTE3" tableColumnId="77"/>
      <queryTableField id="18" name="SCHICHT_ID" tableColumnId="18"/>
      <queryTableField id="137" name="ERK_ID.1" tableColumnId="78"/>
      <queryTableField id="20" name="CHEMIE_ID" tableColumnId="20"/>
      <queryTableField id="21" name="SCHICHT_NR" tableColumnId="21"/>
      <queryTableField id="55" name="SCHICHT_AUFSCHLUSS" tableColumnId="41"/>
      <queryTableField id="22" name="SCHICHT_ART" tableColumnId="22"/>
      <queryTableField id="23" name="SCHICHT_KOERNUNG" tableColumnId="23"/>
      <queryTableField id="138" name="SCHICHT_BODENKLASSE" tableColumnId="79"/>
      <queryTableField id="24" name="SCHICHT_DICKE" tableColumnId="24"/>
      <queryTableField id="79" name="SCHICHT_TIEFE_START" tableColumnId="43"/>
      <queryTableField id="80" name="SCHICHT_TIEFE_ENDE" tableColumnId="56"/>
      <queryTableField id="57" name="SCHICHT_PECH" tableColumnId="44"/>
      <queryTableField id="139" name="SCHICHT_PAK" tableColumnId="80"/>
      <queryTableField id="95" name="SCHICHT_RUNDUNGSGRAD_GESTUFTHEIT" tableColumnId="26"/>
      <queryTableField id="27" name="SCHICHT_FARBE" tableColumnId="27"/>
      <queryTableField id="140" name="SCHICHT_BODENART" tableColumnId="81"/>
      <queryTableField id="28" name="SCHICHT_KONSISTENZ" tableColumnId="28"/>
      <queryTableField id="29" name="SCHICHT_FEUCHTIGKEIT" tableColumnId="29"/>
      <queryTableField id="58" name="SCHICHT_WASSERGEHALT" tableColumnId="48"/>
      <queryTableField id="30" name="SCHICHT_WASSERPROCTOR" tableColumnId="30"/>
      <queryTableField id="141" name="SCHICHT_NOTIZ" tableColumnId="82"/>
      <queryTableField id="32" name="SCHICHT_BEHAELTNIS" tableColumnId="32"/>
      <queryTableField id="33" name="SCHICHT_ABFALLART" tableColumnId="33"/>
      <queryTableField id="34" name="SCHICHT_GERUCH" tableColumnId="34"/>
      <queryTableField id="35" name="SCHICHT_KORNGROESSENVERTEILUNG" tableColumnId="35"/>
      <queryTableField id="91" name="SCHICHT_RUK_NR" tableColumnId="60"/>
      <queryTableField id="92" name="SCHICHT_RUK_PROBE" tableColumnId="61"/>
      <queryTableField id="37" name="SCHICHT_RUK" tableColumnId="37"/>
      <queryTableField id="96" name="SCHICHT_DRUCKFESTIGKEIT" tableColumnId="36"/>
      <queryTableField id="142" name="SCHICHT_FROSTEMPFINDLICHKEITSKLASSE" tableColumnId="83"/>
      <queryTableField id="143" name="SCHICHT_DIFFERENZ_WN_WOPT" tableColumnId="84"/>
      <queryTableField id="144" name="SCHICHT_VERDICHTUNGSFAEHIGKEIT" tableColumnId="85"/>
      <queryTableField id="145" name="SCHICHT_HOMOGENBEREICH" tableColumnId="86"/>
      <queryTableField id="146" name="CHEMIE_ID.1" tableColumnId="87"/>
      <queryTableField id="40" name="CHEMIE_MUFV" tableColumnId="40"/>
      <queryTableField id="59" name="CHEMIE_LFS" tableColumnId="51"/>
      <queryTableField id="60" name="CHEMIE_LAGA_BO" tableColumnId="52"/>
      <queryTableField id="61" name="CHEMIE_LAGA_RC" tableColumnId="53"/>
      <queryTableField id="45" name="CHEMIE_LAGARC_ORIENTIERUNGSWERT" tableColumnId="45"/>
      <queryTableField id="46" name="CHEMIE_TLGESTEIN" tableColumnId="46"/>
      <queryTableField id="47" name="CHEMIE_DEPV" tableColumnId="47"/>
      <queryTableField id="50" name="CHEMIE_ENTSCHEIDUNGSHILFE" tableColumnId="50"/>
      <queryTableField id="147" name="CHEMIE_DEPV_ODER_ENTSCHEIDUNGSHILFE" tableColumnId="88"/>
      <queryTableField id="42" name="CHEMIE_REKU" tableColumnId="42"/>
      <queryTableField id="148" name="CHEMIE_ABFALLSCHLUESSEL" tableColumnId="89"/>
      <queryTableField id="49" name="CHEMIE_ASBEST" tableColumnId="49"/>
      <queryTableField id="62" name="CHEMIE_PCB" tableColumnId="54"/>
      <queryTableField id="63" name="CHEMIE_BTEX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7FAEB6-C4A4-4F7B-86E7-4FC2C3B7D336}" name="Daten_Abfrage" displayName="Daten_Abfrage" ref="A1:CO2" tableType="queryTable" totalsRowShown="0">
  <autoFilter ref="A1:CO2" xr:uid="{0CECFEBE-37A9-4CD8-9990-A9FA0984ED43}"/>
  <sortState xmlns:xlrd2="http://schemas.microsoft.com/office/spreadsheetml/2017/richdata2" ref="A2:CO2">
    <sortCondition ref="A1:A2"/>
  </sortState>
  <tableColumns count="93">
    <tableColumn id="1" xr3:uid="{A59B684D-903E-46D6-893F-094E343F51FE}" uniqueName="1" name="ERK_ID" queryTableFieldId="1" dataDxfId="107"/>
    <tableColumn id="93" xr3:uid="{98DD56B3-7CBC-41E4-9FFA-4A3506035DFF}" uniqueName="93" name="ERK_NUMMER" queryTableFieldId="167"/>
    <tableColumn id="3" xr3:uid="{F231BB8E-4E81-4971-95F1-9BDAA9FAF8AA}" uniqueName="3" name="ERK_DATUM" queryTableFieldId="3" dataDxfId="106"/>
    <tableColumn id="4" xr3:uid="{D6EC04D7-D8EA-41FD-A2A7-BB81F2D4DFB7}" uniqueName="4" name="ERK_PRUEFER" queryTableFieldId="4" dataDxfId="105"/>
    <tableColumn id="31" xr3:uid="{7BF6C6C1-CE83-4552-B2FA-75317580F04D}" uniqueName="31" name="ERK_BEREICH" queryTableFieldId="99"/>
    <tableColumn id="38" xr3:uid="{1C5CE0DE-6BB8-4301-B219-D1B9E1512E5F}" uniqueName="38" name="ERK_ANSPRECHPARTNER" queryTableFieldId="100"/>
    <tableColumn id="5" xr3:uid="{34BD3367-593B-4F19-AB91-7C5CCD7FA05A}" uniqueName="5" name="ERK_KOORDINATEN" queryTableFieldId="5" dataDxfId="104"/>
    <tableColumn id="6" xr3:uid="{90437C4C-95B0-435B-BCB7-0D53C2061CAC}" uniqueName="6" name="ERK_ORT" queryTableFieldId="6" dataDxfId="103"/>
    <tableColumn id="7" xr3:uid="{D8049506-6A8F-4241-A446-69BA67E9B9C1}" uniqueName="7" name="ERK_AUFSCHLUSS_OB" queryTableFieldId="83"/>
    <tableColumn id="57" xr3:uid="{1702CE49-3DDE-47FA-B2AE-0F573248932D}" uniqueName="57" name="ERK_AUFSCHLUSS_TOB" queryTableFieldId="84"/>
    <tableColumn id="58" xr3:uid="{6CFBE88B-B35E-43BC-A91F-26440FC7B02A}" uniqueName="58" name="ERK_AUFSCHLUSS_UG_OH_BA" queryTableFieldId="101"/>
    <tableColumn id="8" xr3:uid="{8187B759-D4A8-46FB-B19F-8F6FD8EDF426}" uniqueName="8" name="ERK_OBERKANTE" queryTableFieldId="8" dataDxfId="102"/>
    <tableColumn id="9" xr3:uid="{4A284078-65D5-457B-959F-AC3260BE56C3}" uniqueName="9" name="ERK_BELASTUNGSKLASSE" queryTableFieldId="9"/>
    <tableColumn id="62" xr3:uid="{AB5E7008-2B3D-456D-8CA7-85078CB51B41}" uniqueName="62" name="ERK_BELASTUNGSKLASSE_TAFEL" queryTableFieldId="102"/>
    <tableColumn id="10" xr3:uid="{1CC83BB9-45AC-4814-B3F9-06ABF718E18B}" uniqueName="10" name="ERK_PECH_QUALITATIV" queryTableFieldId="10"/>
    <tableColumn id="63" xr3:uid="{15EBA9C8-477F-4957-BB17-EA55A2ADD462}" uniqueName="63" name="ERK_PECH_HALBQUANTITATIV" queryTableFieldId="103"/>
    <tableColumn id="11" xr3:uid="{867EF7DE-93BD-4B00-B289-E3CB29DF8F27}" uniqueName="11" name="ERK_PECH_QUANTITATIV" queryTableFieldId="11"/>
    <tableColumn id="12" xr3:uid="{0FD88C30-413F-4E41-92B9-A4AFB899693D}" uniqueName="12" name="ERK_TRAG_PLANUM" queryTableFieldId="12"/>
    <tableColumn id="13" xr3:uid="{4B28E552-9FE3-4260-9887-9CFF91BE58A8}" uniqueName="13" name="ERK_TRAG_GRABENSOHLE" queryTableFieldId="13"/>
    <tableColumn id="64" xr3:uid="{5E0ED925-088C-434E-B141-91DEA1C4F094}" uniqueName="64" name="ERK_SOHLE_TIEFE" queryTableFieldId="104"/>
    <tableColumn id="14" xr3:uid="{00F8D46A-E4C7-47CD-9EFE-EE59AB02C19B}" uniqueName="14" name="ERK_VERBUND_UNTERLAGE" queryTableFieldId="14"/>
    <tableColumn id="59" xr3:uid="{770571D0-BEE7-4066-9A7F-AB948696629F}" uniqueName="59" name="ERK_LP" queryTableFieldId="86"/>
    <tableColumn id="15" xr3:uid="{EB33F380-29A4-472C-B7B2-FE7BDC346740}" uniqueName="15" name="ERK_LP1" queryTableFieldId="15" dataDxfId="101"/>
    <tableColumn id="16" xr3:uid="{7C1D5550-00AA-464A-BCCD-9D56E5FE950D}" uniqueName="16" name="ERK_LP2" queryTableFieldId="16" dataDxfId="100"/>
    <tableColumn id="17" xr3:uid="{D708C9B6-0326-46A8-A150-563BB8519092}" uniqueName="17" name="ERK_LP3" queryTableFieldId="17" dataDxfId="99"/>
    <tableColumn id="2" xr3:uid="{140D5E42-A8B8-4C17-9115-D1D56586B3D9}" uniqueName="2" name="ERK_LP_MEAN" queryTableFieldId="51" dataDxfId="98"/>
    <tableColumn id="19" xr3:uid="{CD6B35A4-9E72-49FC-931E-BD80E61CE29A}" uniqueName="19" name="ERK_LP_EV" queryTableFieldId="52" dataDxfId="97"/>
    <tableColumn id="25" xr3:uid="{015F7FBB-9DA5-4EB8-B2C2-7AED00A8C119}" uniqueName="25" name="ERK_LP_EV15" queryTableFieldId="53" dataDxfId="96"/>
    <tableColumn id="39" xr3:uid="{A64FF9A5-5EB9-4CCE-8350-7B593DF09484}" uniqueName="39" name="ERK_LP_EV2" queryTableFieldId="54" dataDxfId="95"/>
    <tableColumn id="65" xr3:uid="{16E26A23-3F8D-4036-B271-14371D7234A0}" uniqueName="65" name="ERK_LP_EV2_SOLL" queryTableFieldId="105"/>
    <tableColumn id="66" xr3:uid="{58D3351C-7967-446E-8A46-3E77D7F59E3F}" uniqueName="66" name="ERK_ZIELTIEFE" queryTableFieldId="106"/>
    <tableColumn id="90" xr3:uid="{2AE0AAF6-202D-4911-B177-CC8BEB70BB39}" uniqueName="90" name="ERK_HAUFWERK_MATERIAL" queryTableFieldId="161"/>
    <tableColumn id="91" xr3:uid="{1212BF49-653C-4C05-B583-22439827C31F}" uniqueName="91" name="ERK_HAUFWERK_VOLUMEN" queryTableFieldId="162"/>
    <tableColumn id="92" xr3:uid="{FA778E9E-C7B4-4533-9CD4-3BBD49D65707}" uniqueName="92" name="ERK_HAUFWERK_PROBEN_ANZAHL" queryTableFieldId="163"/>
    <tableColumn id="67" xr3:uid="{5AE798DB-2594-45CB-BFFB-EBAE091F86A2}" uniqueName="67" name="ERK_LEITFADEN_AUSBAUASPHALT" queryTableFieldId="107"/>
    <tableColumn id="68" xr3:uid="{C760B2B2-B064-41D0-9EB7-BE82D692C1A0}" uniqueName="68" name="ERK_TEILWEISE_VERFESTIGT" queryTableFieldId="108"/>
    <tableColumn id="69" xr3:uid="{1675B71D-B95C-4064-B33F-1168DEDAF429}" uniqueName="69" name="ERK_UEBERSCHREITUNG_ORIENT" queryTableFieldId="109"/>
    <tableColumn id="70" xr3:uid="{37AB3292-7081-4323-B316-A1DEB6C49FE4}" uniqueName="70" name="ERK_RAMMHINDERNIS" queryTableFieldId="110"/>
    <tableColumn id="71" xr3:uid="{E0605F36-6F5A-49B8-A62C-6CDD9CC6F614}" uniqueName="71" name="ERK_KABELTRASSE" queryTableFieldId="111"/>
    <tableColumn id="72" xr3:uid="{97F28307-ABD2-4176-BF39-5FBEBA0C104F}" uniqueName="72" name="ERK_FREMDBESTANDTEILE" queryTableFieldId="112"/>
    <tableColumn id="73" xr3:uid="{520F40E6-2BEE-4222-9998-0AE3E02090B7}" uniqueName="73" name="ERK_GUENSTIGE_EINSTUFUNG" queryTableFieldId="113"/>
    <tableColumn id="74" xr3:uid="{4202DFCF-A16E-4AFF-A483-97431A5C8350}" uniqueName="74" name="ERK_VERNACHLAESSIGUNG_LEITFAEHIGKEIT" queryTableFieldId="114"/>
    <tableColumn id="75" xr3:uid="{ED6A94ED-A556-44B5-BC23-64B2BA8987F2}" uniqueName="75" name="ERK_VARIABLE_FOOTNOTE1" queryTableFieldId="115"/>
    <tableColumn id="76" xr3:uid="{C704D51F-AC50-4E43-9C61-A8ADD9C21CA2}" uniqueName="76" name="ERK_VARIABLE_FOOTNOTE2" queryTableFieldId="116"/>
    <tableColumn id="77" xr3:uid="{9E59F5A8-F161-4E80-9496-10784BE123E6}" uniqueName="77" name="ERK_VARIABLE_FOOTNOTE3" queryTableFieldId="117"/>
    <tableColumn id="18" xr3:uid="{516560CC-4F67-470A-B153-FB3DE3A3377E}" uniqueName="18" name="SCHICHT_ID" queryTableFieldId="18" dataDxfId="94"/>
    <tableColumn id="78" xr3:uid="{EC743E4D-B457-4FCD-9F60-C51243756C6D}" uniqueName="78" name="ERK_ID.1" queryTableFieldId="137"/>
    <tableColumn id="20" xr3:uid="{E08619AD-9EF6-4715-9CD8-7D64EA7436D5}" uniqueName="20" name="CHEMIE_ID" queryTableFieldId="20" dataDxfId="93"/>
    <tableColumn id="21" xr3:uid="{A5C297BF-586F-4550-8A8C-0A665D6B7DFB}" uniqueName="21" name="SCHICHT_NR" queryTableFieldId="21" dataDxfId="92"/>
    <tableColumn id="41" xr3:uid="{2FFB554F-9162-4242-A209-07F2138E31BC}" uniqueName="41" name="SCHICHT_AUFSCHLUSS" queryTableFieldId="55"/>
    <tableColumn id="22" xr3:uid="{67B1B4CE-3096-4577-A0B9-1703880AE7FA}" uniqueName="22" name="SCHICHT_ART" queryTableFieldId="22" dataDxfId="91"/>
    <tableColumn id="23" xr3:uid="{985A8F65-BC0E-4DF3-A763-5E78DF421E96}" uniqueName="23" name="SCHICHT_KOERNUNG" queryTableFieldId="23" dataDxfId="90"/>
    <tableColumn id="79" xr3:uid="{771DEFFF-D3BC-4106-BE30-F91546E9F9BA}" uniqueName="79" name="SCHICHT_BODENKLASSE" queryTableFieldId="138"/>
    <tableColumn id="24" xr3:uid="{A41155E8-E4D4-4A42-B4A8-A8CC454220DD}" uniqueName="24" name="SCHICHT_DICKE" queryTableFieldId="24" dataDxfId="89"/>
    <tableColumn id="43" xr3:uid="{DEED66F1-451D-405E-80EA-344456AA5D8D}" uniqueName="43" name="SCHICHT_TIEFE_START" queryTableFieldId="79"/>
    <tableColumn id="56" xr3:uid="{4D7F5B82-41F3-4E1A-AD17-B6DE3F14A697}" uniqueName="56" name="SCHICHT_TIEFE_ENDE" queryTableFieldId="80"/>
    <tableColumn id="44" xr3:uid="{B60CC6BD-4ECE-4EF6-A9EF-22FFB121E726}" uniqueName="44" name="SCHICHT_PECH" queryTableFieldId="57"/>
    <tableColumn id="80" xr3:uid="{CB0AF30C-7817-4D27-A85C-71BD1F0AD657}" uniqueName="80" name="SCHICHT_PAK" queryTableFieldId="139"/>
    <tableColumn id="26" xr3:uid="{C99ED46F-CC42-4CEB-9587-05DF7930D4FE}" uniqueName="26" name="SCHICHT_RUNDUNGSGRAD_GESTUFTHEIT" queryTableFieldId="95"/>
    <tableColumn id="27" xr3:uid="{C2B82691-C3C4-4A49-95E7-EE536D06C465}" uniqueName="27" name="SCHICHT_FARBE" queryTableFieldId="27" dataDxfId="88"/>
    <tableColumn id="81" xr3:uid="{35F3E94F-6191-4786-88F3-F1C2C9BB241A}" uniqueName="81" name="SCHICHT_BODENART" queryTableFieldId="140"/>
    <tableColumn id="28" xr3:uid="{66072BE6-8120-4211-8FE5-866F60621C24}" uniqueName="28" name="SCHICHT_KONSISTENZ" queryTableFieldId="28" dataDxfId="87"/>
    <tableColumn id="29" xr3:uid="{FF88B633-BA80-427E-95F7-91D827E19A2A}" uniqueName="29" name="SCHICHT_FEUCHTIGKEIT" queryTableFieldId="29"/>
    <tableColumn id="48" xr3:uid="{A0CEE397-68AE-4F12-9E16-6D490BAE1FED}" uniqueName="48" name="SCHICHT_WASSERGEHALT" queryTableFieldId="58"/>
    <tableColumn id="30" xr3:uid="{835FE98C-FFA7-4FB4-8DD5-4B086BC9D9E1}" uniqueName="30" name="SCHICHT_WASSERPROCTOR" queryTableFieldId="30"/>
    <tableColumn id="82" xr3:uid="{B1503A9E-DB49-4EB7-A030-A2DA9E9BD168}" uniqueName="82" name="SCHICHT_NOTIZ" queryTableFieldId="141"/>
    <tableColumn id="32" xr3:uid="{4FCBAB66-AB0D-48BE-BA02-5F60E73ACCDA}" uniqueName="32" name="SCHICHT_BEHAELTNIS" queryTableFieldId="32" dataDxfId="86"/>
    <tableColumn id="33" xr3:uid="{2DF332E9-7DCA-4F98-8D9C-D063944F0CE4}" uniqueName="33" name="SCHICHT_ABFALLART" queryTableFieldId="33"/>
    <tableColumn id="34" xr3:uid="{D157C496-956D-40EC-9F01-985242FAEE99}" uniqueName="34" name="SCHICHT_GERUCH" queryTableFieldId="34"/>
    <tableColumn id="35" xr3:uid="{DDC6A035-D930-46F9-BD1F-DF3109A39DB7}" uniqueName="35" name="SCHICHT_KORNGROESSENVERTEILUNG" queryTableFieldId="35"/>
    <tableColumn id="60" xr3:uid="{1B15CF38-7B7F-489A-B343-16CB9A8FCDB8}" uniqueName="60" name="SCHICHT_RUK_NR" queryTableFieldId="91"/>
    <tableColumn id="61" xr3:uid="{BAB31A05-6149-4BC1-AA7E-EF508B8AEF3A}" uniqueName="61" name="SCHICHT_RUK_PROBE" queryTableFieldId="92"/>
    <tableColumn id="37" xr3:uid="{23F4F164-2AF1-42A4-8EE3-944461A5C504}" uniqueName="37" name="SCHICHT_RUK" queryTableFieldId="37" dataDxfId="85"/>
    <tableColumn id="36" xr3:uid="{28CF890C-FB5D-4EEA-98DB-AF18598F0DA1}" uniqueName="36" name="SCHICHT_DRUCKFESTIGKEIT" queryTableFieldId="96"/>
    <tableColumn id="83" xr3:uid="{B172155B-AA25-4F4E-A286-A2534D5C7E2D}" uniqueName="83" name="SCHICHT_FROSTEMPFINDLICHKEITSKLASSE" queryTableFieldId="142"/>
    <tableColumn id="84" xr3:uid="{E622ED49-42AF-4309-A562-9628243BEE9A}" uniqueName="84" name="SCHICHT_DIFFERENZ_WN_WOPT" queryTableFieldId="143"/>
    <tableColumn id="85" xr3:uid="{0B3E64DD-06E3-49A4-8F63-C273A158C82C}" uniqueName="85" name="SCHICHT_VERDICHTUNGSFAEHIGKEIT" queryTableFieldId="144"/>
    <tableColumn id="86" xr3:uid="{8B19DF3D-0170-48A8-8166-98C050D5C207}" uniqueName="86" name="SCHICHT_HOMOGENBEREICH" queryTableFieldId="145"/>
    <tableColumn id="87" xr3:uid="{C9312979-33A3-490F-9508-04450264CE45}" uniqueName="87" name="CHEMIE_ID.1" queryTableFieldId="146"/>
    <tableColumn id="40" xr3:uid="{C4ECD2B2-69F0-4861-91CA-55995BC6156A}" uniqueName="40" name="CHEMIE_MUFV" queryTableFieldId="40" dataDxfId="84"/>
    <tableColumn id="51" xr3:uid="{65815511-B0EF-47CC-8D8A-E332BEBC47B1}" uniqueName="51" name="CHEMIE_LFS" queryTableFieldId="59"/>
    <tableColumn id="52" xr3:uid="{B883DAF9-776D-40CF-85C7-9F809B4354F1}" uniqueName="52" name="CHEMIE_LAGA_BO" queryTableFieldId="60"/>
    <tableColumn id="53" xr3:uid="{01779C0E-992D-4DE4-A131-B08D10BCD6F3}" uniqueName="53" name="CHEMIE_LAGA_RC" queryTableFieldId="61"/>
    <tableColumn id="45" xr3:uid="{794B3382-29E2-436A-B38E-4616863CF73B}" uniqueName="45" name="CHEMIE_LAGARC_ORIENTIERUNGSWERT" queryTableFieldId="45"/>
    <tableColumn id="46" xr3:uid="{19B55CB2-9057-4327-9D44-ED8749B4436B}" uniqueName="46" name="CHEMIE_TLGESTEIN" queryTableFieldId="46" dataDxfId="83"/>
    <tableColumn id="47" xr3:uid="{ECCFB56B-AE83-4012-9F15-A136C9567ECD}" uniqueName="47" name="CHEMIE_DEPV" queryTableFieldId="47" dataDxfId="82"/>
    <tableColumn id="50" xr3:uid="{468653EC-CE5F-41C6-BFD1-09DE4BE31DC8}" uniqueName="50" name="CHEMIE_ENTSCHEIDUNGSHILFE" queryTableFieldId="50"/>
    <tableColumn id="88" xr3:uid="{F784F7D2-F31B-4666-9819-1C046DDD196A}" uniqueName="88" name="CHEMIE_DEPV_ODER_ENTSCHEIDUNGSHILFE" queryTableFieldId="147"/>
    <tableColumn id="42" xr3:uid="{3FCB1EAE-6D8E-4398-82C4-389606F075E8}" uniqueName="42" name="CHEMIE_REKU" queryTableFieldId="42"/>
    <tableColumn id="89" xr3:uid="{FB1B3D78-D15E-4E70-B1DF-29984B8A6547}" uniqueName="89" name="CHEMIE_ABFALLSCHLUESSEL" queryTableFieldId="148"/>
    <tableColumn id="49" xr3:uid="{EA4385FD-308E-4DFD-9C61-D0136BC8AA56}" uniqueName="49" name="CHEMIE_ASBEST" queryTableFieldId="49"/>
    <tableColumn id="54" xr3:uid="{03816921-B66C-4EB6-B0B2-2600FF4C284A}" uniqueName="54" name="CHEMIE_PCB" queryTableFieldId="62"/>
    <tableColumn id="55" xr3:uid="{DAF7A561-8984-4E90-9889-BE229A38CA8A}" uniqueName="55" name="CHEMIE_BTEX" queryTableFieldId="6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B19C1-AEF2-477C-93FA-E25C96AF5452}" name="Erkundungsstellen_Grunddaten" displayName="Erkundungsstellen_Grunddaten" ref="A1:AS2" totalsRowShown="0" headerRowDxfId="81" dataDxfId="80">
  <autoFilter ref="A1:AS2" xr:uid="{EABD6AFF-8497-467A-B004-1B882577E6F9}"/>
  <tableColumns count="45">
    <tableColumn id="2" xr3:uid="{93AA098B-2361-43F5-9E76-2D160CDB7805}" name="ERK_ID" dataDxfId="79"/>
    <tableColumn id="42" xr3:uid="{EB38991D-0021-4F69-8BFA-003E61C6F986}" name="ERK_NUMMER" dataDxfId="78">
      <calculatedColumnFormula>ROW()-1</calculatedColumnFormula>
    </tableColumn>
    <tableColumn id="3" xr3:uid="{C7D67C36-9E8D-4E91-A068-FD9749EEB31C}" name="ERK_DATUM" dataDxfId="77"/>
    <tableColumn id="4" xr3:uid="{4C4DB56E-0337-458A-9FD9-EEC197038DF7}" name="ERK_PRUEFER" dataDxfId="76"/>
    <tableColumn id="37" xr3:uid="{8DF4EC7B-7EA1-4B4C-8155-36D1F9E00198}" name="ERK_BEREICH" dataDxfId="75"/>
    <tableColumn id="36" xr3:uid="{705BE8EB-3AC0-4F2E-B5FB-92BF22EC87F8}" name="ERK_ANSPRECHPARTNER" dataDxfId="74"/>
    <tableColumn id="5" xr3:uid="{BDBC3F60-973A-4078-97C0-D025104BF716}" name="ERK_KOORDINATEN" dataDxfId="73"/>
    <tableColumn id="6" xr3:uid="{6C459155-A870-4712-91EE-C767729B9194}" name="ERK_ORT" dataDxfId="72"/>
    <tableColumn id="8" xr3:uid="{BD2F345F-DC21-415E-82F4-FEC1593FD0B2}" name="ERK_AUFSCHLUSS_OB" dataDxfId="71"/>
    <tableColumn id="21" xr3:uid="{7D18357C-9E8A-423F-B148-123521A9EBBD}" name="ERK_AUFSCHLUSS_TOB" dataDxfId="70"/>
    <tableColumn id="22" xr3:uid="{9D9604EE-ED81-43EE-B12A-B55BD74D6CDF}" name="ERK_AUFSCHLUSS_UG_OH_BA" dataDxfId="69"/>
    <tableColumn id="9" xr3:uid="{2EB33C76-368D-441A-8F15-EAD519530A32}" name="ERK_OBERKANTE" dataDxfId="68"/>
    <tableColumn id="10" xr3:uid="{9B7A2992-0E4A-4E71-9BB1-020EF67B721F}" name="ERK_BELASTUNGSKLASSE" dataDxfId="67"/>
    <tableColumn id="34" xr3:uid="{E1A84458-A49C-4BAA-9B64-55CAFC0AF952}" name="ERK_BELASTUNGSKLASSE_TAFEL" dataDxfId="66"/>
    <tableColumn id="11" xr3:uid="{9749C4EC-D46C-4E6D-9F3E-9D7D656726DA}" name="ERK_PECH_QUALITATIV" dataDxfId="65"/>
    <tableColumn id="38" xr3:uid="{23BEE711-B7A3-475C-94FC-0A2F1C831404}" name="ERK_PECH_HALBQUANTITATIV" dataDxfId="64"/>
    <tableColumn id="12" xr3:uid="{993B35F6-711A-4D7D-BAD8-DA033DE6F010}" name="ERK_PECH_QUANTITATIV" dataDxfId="63"/>
    <tableColumn id="13" xr3:uid="{00C308EE-84EC-4017-B2AD-9A4E6E8D8F68}" name="ERK_TRAG_PLANUM" dataDxfId="62"/>
    <tableColumn id="14" xr3:uid="{A9F62A87-8180-46AB-A166-30955A661A24}" name="ERK_TRAG_GRABENSOHLE" dataDxfId="61"/>
    <tableColumn id="40" xr3:uid="{2E8D75CB-5CBD-4513-99EE-4E85BD347548}" name="ERK_SOHLE_TIEFE" dataDxfId="60"/>
    <tableColumn id="15" xr3:uid="{8FF01A57-5919-4E8F-9691-7ACCF7DE198D}" name="ERK_VERBUND_UNTERLAGE" dataDxfId="59"/>
    <tableColumn id="23" xr3:uid="{FA4C8E97-D0E2-42FD-A421-83E026C86D6E}" name="ERK_LP" dataDxfId="58"/>
    <tableColumn id="7" xr3:uid="{0DDD1A14-AFBC-4330-B180-397AC76AA79A}" name="ERK_LP1" dataDxfId="57"/>
    <tableColumn id="16" xr3:uid="{60CC28B7-01DF-490C-8070-782320D216C3}" name="ERK_LP2" dataDxfId="56"/>
    <tableColumn id="17" xr3:uid="{3C639476-5D08-4A84-A898-079CB99DC99D}" name="ERK_LP3" dataDxfId="55"/>
    <tableColumn id="1" xr3:uid="{4CEC545C-5229-4C61-BCCC-69D96F1176BE}" name="ERK_LP_MEAN" dataDxfId="54">
      <calculatedColumnFormula>IFERROR(AVERAGE(Erkundungsstellen_Grunddaten[[#This Row],[ERK_LP1]:[ERK_LP3]]),"")</calculatedColumnFormula>
    </tableColumn>
    <tableColumn id="18" xr3:uid="{3DCFA0B9-4D6F-4E47-9B0F-DC7B7189670B}" name="ERK_LP_EV" dataDxfId="53">
      <calculatedColumnFormula>IFERROR(22.5/Erkundungsstellen_Grunddaten[[#This Row],[ERK_LP_MEAN]],"")</calculatedColumnFormula>
    </tableColumn>
    <tableColumn id="19" xr3:uid="{BE1658F9-24F2-4386-A0CC-F570E08AF541}" name="ERK_LP_EV15" dataDxfId="52">
      <calculatedColumnFormula>IFERROR(Erkundungsstellen_Grunddaten[[#This Row],[ERK_LP_EV]]*0.85,"")</calculatedColumnFormula>
    </tableColumn>
    <tableColumn id="20" xr3:uid="{E5E93DAA-1F3D-4B02-B9BA-63F4CD5952D3}" name="ERK_LP_EV2" dataDxfId="51">
      <calculatedColumnFormula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calculatedColumnFormula>
    </tableColumn>
    <tableColumn id="41" xr3:uid="{0DAB934A-7AFB-4112-83B4-BA041644832A}" name="ERK_LP_EV2_SOLL" dataDxfId="50"/>
    <tableColumn id="39" xr3:uid="{DD45613F-119E-479F-A618-2C89D1305C8E}" name="ERK_ZIELTIEFE" dataDxfId="49"/>
    <tableColumn id="43" xr3:uid="{DAFCFA57-FF58-4134-9EDC-F7D96AF7F9E4}" name="ERK_HAUFWERK_MATERIAL" dataDxfId="48"/>
    <tableColumn id="44" xr3:uid="{54F38400-D6D2-4C38-B079-84A2752A74BF}" name="ERK_HAUFWERK_VOLUMEN" dataDxfId="47"/>
    <tableColumn id="45" xr3:uid="{50F4114B-A8F2-49DC-B53A-CDD56FC478C1}" name="ERK_HAUFWERK_PROBEN_ANZAHL" dataDxfId="46"/>
    <tableColumn id="24" xr3:uid="{4489F690-773E-244E-9238-B316EF03C446}" name="ERK_LEITFADEN_AUSBAUASPHALT" dataDxfId="45"/>
    <tableColumn id="25" xr3:uid="{DE7AD695-01C2-E840-B2D3-E170A7BC6E8C}" name="ERK_TEILWEISE_VERFESTIGT" dataDxfId="44"/>
    <tableColumn id="26" xr3:uid="{7092BC7D-3A9D-A246-9100-52FC5F36DADF}" name="ERK_UEBERSCHREITUNG_ORIENT" dataDxfId="43"/>
    <tableColumn id="27" xr3:uid="{881D34DE-7B7A-9A47-88B1-EFB3A511398F}" name="ERK_RAMMHINDERNIS" dataDxfId="42"/>
    <tableColumn id="28" xr3:uid="{BADCF6D2-A2A2-8047-8CA6-44823DBA1DA8}" name="ERK_KABELTRASSE" dataDxfId="41"/>
    <tableColumn id="29" xr3:uid="{E5B2336E-30F5-AF4C-9EEC-DAA6A1DA45BA}" name="ERK_FREMDBESTANDTEILE" dataDxfId="40"/>
    <tableColumn id="30" xr3:uid="{9FD432D1-46C3-E246-AFA6-6D0F5F904910}" name="ERK_GUENSTIGE_EINSTUFUNG" dataDxfId="39"/>
    <tableColumn id="31" xr3:uid="{B931E861-AC71-654F-8082-824B21406DA0}" name="ERK_VERNACHLAESSIGUNG_LEITFAEHIGKEIT" dataDxfId="38"/>
    <tableColumn id="32" xr3:uid="{67313BA3-48FE-8549-81C6-B2802B6AEB8E}" name="ERK_VARIABLE_FOOTNOTE1" dataDxfId="37"/>
    <tableColumn id="33" xr3:uid="{B83647AA-E2CF-4858-94FA-81164DEEF8BF}" name="ERK_VARIABLE_FOOTNOTE2" dataDxfId="36"/>
    <tableColumn id="35" xr3:uid="{86614FEA-7B8A-4FC8-A949-D8C3B70EDCD1}" name="ERK_VARIABLE_FOOTNOTE3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878F6-DBA5-4C52-9D5E-D6A7B8A91C23}" name="Schichten_Grunddaten" displayName="Schichten_Grunddaten" ref="A1:AG2" totalsRowShown="0" headerRowDxfId="34" dataDxfId="33">
  <autoFilter ref="A1:AG2" xr:uid="{386E1526-B0C8-4B1A-B01D-92888785EF7D}"/>
  <sortState xmlns:xlrd2="http://schemas.microsoft.com/office/spreadsheetml/2017/richdata2" ref="A2:AC28">
    <sortCondition ref="B1:B28"/>
  </sortState>
  <tableColumns count="33">
    <tableColumn id="1" xr3:uid="{AFEF224F-E1C6-4197-876E-F6AA12F2C6C3}" name="SCHICHT_ID" dataDxfId="32">
      <calculatedColumnFormula>ROW()-1</calculatedColumnFormula>
    </tableColumn>
    <tableColumn id="2" xr3:uid="{A1B69DAC-6EA7-479E-AAA3-B3CD902F63A9}" name="ERK_ID" dataDxfId="31"/>
    <tableColumn id="3" xr3:uid="{665A88E0-2D16-472A-B772-9B3A3C24F3DE}" name="CHEMIE_ID" dataDxfId="30"/>
    <tableColumn id="4" xr3:uid="{D406956F-0DC2-4756-BD36-20673880529C}" name="SCHICHT_NR" dataDxfId="29"/>
    <tableColumn id="24" xr3:uid="{82D2F31A-1B28-8F4B-9872-F18C8CF7B25F}" name="SCHICHT_AUFSCHLUSS" dataDxfId="28"/>
    <tableColumn id="5" xr3:uid="{E5A73EB2-CA9F-49AC-8CBD-CAF83F63244F}" name="SCHICHT_ART" dataDxfId="27"/>
    <tableColumn id="7" xr3:uid="{E58D1375-6120-400C-B6C3-BBDF1CA1C2C9}" name="SCHICHT_KOERNUNG" dataDxfId="2"/>
    <tableColumn id="19" xr3:uid="{4C0D5DC3-466A-458E-B887-8FA99976FE24}" name="SCHICHT_BODENKLASSE" dataDxfId="0"/>
    <tableColumn id="6" xr3:uid="{D99CFECD-2E40-47B0-B390-AB86DFBE4281}" name="SCHICHT_DICKE" dataDxfId="1"/>
    <tableColumn id="25" xr3:uid="{A277F515-09B0-4893-855E-068E526AF42C}" name="SCHICHT_TIEFE_START" dataDxfId="26">
      <calculatedColumnFormula>Schichten_Grunddaten[[#This Row],[SCHICHT_TIEFE_ENDE]]-Schichten_Grunddaten[[#This Row],[SCHICHT_DICKE]]</calculatedColumnFormula>
    </tableColumn>
    <tableColumn id="13" xr3:uid="{E5BD0D7C-4C14-3C4D-88F6-5143AFA28F5A}" name="SCHICHT_TIEFE_ENDE" dataDxfId="25">
      <calculatedColumnFormula array="1">IF(CELL("inhalt",INDIRECT(ADDRESS(ROW()-1,2,COLUMN(Schichten_Grunddaten[[#This Row],[SCHICHT_NR]]))))=Schichten_Grunddaten[[#This Row],[ERK_ID]],(INDIRECT(ADDRESS(ROW()-1,COLUMN(Schichten_Grunddaten[[#This Row],[SCHICHT_TIEFE_ENDE]])))+Schichten_Grunddaten[[#This Row],[SCHICHT_DICKE]]),Schichten_Grunddaten[[#This Row],[SCHICHT_DICKE]])</calculatedColumnFormula>
    </tableColumn>
    <tableColumn id="8" xr3:uid="{C94D762B-76F7-413B-9AEE-D5C2504E4835}" name="SCHICHT_PECH" dataDxfId="24"/>
    <tableColumn id="31" xr3:uid="{6F91A280-5ECC-4094-9689-E17510FB6759}" name="SCHICHT_PAK" dataDxfId="23"/>
    <tableColumn id="10" xr3:uid="{3CC23D49-DD3B-4C1A-B4C6-961E2B9657F3}" name="SCHICHT_RUNDUNGSGRAD_GESTUFTHEIT" dataDxfId="22"/>
    <tableColumn id="12" xr3:uid="{69F048F5-C70D-4448-B483-C98F33F0C341}" name="SCHICHT_FARBE" dataDxfId="21"/>
    <tableColumn id="28" xr3:uid="{C38B2588-A04E-44F5-8AC6-FA22D1AFAEF4}" name="SCHICHT_BODENART" dataDxfId="20"/>
    <tableColumn id="14" xr3:uid="{4A4220D7-450A-476B-A829-91557B373AE5}" name="SCHICHT_KONSISTENZ" dataDxfId="19"/>
    <tableColumn id="23" xr3:uid="{CDDB4733-B39D-40B0-AD37-5791BDEF9E37}" name="SCHICHT_FEUCHTIGKEIT" dataDxfId="18"/>
    <tableColumn id="11" xr3:uid="{DD0ACE3A-2B58-144D-A3B5-582105070395}" name="SCHICHT_WASSERGEHALT" dataDxfId="17"/>
    <tableColumn id="22" xr3:uid="{2BE39E55-BA15-4E40-8018-E2CE184D2CA8}" name="SCHICHT_WASSERPROCTOR" dataDxfId="16"/>
    <tableColumn id="15" xr3:uid="{0516B484-E8F7-4FBD-B16B-EFECEBB77198}" name="SCHICHT_NOTIZ" dataDxfId="15"/>
    <tableColumn id="16" xr3:uid="{39B2B890-6F22-4621-9C87-CA4609787CD9}" name="SCHICHT_BEHAELTNIS" dataDxfId="14"/>
    <tableColumn id="17" xr3:uid="{0B674B75-D301-48FA-AAF2-B44B0DDA9524}" name="SCHICHT_ABFALLART" dataDxfId="13">
      <calculatedColumnFormula>IF(OR(Schichten_Grunddaten[[#This Row],[SCHICHT_AUFSCHLUSS]]="GOB",Schichten_Grunddaten[[#This Row],[SCHICHT_AUFSCHLUSS]]="TMHB",Schichten_Grunddaten[[#This Row],[SCHICHT_AUFSCHLUSS]]="BETON",Schichten_Grunddaten[[#This Row],[SCHICHT_AUFSCHLUSS]]="BESCHICHTUNG",Schichten_Grunddaten[[#This Row],[SCHICHT_AUFSCHLUSS]]="FUGE",Schichten_Grunddaten[[#This Row],[SCHICHT_AUFSCHLUSS]]="ABDICHTUNG"),IF(OR(Schichten_Grunddaten[[#This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Row],[SCHICHT_ART]]="OT"),"Oberboden","Boden")),IF(ISNUMBER(SEARCH("OH",Schichten_Grunddaten[[#This Row],[SCHICHT_ART]])),"Oberboden",Schichten_Grunddaten[[#This Row],[SCHICHT_ART]])))</calculatedColumnFormula>
    </tableColumn>
    <tableColumn id="9" xr3:uid="{5A4A4944-6878-4B3A-880C-22FDC93A2D75}" name="SCHICHT_GERUCH" dataDxfId="12">
      <calculatedColumnFormula>IF(Schichten_Grunddaten[[#This Row],[SCHICHT_PECH]]="ja","aufällig","neutral")</calculatedColumnFormula>
    </tableColumn>
    <tableColumn id="18" xr3:uid="{00632FD1-F752-4215-8F1C-357BE089749C}" name="SCHICHT_KORNGROESSENVERTEILUNG" dataDxfId="11"/>
    <tableColumn id="26" xr3:uid="{F20D0F1A-FB88-41E9-AC9B-B0509650A5BC}" name="SCHICHT_RUK_NR" dataDxfId="10"/>
    <tableColumn id="27" xr3:uid="{50F27C45-8935-4532-A504-6177C28BC087}" name="SCHICHT_RUK_PROBE" dataDxfId="9">
      <calculatedColumnFormula>IF(COUNTIF(Schichten_Grunddaten[SCHICHT_RUK_NR],Schichten_Grunddaten[[#This Row],[SCHICHT_RUK_NR]])&gt;1,"Sammelprobe",IF(COUNTIF(Schichten_Grunddaten[SCHICHT_RUK_NR],Schichten_Grunddaten[[#This Row],[SCHICHT_RUK_NR]])=1,"Einzelprobe",""))</calculatedColumnFormula>
    </tableColumn>
    <tableColumn id="20" xr3:uid="{F8D0F2FE-6085-4DB0-9AC8-9CE6038A9412}" name="SCHICHT_RUK" dataDxfId="8"/>
    <tableColumn id="21" xr3:uid="{CA713BB5-9824-4669-8EE3-A0BA4AE7D1D5}" name="SCHICHT_DRUCKFESTIGKEIT" dataDxfId="7"/>
    <tableColumn id="30" xr3:uid="{2FB35323-158C-4E77-8B64-EA598A82318C}" name="SCHICHT_FROSTEMPFINDLICHKEITSKLASSE" dataDxfId="6"/>
    <tableColumn id="32" xr3:uid="{6984A32B-DA92-4686-8A8D-68B7E6078F28}" name="SCHICHT_DIFFERENZ_WN_WOPT" dataDxfId="5"/>
    <tableColumn id="33" xr3:uid="{E00964C2-B51E-4188-9284-1AD2CE54CB92}" name="SCHICHT_VERDICHTUNGSFAEHIGKEIT" dataDxfId="4"/>
    <tableColumn id="29" xr3:uid="{82ED7C1B-5303-4FBE-B982-94ED5151AE24}" name="SCHICHT_HOMOGENBEREICH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42DA20-D982-4974-92E0-09AD39725346}" name="Chemie_Ergebnisse" displayName="Chemie_Ergebnisse" ref="A1:O3" totalsRowShown="0">
  <autoFilter ref="A1:O3" xr:uid="{380DAC55-D38C-45FA-A3A1-5A5013CA22E8}"/>
  <tableColumns count="15">
    <tableColumn id="1" xr3:uid="{1C18CB9C-44C0-480B-BDF6-D327F6C607F6}" name="CHEMIE_ID"/>
    <tableColumn id="12" xr3:uid="{E5327E35-DEAA-41CA-AE10-8DF9C215F10D}" name="CHEMIE_MUFV"/>
    <tableColumn id="2" xr3:uid="{C2F4F3FB-1C1B-4762-A33E-E700E8A25C13}" name="CHEMIE_LFS"/>
    <tableColumn id="3" xr3:uid="{593379E0-E232-41FF-8677-15BBB8E2D2D1}" name="CHEMIE_LAGA_BO"/>
    <tableColumn id="4" xr3:uid="{52B7140E-12C3-4592-8450-631DB96F3CEA}" name="CHEMIE_LAGA_RC"/>
    <tableColumn id="5" xr3:uid="{D92DEE71-C734-46C3-B3F3-BC5E2E2AFA58}" name="CHEMIE_LAGARC_ORIENTIERUNGSWERT"/>
    <tableColumn id="6" xr3:uid="{93506CE6-88A2-4369-A4E5-324E5EBFDA14}" name="CHEMIE_TLGESTEIN"/>
    <tableColumn id="7" xr3:uid="{75B016D7-ACBF-4727-B957-748E54E42FE3}" name="CHEMIE_DEPV"/>
    <tableColumn id="9" xr3:uid="{1DF09765-53BF-4333-8398-1A20688FBE8D}" name="CHEMIE_ENTSCHEIDUNGSHILFE"/>
    <tableColumn id="16" xr3:uid="{4D8DAF4A-7A7A-49CF-AE92-6D5A7C81E3F6}" name="CHEMIE_DEPV_ODER_ENTSCHEIDUNGSHILFE"/>
    <tableColumn id="8" xr3:uid="{113D0F9B-9A9D-1C4C-8168-411C1617B88D}" name="CHEMIE_REKU"/>
    <tableColumn id="14" xr3:uid="{CAEBB61D-6F09-4E39-BA84-A70D553792F2}" name="CHEMIE_ABFALLSCHLUESSEL"/>
    <tableColumn id="10" xr3:uid="{2DEC5C52-2EF3-4F81-920D-998015F1961C}" name="CHEMIE_ASBEST"/>
    <tableColumn id="13" xr3:uid="{13A4AC81-F989-4A41-9B4F-FA01FC5598CC}" name="CHEMIE_PCB"/>
    <tableColumn id="11" xr3:uid="{7C237C52-20EF-4ED3-8A92-921B76E74929}" name="CHEMIE_BT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2AC8-D6FC-4C7A-9566-A03B28E7CA0F}">
  <sheetPr codeName="Tabelle4"/>
  <dimension ref="A1:CU27"/>
  <sheetViews>
    <sheetView workbookViewId="0">
      <selection activeCell="B2" sqref="B2"/>
    </sheetView>
  </sheetViews>
  <sheetFormatPr baseColWidth="10" defaultRowHeight="15"/>
  <cols>
    <col min="1" max="1" width="9.42578125" bestFit="1" customWidth="1"/>
    <col min="2" max="2" width="16.28515625" bestFit="1" customWidth="1"/>
    <col min="3" max="3" width="14.42578125" bestFit="1" customWidth="1"/>
    <col min="4" max="4" width="28.5703125" bestFit="1" customWidth="1"/>
    <col min="5" max="5" width="14.85546875" style="2" bestFit="1" customWidth="1"/>
    <col min="6" max="6" width="25.42578125" bestFit="1" customWidth="1"/>
    <col min="7" max="7" width="20.85546875" bestFit="1" customWidth="1"/>
    <col min="8" max="8" width="51.7109375" bestFit="1" customWidth="1"/>
    <col min="9" max="9" width="22.7109375" bestFit="1" customWidth="1"/>
    <col min="10" max="10" width="23.85546875" bestFit="1" customWidth="1"/>
    <col min="11" max="11" width="30.42578125" bestFit="1" customWidth="1"/>
    <col min="12" max="12" width="18.140625" bestFit="1" customWidth="1"/>
    <col min="13" max="13" width="25.7109375" bestFit="1" customWidth="1"/>
    <col min="14" max="14" width="32" style="3" bestFit="1" customWidth="1"/>
    <col min="15" max="15" width="24.140625" style="3" bestFit="1" customWidth="1"/>
    <col min="16" max="16" width="30.42578125" style="3" bestFit="1" customWidth="1"/>
    <col min="17" max="17" width="25.7109375" style="3" bestFit="1" customWidth="1"/>
    <col min="18" max="18" width="21.5703125" style="4" bestFit="1" customWidth="1"/>
    <col min="19" max="19" width="26.7109375" style="5" bestFit="1" customWidth="1"/>
    <col min="20" max="20" width="18.85546875" style="5" bestFit="1" customWidth="1"/>
    <col min="21" max="21" width="28.140625" bestFit="1" customWidth="1"/>
    <col min="22" max="22" width="9.5703125" style="35" bestFit="1" customWidth="1"/>
    <col min="23" max="23" width="10.5703125" style="35" bestFit="1" customWidth="1"/>
    <col min="24" max="25" width="10.5703125" bestFit="1" customWidth="1"/>
    <col min="26" max="26" width="16.140625" bestFit="1" customWidth="1"/>
    <col min="27" max="27" width="12.85546875" bestFit="1" customWidth="1"/>
    <col min="28" max="28" width="14.85546875" bestFit="1" customWidth="1"/>
    <col min="29" max="29" width="13.85546875" bestFit="1" customWidth="1"/>
    <col min="30" max="30" width="19.140625" bestFit="1" customWidth="1"/>
    <col min="31" max="31" width="15.5703125" bestFit="1" customWidth="1"/>
    <col min="32" max="32" width="28.140625" bestFit="1" customWidth="1"/>
    <col min="33" max="33" width="28.42578125" bestFit="1" customWidth="1"/>
    <col min="34" max="34" width="34.85546875" bestFit="1" customWidth="1"/>
    <col min="35" max="35" width="34" bestFit="1" customWidth="1"/>
    <col min="36" max="36" width="28.28515625" bestFit="1" customWidth="1"/>
    <col min="37" max="37" width="32.7109375" bestFit="1" customWidth="1"/>
    <col min="38" max="38" width="23.7109375" bestFit="1" customWidth="1"/>
    <col min="39" max="39" width="19.5703125" bestFit="1" customWidth="1"/>
    <col min="40" max="40" width="26.7109375" bestFit="1" customWidth="1"/>
    <col min="41" max="41" width="31" bestFit="1" customWidth="1"/>
    <col min="42" max="42" width="43" bestFit="1" customWidth="1"/>
    <col min="43" max="43" width="28.140625" style="4" bestFit="1" customWidth="1"/>
    <col min="44" max="45" width="28.140625" bestFit="1" customWidth="1"/>
    <col min="46" max="46" width="13.5703125" bestFit="1" customWidth="1"/>
    <col min="47" max="47" width="11" bestFit="1" customWidth="1"/>
    <col min="48" max="48" width="13" bestFit="1" customWidth="1"/>
    <col min="49" max="49" width="14.28515625" bestFit="1" customWidth="1"/>
    <col min="50" max="50" width="23.28515625" bestFit="1" customWidth="1"/>
    <col min="51" max="51" width="15.140625" bestFit="1" customWidth="1"/>
    <col min="52" max="52" width="22.28515625" bestFit="1" customWidth="1"/>
    <col min="53" max="53" width="24.5703125" bestFit="1" customWidth="1"/>
    <col min="54" max="54" width="16.85546875" bestFit="1" customWidth="1"/>
    <col min="55" max="55" width="22.85546875" bestFit="1" customWidth="1"/>
    <col min="56" max="56" width="22.140625" bestFit="1" customWidth="1"/>
    <col min="57" max="57" width="16.28515625" bestFit="1" customWidth="1"/>
    <col min="58" max="58" width="15.28515625" bestFit="1" customWidth="1"/>
    <col min="59" max="59" width="40.85546875" bestFit="1" customWidth="1"/>
    <col min="60" max="60" width="17.28515625" bestFit="1" customWidth="1"/>
    <col min="61" max="61" width="21.5703125" bestFit="1" customWidth="1"/>
    <col min="62" max="62" width="22.85546875" bestFit="1" customWidth="1"/>
    <col min="63" max="63" width="24.5703125" bestFit="1" customWidth="1"/>
    <col min="64" max="64" width="26.28515625" bestFit="1" customWidth="1"/>
    <col min="65" max="65" width="27.85546875" bestFit="1" customWidth="1"/>
    <col min="66" max="66" width="17.140625" bestFit="1" customWidth="1"/>
    <col min="67" max="67" width="22.42578125" bestFit="1" customWidth="1"/>
    <col min="68" max="68" width="21.7109375" bestFit="1" customWidth="1"/>
    <col min="69" max="69" width="19.28515625" bestFit="1" customWidth="1"/>
    <col min="70" max="70" width="38" bestFit="1" customWidth="1"/>
    <col min="71" max="71" width="19.140625" bestFit="1" customWidth="1"/>
    <col min="72" max="72" width="22.42578125" bestFit="1" customWidth="1"/>
    <col min="73" max="73" width="15.42578125" bestFit="1" customWidth="1"/>
    <col min="74" max="74" width="27.85546875" bestFit="1" customWidth="1"/>
    <col min="75" max="75" width="41.140625" bestFit="1" customWidth="1"/>
    <col min="76" max="76" width="32.5703125" bestFit="1" customWidth="1"/>
    <col min="77" max="77" width="36.5703125" bestFit="1" customWidth="1"/>
    <col min="78" max="78" width="29.28515625" bestFit="1" customWidth="1"/>
    <col min="79" max="79" width="14.5703125" bestFit="1" customWidth="1"/>
    <col min="80" max="80" width="16.7109375" bestFit="1" customWidth="1"/>
    <col min="81" max="81" width="14" bestFit="1" customWidth="1"/>
    <col min="82" max="82" width="19.7109375" bestFit="1" customWidth="1"/>
    <col min="83" max="83" width="19.42578125" bestFit="1" customWidth="1"/>
    <col min="84" max="84" width="39.7109375" bestFit="1" customWidth="1"/>
    <col min="85" max="85" width="20.5703125" bestFit="1" customWidth="1"/>
    <col min="86" max="86" width="15.85546875" bestFit="1" customWidth="1"/>
    <col min="87" max="87" width="31.28515625" bestFit="1" customWidth="1"/>
    <col min="88" max="88" width="43.140625" bestFit="1" customWidth="1"/>
    <col min="89" max="89" width="15.85546875" bestFit="1" customWidth="1"/>
    <col min="90" max="90" width="28.42578125" bestFit="1" customWidth="1"/>
    <col min="91" max="91" width="17.5703125" bestFit="1" customWidth="1"/>
    <col min="92" max="92" width="14.5703125" bestFit="1" customWidth="1"/>
    <col min="93" max="93" width="15.42578125" customWidth="1"/>
    <col min="94" max="94" width="14.42578125" bestFit="1" customWidth="1"/>
    <col min="95" max="95" width="15.42578125" bestFit="1" customWidth="1"/>
    <col min="96" max="96" width="17.42578125" bestFit="1" customWidth="1"/>
    <col min="97" max="97" width="14.42578125" bestFit="1" customWidth="1"/>
    <col min="98" max="99" width="15.42578125" customWidth="1"/>
    <col min="100" max="100" width="15.42578125" bestFit="1" customWidth="1"/>
    <col min="101" max="101" width="34.85546875" bestFit="1" customWidth="1"/>
    <col min="102" max="102" width="18.28515625" bestFit="1" customWidth="1"/>
    <col min="103" max="103" width="14.7109375" bestFit="1" customWidth="1"/>
    <col min="104" max="104" width="13.7109375" bestFit="1" customWidth="1"/>
    <col min="105" max="105" width="16" bestFit="1" customWidth="1"/>
    <col min="106" max="106" width="27.7109375" bestFit="1" customWidth="1"/>
    <col min="107" max="107" width="17.42578125" bestFit="1" customWidth="1"/>
    <col min="108" max="108" width="31.28515625" bestFit="1" customWidth="1"/>
    <col min="109" max="109" width="24.85546875" bestFit="1" customWidth="1"/>
    <col min="110" max="110" width="14.140625" bestFit="1" customWidth="1"/>
    <col min="111" max="111" width="24.85546875" bestFit="1" customWidth="1"/>
    <col min="112" max="112" width="14.42578125" bestFit="1" customWidth="1"/>
    <col min="113" max="113" width="14.85546875" bestFit="1" customWidth="1"/>
    <col min="114" max="114" width="16.85546875" bestFit="1" customWidth="1"/>
    <col min="115" max="115" width="34.85546875" bestFit="1" customWidth="1"/>
    <col min="116" max="116" width="18.28515625" bestFit="1" customWidth="1"/>
    <col min="117" max="117" width="14.7109375" bestFit="1" customWidth="1"/>
    <col min="118" max="118" width="15.28515625" bestFit="1" customWidth="1"/>
    <col min="119" max="119" width="13.7109375" bestFit="1" customWidth="1"/>
    <col min="120" max="120" width="16" bestFit="1" customWidth="1"/>
    <col min="121" max="121" width="27.7109375" bestFit="1" customWidth="1"/>
    <col min="122" max="122" width="31.28515625" bestFit="1" customWidth="1"/>
    <col min="123" max="123" width="31.42578125" bestFit="1" customWidth="1"/>
    <col min="124" max="124" width="34.28515625" bestFit="1" customWidth="1"/>
    <col min="125" max="125" width="34.42578125" bestFit="1" customWidth="1"/>
    <col min="126" max="126" width="36.85546875" bestFit="1" customWidth="1"/>
    <col min="127" max="127" width="58.140625" bestFit="1" customWidth="1"/>
    <col min="128" max="128" width="39.140625" bestFit="1" customWidth="1"/>
    <col min="129" max="129" width="34.42578125" bestFit="1" customWidth="1"/>
    <col min="130" max="130" width="35.28515625" bestFit="1" customWidth="1"/>
    <col min="131" max="131" width="33.140625" bestFit="1" customWidth="1"/>
    <col min="132" max="132" width="36.140625" bestFit="1" customWidth="1"/>
    <col min="133" max="133" width="49.85546875" bestFit="1" customWidth="1"/>
    <col min="134" max="134" width="35" bestFit="1" customWidth="1"/>
    <col min="135" max="135" width="34.42578125" bestFit="1" customWidth="1"/>
    <col min="136" max="136" width="35.7109375" bestFit="1" customWidth="1"/>
    <col min="137" max="137" width="36.42578125" bestFit="1" customWidth="1"/>
    <col min="138" max="138" width="38.28515625" bestFit="1" customWidth="1"/>
    <col min="139" max="139" width="37.7109375" bestFit="1" customWidth="1"/>
    <col min="140" max="140" width="35.7109375" bestFit="1" customWidth="1"/>
    <col min="141" max="141" width="43.7109375" bestFit="1" customWidth="1"/>
    <col min="142" max="142" width="45.140625" bestFit="1" customWidth="1"/>
    <col min="143" max="143" width="43" bestFit="1" customWidth="1"/>
    <col min="144" max="144" width="38.7109375" bestFit="1" customWidth="1"/>
    <col min="145" max="145" width="40.7109375" bestFit="1" customWidth="1"/>
    <col min="146" max="146" width="44.42578125" bestFit="1" customWidth="1"/>
    <col min="147" max="147" width="47.42578125" bestFit="1" customWidth="1"/>
    <col min="148" max="148" width="43.85546875" bestFit="1" customWidth="1"/>
    <col min="149" max="149" width="43.140625" bestFit="1" customWidth="1"/>
    <col min="150" max="150" width="37.28515625" bestFit="1" customWidth="1"/>
    <col min="151" max="151" width="36" bestFit="1" customWidth="1"/>
    <col min="152" max="152" width="54" bestFit="1" customWidth="1"/>
    <col min="153" max="153" width="43.28515625" bestFit="1" customWidth="1"/>
    <col min="154" max="154" width="57" bestFit="1" customWidth="1"/>
    <col min="155" max="155" width="56.7109375" bestFit="1" customWidth="1"/>
    <col min="156" max="156" width="56.140625" bestFit="1" customWidth="1"/>
    <col min="157" max="157" width="46.7109375" bestFit="1" customWidth="1"/>
    <col min="158" max="162" width="40.42578125" bestFit="1" customWidth="1"/>
    <col min="163" max="163" width="43.42578125" bestFit="1" customWidth="1"/>
    <col min="164" max="166" width="31.140625" bestFit="1" customWidth="1"/>
    <col min="167" max="167" width="53.42578125" bestFit="1" customWidth="1"/>
    <col min="168" max="168" width="42.7109375" bestFit="1" customWidth="1"/>
    <col min="169" max="169" width="43.28515625" bestFit="1" customWidth="1"/>
    <col min="170" max="170" width="30.85546875" bestFit="1" customWidth="1"/>
    <col min="171" max="171" width="43.28515625" bestFit="1" customWidth="1"/>
  </cols>
  <sheetData>
    <row r="1" spans="1:99">
      <c r="A1" t="s">
        <v>0</v>
      </c>
      <c r="B1" t="s">
        <v>185</v>
      </c>
      <c r="C1" t="s">
        <v>1</v>
      </c>
      <c r="D1" t="s">
        <v>2</v>
      </c>
      <c r="E1" t="s">
        <v>99</v>
      </c>
      <c r="F1" t="s">
        <v>100</v>
      </c>
      <c r="G1" s="2" t="s">
        <v>3</v>
      </c>
      <c r="H1" t="s">
        <v>4</v>
      </c>
      <c r="I1" t="s">
        <v>59</v>
      </c>
      <c r="J1" t="s">
        <v>60</v>
      </c>
      <c r="K1" t="s">
        <v>110</v>
      </c>
      <c r="L1" t="s">
        <v>5</v>
      </c>
      <c r="M1" t="s">
        <v>6</v>
      </c>
      <c r="N1" t="s">
        <v>93</v>
      </c>
      <c r="O1" t="s">
        <v>7</v>
      </c>
      <c r="P1" t="s">
        <v>111</v>
      </c>
      <c r="Q1" t="s">
        <v>8</v>
      </c>
      <c r="R1" t="s">
        <v>9</v>
      </c>
      <c r="S1" t="s">
        <v>10</v>
      </c>
      <c r="T1" t="s">
        <v>112</v>
      </c>
      <c r="U1" t="s">
        <v>11</v>
      </c>
      <c r="V1" t="s">
        <v>61</v>
      </c>
      <c r="W1" s="3" t="s">
        <v>35</v>
      </c>
      <c r="X1" s="3" t="s">
        <v>36</v>
      </c>
      <c r="Y1" s="3" t="s">
        <v>37</v>
      </c>
      <c r="Z1" s="3" t="s">
        <v>53</v>
      </c>
      <c r="AA1" s="4" t="s">
        <v>54</v>
      </c>
      <c r="AB1" s="35" t="s">
        <v>55</v>
      </c>
      <c r="AC1" s="35" t="s">
        <v>56</v>
      </c>
      <c r="AD1" t="s">
        <v>113</v>
      </c>
      <c r="AE1" t="s">
        <v>103</v>
      </c>
      <c r="AF1" t="s">
        <v>181</v>
      </c>
      <c r="AG1" t="s">
        <v>182</v>
      </c>
      <c r="AH1" t="s">
        <v>183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97</v>
      </c>
      <c r="AR1" t="s">
        <v>96</v>
      </c>
      <c r="AS1" t="s">
        <v>98</v>
      </c>
      <c r="AT1" t="s">
        <v>13</v>
      </c>
      <c r="AU1" t="s">
        <v>179</v>
      </c>
      <c r="AV1" t="s">
        <v>14</v>
      </c>
      <c r="AW1" t="s">
        <v>15</v>
      </c>
      <c r="AX1" t="s">
        <v>51</v>
      </c>
      <c r="AY1" t="s">
        <v>16</v>
      </c>
      <c r="AZ1" t="s">
        <v>18</v>
      </c>
      <c r="BA1" t="s">
        <v>104</v>
      </c>
      <c r="BB1" t="s">
        <v>17</v>
      </c>
      <c r="BC1" t="s">
        <v>58</v>
      </c>
      <c r="BD1" t="s">
        <v>57</v>
      </c>
      <c r="BE1" t="s">
        <v>52</v>
      </c>
      <c r="BF1" t="s">
        <v>128</v>
      </c>
      <c r="BG1" t="s">
        <v>78</v>
      </c>
      <c r="BH1" t="s">
        <v>19</v>
      </c>
      <c r="BI1" t="s">
        <v>105</v>
      </c>
      <c r="BJ1" t="s">
        <v>21</v>
      </c>
      <c r="BK1" t="s">
        <v>39</v>
      </c>
      <c r="BL1" t="s">
        <v>50</v>
      </c>
      <c r="BM1" t="s">
        <v>25</v>
      </c>
      <c r="BN1" t="s">
        <v>95</v>
      </c>
      <c r="BO1" t="s">
        <v>22</v>
      </c>
      <c r="BP1" t="s">
        <v>23</v>
      </c>
      <c r="BQ1" t="s">
        <v>20</v>
      </c>
      <c r="BR1" t="s">
        <v>24</v>
      </c>
      <c r="BS1" t="s">
        <v>62</v>
      </c>
      <c r="BT1" t="s">
        <v>76</v>
      </c>
      <c r="BU1" s="4" t="s">
        <v>26</v>
      </c>
      <c r="BV1" t="s">
        <v>79</v>
      </c>
      <c r="BW1" t="s">
        <v>107</v>
      </c>
      <c r="BX1" t="s">
        <v>108</v>
      </c>
      <c r="BY1" t="s">
        <v>27</v>
      </c>
      <c r="BZ1" t="s">
        <v>106</v>
      </c>
      <c r="CA1" t="s">
        <v>180</v>
      </c>
      <c r="CB1" t="s">
        <v>31</v>
      </c>
      <c r="CC1" t="s">
        <v>47</v>
      </c>
      <c r="CD1" t="s">
        <v>45</v>
      </c>
      <c r="CE1" t="s">
        <v>46</v>
      </c>
      <c r="CF1" t="s">
        <v>28</v>
      </c>
      <c r="CG1" t="s">
        <v>29</v>
      </c>
      <c r="CH1" t="s">
        <v>30</v>
      </c>
      <c r="CI1" t="s">
        <v>33</v>
      </c>
      <c r="CJ1" t="s">
        <v>165</v>
      </c>
      <c r="CK1" t="s">
        <v>38</v>
      </c>
      <c r="CL1" t="s">
        <v>109</v>
      </c>
      <c r="CM1" t="s">
        <v>32</v>
      </c>
      <c r="CN1" t="s">
        <v>48</v>
      </c>
      <c r="CO1" t="s">
        <v>49</v>
      </c>
    </row>
    <row r="2" spans="1:99">
      <c r="A2" s="1" t="s">
        <v>12</v>
      </c>
      <c r="B2">
        <v>1</v>
      </c>
      <c r="C2" s="2">
        <v>44008</v>
      </c>
      <c r="D2" s="1" t="s">
        <v>63</v>
      </c>
      <c r="E2" t="s">
        <v>101</v>
      </c>
      <c r="F2" t="s">
        <v>102</v>
      </c>
      <c r="G2" s="1" t="s">
        <v>64</v>
      </c>
      <c r="H2" s="1" t="s">
        <v>65</v>
      </c>
      <c r="I2" t="s">
        <v>169</v>
      </c>
      <c r="J2" t="s">
        <v>74</v>
      </c>
      <c r="K2" t="s">
        <v>75</v>
      </c>
      <c r="L2" s="1" t="s">
        <v>66</v>
      </c>
      <c r="M2">
        <v>1</v>
      </c>
      <c r="N2" t="s">
        <v>94</v>
      </c>
      <c r="O2" t="s">
        <v>67</v>
      </c>
      <c r="P2"/>
      <c r="Q2"/>
      <c r="R2"/>
      <c r="S2"/>
      <c r="T2"/>
      <c r="V2">
        <v>1</v>
      </c>
      <c r="W2" s="3">
        <v>0.42</v>
      </c>
      <c r="X2" s="3">
        <v>0.39</v>
      </c>
      <c r="Y2" s="3">
        <v>0.39</v>
      </c>
      <c r="Z2" s="3">
        <v>0.40000000000000008</v>
      </c>
      <c r="AA2" s="4">
        <v>56.249999999999986</v>
      </c>
      <c r="AB2" s="35">
        <v>47.812499999999986</v>
      </c>
      <c r="AC2" s="35">
        <v>86.373435546874987</v>
      </c>
      <c r="AD2">
        <v>120</v>
      </c>
      <c r="AF2" t="s">
        <v>184</v>
      </c>
      <c r="AG2">
        <v>1000</v>
      </c>
      <c r="AH2">
        <v>9</v>
      </c>
      <c r="AI2" t="s">
        <v>92</v>
      </c>
      <c r="AJ2" t="s">
        <v>92</v>
      </c>
      <c r="AK2" t="s">
        <v>92</v>
      </c>
      <c r="AL2" t="s">
        <v>92</v>
      </c>
      <c r="AM2" t="s">
        <v>92</v>
      </c>
      <c r="AN2" t="s">
        <v>92</v>
      </c>
      <c r="AO2" t="s">
        <v>92</v>
      </c>
      <c r="AP2" t="s">
        <v>92</v>
      </c>
      <c r="AQ2"/>
      <c r="AT2" s="1">
        <v>1</v>
      </c>
      <c r="AU2" t="s">
        <v>12</v>
      </c>
      <c r="AV2" s="1"/>
      <c r="AW2" s="1">
        <v>1</v>
      </c>
      <c r="AX2" t="s">
        <v>124</v>
      </c>
      <c r="AY2" s="1" t="s">
        <v>83</v>
      </c>
      <c r="AZ2" s="1" t="s">
        <v>68</v>
      </c>
      <c r="BB2" s="1">
        <v>2.5</v>
      </c>
      <c r="BC2">
        <v>0</v>
      </c>
      <c r="BD2">
        <v>2.5</v>
      </c>
      <c r="BE2" t="s">
        <v>67</v>
      </c>
      <c r="BH2" s="1" t="s">
        <v>69</v>
      </c>
      <c r="BJ2" s="1"/>
      <c r="BO2" s="1" t="s">
        <v>115</v>
      </c>
      <c r="BP2" t="s">
        <v>83</v>
      </c>
      <c r="BQ2" t="s">
        <v>70</v>
      </c>
      <c r="BS2">
        <v>1</v>
      </c>
      <c r="BT2" t="s">
        <v>77</v>
      </c>
      <c r="BU2" s="4">
        <v>56</v>
      </c>
      <c r="BY2" t="s">
        <v>152</v>
      </c>
      <c r="CB2" s="1"/>
      <c r="CG2" s="1"/>
      <c r="CH2" s="1"/>
      <c r="CS2" s="1"/>
    </row>
    <row r="3" spans="1:99">
      <c r="CU3" s="1"/>
    </row>
    <row r="4" spans="1:99">
      <c r="CU4" s="1"/>
    </row>
    <row r="5" spans="1:99">
      <c r="CU5" s="1"/>
    </row>
    <row r="6" spans="1:99">
      <c r="CU6" s="1"/>
    </row>
    <row r="7" spans="1:99">
      <c r="CU7" s="1"/>
    </row>
    <row r="8" spans="1:99">
      <c r="CU8" s="1"/>
    </row>
    <row r="9" spans="1:99">
      <c r="CU9" s="1"/>
    </row>
    <row r="10" spans="1:99">
      <c r="CU10" s="1"/>
    </row>
    <row r="11" spans="1:99">
      <c r="CU11" s="1"/>
    </row>
    <row r="12" spans="1:99">
      <c r="CU12" s="1"/>
    </row>
    <row r="13" spans="1:99">
      <c r="CU13" s="1"/>
    </row>
    <row r="14" spans="1:99">
      <c r="CU14" s="1"/>
    </row>
    <row r="15" spans="1:99">
      <c r="CU15" s="1"/>
    </row>
    <row r="16" spans="1:99">
      <c r="CU16" s="1"/>
    </row>
    <row r="17" spans="99:99">
      <c r="CU17" s="1"/>
    </row>
    <row r="18" spans="99:99">
      <c r="CU18" s="1"/>
    </row>
    <row r="19" spans="99:99">
      <c r="CU19" s="1"/>
    </row>
    <row r="20" spans="99:99">
      <c r="CU20" s="1"/>
    </row>
    <row r="21" spans="99:99">
      <c r="CU21" s="1"/>
    </row>
    <row r="22" spans="99:99">
      <c r="CU22" s="1"/>
    </row>
    <row r="23" spans="99:99">
      <c r="CU23" s="1"/>
    </row>
    <row r="24" spans="99:99">
      <c r="CU24" s="1"/>
    </row>
    <row r="25" spans="99:99">
      <c r="CU25" s="1"/>
    </row>
    <row r="26" spans="99:99">
      <c r="CU26" s="1"/>
    </row>
    <row r="27" spans="99:99">
      <c r="CU27" s="1"/>
    </row>
  </sheetData>
  <sheetProtection selectLockedCells="1" selectUnlockedCells="1"/>
  <phoneticPr fontId="1" type="noConversion"/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762F-2498-4491-967D-8013459C404B}">
  <sheetPr codeName="Tabelle1"/>
  <dimension ref="A1:AS24"/>
  <sheetViews>
    <sheetView zoomScale="85" zoomScaleNormal="85" workbookViewId="0">
      <pane xSplit="1" topLeftCell="B1" activePane="topRight" state="frozen"/>
      <selection pane="topRight" activeCell="D17" sqref="D17"/>
    </sheetView>
  </sheetViews>
  <sheetFormatPr baseColWidth="10" defaultColWidth="20.7109375" defaultRowHeight="15"/>
  <cols>
    <col min="1" max="1" width="20.28515625" style="15" customWidth="1"/>
    <col min="2" max="2" width="16.5703125" style="15" customWidth="1"/>
    <col min="3" max="3" width="22.7109375" style="16" customWidth="1"/>
    <col min="4" max="6" width="32.85546875" style="15" customWidth="1"/>
    <col min="7" max="7" width="28.42578125" style="15" customWidth="1"/>
    <col min="8" max="8" width="63.42578125" style="15" customWidth="1"/>
    <col min="9" max="9" width="24.140625" style="15" customWidth="1"/>
    <col min="10" max="10" width="24.7109375" style="15" customWidth="1"/>
    <col min="11" max="11" width="30.42578125" style="15" customWidth="1"/>
    <col min="12" max="12" width="20.7109375" style="15" customWidth="1"/>
    <col min="13" max="13" width="27.42578125" style="15" customWidth="1"/>
    <col min="14" max="14" width="44.140625" style="15" customWidth="1"/>
    <col min="15" max="16" width="23.140625" style="15" customWidth="1"/>
    <col min="17" max="17" width="25.28515625" style="15" customWidth="1"/>
    <col min="18" max="18" width="22.140625" style="15" customWidth="1"/>
    <col min="19" max="20" width="26.42578125" style="15" customWidth="1"/>
    <col min="21" max="22" width="27.7109375" style="15" customWidth="1"/>
    <col min="23" max="24" width="20.7109375" style="20"/>
    <col min="25" max="25" width="20.7109375" style="20" customWidth="1"/>
    <col min="26" max="26" width="20.7109375" style="17" hidden="1" customWidth="1"/>
    <col min="27" max="27" width="20.7109375" style="24" hidden="1" customWidth="1"/>
    <col min="28" max="29" width="20.7109375" style="25" hidden="1" customWidth="1"/>
    <col min="30" max="31" width="20.7109375" style="26" customWidth="1"/>
    <col min="32" max="34" width="29" style="26" customWidth="1"/>
    <col min="35" max="35" width="35.28515625" style="15" customWidth="1"/>
    <col min="36" max="36" width="30.28515625" style="15" customWidth="1"/>
    <col min="37" max="37" width="31.140625" style="15" customWidth="1"/>
    <col min="38" max="38" width="32.28515625" style="15" customWidth="1"/>
    <col min="39" max="39" width="19.42578125" style="15" customWidth="1"/>
    <col min="40" max="42" width="20.7109375" style="15"/>
    <col min="43" max="43" width="32.42578125" style="15" customWidth="1"/>
    <col min="44" max="44" width="30.42578125" style="15" customWidth="1"/>
    <col min="45" max="45" width="32.5703125" style="15" customWidth="1"/>
    <col min="46" max="16384" width="20.7109375" style="15"/>
  </cols>
  <sheetData>
    <row r="1" spans="1:45" s="12" customFormat="1">
      <c r="A1" s="12" t="s">
        <v>0</v>
      </c>
      <c r="B1" s="37" t="s">
        <v>185</v>
      </c>
      <c r="C1" s="13" t="s">
        <v>1</v>
      </c>
      <c r="D1" s="12" t="s">
        <v>2</v>
      </c>
      <c r="E1" s="12" t="s">
        <v>99</v>
      </c>
      <c r="F1" s="12" t="s">
        <v>100</v>
      </c>
      <c r="G1" s="12" t="s">
        <v>3</v>
      </c>
      <c r="H1" s="12" t="s">
        <v>4</v>
      </c>
      <c r="I1" s="12" t="s">
        <v>59</v>
      </c>
      <c r="J1" s="12" t="s">
        <v>60</v>
      </c>
      <c r="K1" s="37" t="s">
        <v>110</v>
      </c>
      <c r="L1" s="12" t="s">
        <v>5</v>
      </c>
      <c r="M1" s="12" t="s">
        <v>6</v>
      </c>
      <c r="N1" s="12" t="s">
        <v>93</v>
      </c>
      <c r="O1" s="12" t="s">
        <v>7</v>
      </c>
      <c r="P1" s="37" t="s">
        <v>111</v>
      </c>
      <c r="Q1" s="37" t="s">
        <v>8</v>
      </c>
      <c r="R1" s="37" t="s">
        <v>9</v>
      </c>
      <c r="S1" s="37" t="s">
        <v>10</v>
      </c>
      <c r="T1" s="37" t="s">
        <v>112</v>
      </c>
      <c r="U1" s="37" t="s">
        <v>11</v>
      </c>
      <c r="V1" s="12" t="s">
        <v>61</v>
      </c>
      <c r="W1" s="14" t="s">
        <v>35</v>
      </c>
      <c r="X1" s="14" t="s">
        <v>36</v>
      </c>
      <c r="Y1" s="14" t="s">
        <v>37</v>
      </c>
      <c r="Z1" s="14" t="s">
        <v>53</v>
      </c>
      <c r="AA1" s="22" t="s">
        <v>54</v>
      </c>
      <c r="AB1" s="23" t="s">
        <v>55</v>
      </c>
      <c r="AC1" s="23" t="s">
        <v>56</v>
      </c>
      <c r="AD1" s="38" t="s">
        <v>113</v>
      </c>
      <c r="AE1" s="38" t="s">
        <v>103</v>
      </c>
      <c r="AF1" s="38" t="s">
        <v>181</v>
      </c>
      <c r="AG1" s="38" t="s">
        <v>182</v>
      </c>
      <c r="AH1" s="38" t="s">
        <v>183</v>
      </c>
      <c r="AI1" s="12" t="s">
        <v>84</v>
      </c>
      <c r="AJ1" s="12" t="s">
        <v>85</v>
      </c>
      <c r="AK1" s="12" t="s">
        <v>86</v>
      </c>
      <c r="AL1" s="12" t="s">
        <v>87</v>
      </c>
      <c r="AM1" s="12" t="s">
        <v>88</v>
      </c>
      <c r="AN1" s="12" t="s">
        <v>89</v>
      </c>
      <c r="AO1" s="12" t="s">
        <v>90</v>
      </c>
      <c r="AP1" s="12" t="s">
        <v>91</v>
      </c>
      <c r="AQ1" s="12" t="s">
        <v>97</v>
      </c>
      <c r="AR1" s="12" t="s">
        <v>96</v>
      </c>
      <c r="AS1" s="12" t="s">
        <v>98</v>
      </c>
    </row>
    <row r="2" spans="1:45">
      <c r="A2" s="15" t="s">
        <v>12</v>
      </c>
      <c r="B2" s="15">
        <f>ROW()-1</f>
        <v>1</v>
      </c>
      <c r="C2" s="16">
        <v>44008</v>
      </c>
      <c r="D2" s="15" t="s">
        <v>63</v>
      </c>
      <c r="E2" s="15" t="s">
        <v>101</v>
      </c>
      <c r="F2" s="15" t="s">
        <v>102</v>
      </c>
      <c r="G2" s="15" t="s">
        <v>64</v>
      </c>
      <c r="H2" s="15" t="s">
        <v>65</v>
      </c>
      <c r="I2" s="15" t="s">
        <v>169</v>
      </c>
      <c r="J2" s="15" t="s">
        <v>74</v>
      </c>
      <c r="K2" s="15" t="s">
        <v>75</v>
      </c>
      <c r="L2" s="15" t="s">
        <v>66</v>
      </c>
      <c r="M2" s="15">
        <v>1</v>
      </c>
      <c r="N2" s="15" t="s">
        <v>94</v>
      </c>
      <c r="O2" s="15" t="s">
        <v>67</v>
      </c>
      <c r="V2" s="15">
        <v>1</v>
      </c>
      <c r="W2" s="17">
        <v>0.42</v>
      </c>
      <c r="X2" s="17">
        <v>0.39</v>
      </c>
      <c r="Y2" s="17">
        <v>0.39</v>
      </c>
      <c r="Z2" s="30">
        <f>IFERROR(AVERAGE(Erkundungsstellen_Grunddaten[[#This Row],[ERK_LP1]:[ERK_LP3]]),"")</f>
        <v>0.40000000000000008</v>
      </c>
      <c r="AA2" s="31">
        <f>IFERROR(22.5/Erkundungsstellen_Grunddaten[[#This Row],[ERK_LP_MEAN]],"")</f>
        <v>56.249999999999986</v>
      </c>
      <c r="AB2" s="32">
        <f>IFERROR(Erkundungsstellen_Grunddaten[[#This Row],[ERK_LP_EV]]*0.85,"")</f>
        <v>47.812499999999986</v>
      </c>
      <c r="AC2" s="32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86.373435546874987</v>
      </c>
      <c r="AD2" s="33">
        <v>120</v>
      </c>
      <c r="AE2" s="33"/>
      <c r="AF2" s="33" t="s">
        <v>184</v>
      </c>
      <c r="AG2" s="33">
        <v>1000</v>
      </c>
      <c r="AH2" s="33">
        <v>9</v>
      </c>
      <c r="AI2" s="15" t="s">
        <v>92</v>
      </c>
      <c r="AJ2" s="15" t="s">
        <v>92</v>
      </c>
      <c r="AK2" s="15" t="s">
        <v>92</v>
      </c>
      <c r="AL2" s="15" t="s">
        <v>92</v>
      </c>
      <c r="AM2" s="15" t="s">
        <v>92</v>
      </c>
      <c r="AN2" s="15" t="s">
        <v>92</v>
      </c>
      <c r="AO2" s="15" t="s">
        <v>92</v>
      </c>
      <c r="AP2" s="15" t="s">
        <v>92</v>
      </c>
    </row>
    <row r="3" spans="1:45">
      <c r="C3" s="21"/>
      <c r="W3" s="17"/>
      <c r="X3" s="17"/>
      <c r="Y3" s="17"/>
      <c r="Z3" s="17" t="str">
        <f>IFERROR(AVERAGE(Erkundungsstellen_Grunddaten[[#This Row],[ERK_LP1]:[ERK_LP3]]),"")</f>
        <v/>
      </c>
      <c r="AA3" s="24" t="str">
        <f>IFERROR(22.5/Erkundungsstellen_Grunddaten[[#This Row],[ERK_LP_MEAN]],"")</f>
        <v/>
      </c>
      <c r="AB3" s="25" t="str">
        <f>IFERROR(Erkundungsstellen_Grunddaten[[#This Row],[ERK_LP_EV]]*0.85,"")</f>
        <v/>
      </c>
      <c r="AC3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4" spans="1:45">
      <c r="C4" s="21"/>
      <c r="W4" s="17"/>
      <c r="X4" s="17"/>
      <c r="Y4" s="17"/>
      <c r="Z4" s="17" t="str">
        <f>IFERROR(AVERAGE(Erkundungsstellen_Grunddaten[[#This Row],[ERK_LP1]:[ERK_LP3]]),"")</f>
        <v/>
      </c>
      <c r="AA4" s="24" t="str">
        <f>IFERROR(22.5/Erkundungsstellen_Grunddaten[[#This Row],[ERK_LP_MEAN]],"")</f>
        <v/>
      </c>
      <c r="AB4" s="25" t="str">
        <f>IFERROR(Erkundungsstellen_Grunddaten[[#This Row],[ERK_LP_EV]]*0.85,"")</f>
        <v/>
      </c>
      <c r="AC4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5" spans="1:45">
      <c r="C5" s="21"/>
      <c r="W5" s="17"/>
      <c r="X5" s="17"/>
      <c r="Y5" s="17"/>
      <c r="Z5" s="17" t="str">
        <f>IFERROR(AVERAGE(Erkundungsstellen_Grunddaten[[#This Row],[ERK_LP1]:[ERK_LP3]]),"")</f>
        <v/>
      </c>
      <c r="AA5" s="24" t="str">
        <f>IFERROR(22.5/Erkundungsstellen_Grunddaten[[#This Row],[ERK_LP_MEAN]],"")</f>
        <v/>
      </c>
      <c r="AB5" s="25" t="str">
        <f>IFERROR(Erkundungsstellen_Grunddaten[[#This Row],[ERK_LP_EV]]*0.85,"")</f>
        <v/>
      </c>
      <c r="AC5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6" spans="1:45">
      <c r="C6" s="21"/>
      <c r="W6" s="17"/>
      <c r="X6" s="17"/>
      <c r="Y6" s="17"/>
      <c r="Z6" s="17" t="str">
        <f>IFERROR(AVERAGE(Erkundungsstellen_Grunddaten[[#This Row],[ERK_LP1]:[ERK_LP3]]),"")</f>
        <v/>
      </c>
      <c r="AA6" s="24" t="str">
        <f>IFERROR(22.5/Erkundungsstellen_Grunddaten[[#This Row],[ERK_LP_MEAN]],"")</f>
        <v/>
      </c>
      <c r="AB6" s="25" t="str">
        <f>IFERROR(Erkundungsstellen_Grunddaten[[#This Row],[ERK_LP_EV]]*0.85,"")</f>
        <v/>
      </c>
      <c r="AC6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7" spans="1:45">
      <c r="C7" s="21"/>
      <c r="W7" s="17"/>
      <c r="X7" s="17"/>
      <c r="Y7" s="17"/>
      <c r="Z7" s="17" t="str">
        <f>IFERROR(AVERAGE(Erkundungsstellen_Grunddaten[[#This Row],[ERK_LP1]:[ERK_LP3]]),"")</f>
        <v/>
      </c>
      <c r="AA7" s="24" t="str">
        <f>IFERROR(22.5/Erkundungsstellen_Grunddaten[[#This Row],[ERK_LP_MEAN]],"")</f>
        <v/>
      </c>
      <c r="AB7" s="25" t="str">
        <f>IFERROR(Erkundungsstellen_Grunddaten[[#This Row],[ERK_LP_EV]]*0.85,"")</f>
        <v/>
      </c>
      <c r="AC7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8" spans="1:45">
      <c r="C8" s="21"/>
      <c r="W8" s="17"/>
      <c r="X8" s="17"/>
      <c r="Y8" s="17"/>
      <c r="Z8" s="17" t="str">
        <f>IFERROR(AVERAGE(Erkundungsstellen_Grunddaten[[#This Row],[ERK_LP1]:[ERK_LP3]]),"")</f>
        <v/>
      </c>
      <c r="AA8" s="24" t="str">
        <f>IFERROR(22.5/Erkundungsstellen_Grunddaten[[#This Row],[ERK_LP_MEAN]],"")</f>
        <v/>
      </c>
      <c r="AB8" s="25" t="str">
        <f>IFERROR(Erkundungsstellen_Grunddaten[[#This Row],[ERK_LP_EV]]*0.85,"")</f>
        <v/>
      </c>
      <c r="AC8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9" spans="1:45">
      <c r="C9" s="21"/>
      <c r="O9" s="18"/>
      <c r="P9" s="18"/>
      <c r="Q9" s="18"/>
      <c r="R9" s="18"/>
      <c r="S9" s="18"/>
      <c r="T9" s="18"/>
      <c r="U9" s="18"/>
      <c r="V9" s="18"/>
      <c r="W9" s="19"/>
      <c r="X9" s="19"/>
      <c r="Y9" s="19"/>
      <c r="Z9" s="19" t="str">
        <f>IFERROR(AVERAGE(Erkundungsstellen_Grunddaten[[#This Row],[ERK_LP1]:[ERK_LP3]]),"")</f>
        <v/>
      </c>
      <c r="AA9" s="27" t="str">
        <f>IFERROR(22.5/Erkundungsstellen_Grunddaten[[#This Row],[ERK_LP_MEAN]],"")</f>
        <v/>
      </c>
      <c r="AB9" s="28" t="str">
        <f>IFERROR(Erkundungsstellen_Grunddaten[[#This Row],[ERK_LP_EV]]*0.85,"")</f>
        <v/>
      </c>
      <c r="AC9" s="28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9" s="29"/>
      <c r="AE9" s="29"/>
      <c r="AF9" s="29"/>
      <c r="AG9" s="29"/>
      <c r="AH9" s="29"/>
    </row>
    <row r="10" spans="1:45">
      <c r="C10" s="21"/>
      <c r="W10" s="17"/>
      <c r="X10" s="17"/>
      <c r="Y10" s="17"/>
      <c r="Z10" s="17" t="str">
        <f>IFERROR(AVERAGE(Erkundungsstellen_Grunddaten[[#This Row],[ERK_LP1]:[ERK_LP3]]),"")</f>
        <v/>
      </c>
      <c r="AA10" s="24" t="str">
        <f>IFERROR(22.5/Erkundungsstellen_Grunddaten[[#This Row],[ERK_LP_MEAN]],"")</f>
        <v/>
      </c>
      <c r="AB10" s="25" t="str">
        <f>IFERROR(Erkundungsstellen_Grunddaten[[#This Row],[ERK_LP_EV]]*0.85,"")</f>
        <v/>
      </c>
      <c r="AC10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1" spans="1:45">
      <c r="C11" s="21"/>
      <c r="W11" s="17"/>
      <c r="X11" s="17"/>
      <c r="Y11" s="17"/>
      <c r="Z11" s="17" t="str">
        <f>IFERROR(AVERAGE(Erkundungsstellen_Grunddaten[[#This Row],[ERK_LP1]:[ERK_LP3]]),"")</f>
        <v/>
      </c>
      <c r="AA11" s="24" t="str">
        <f>IFERROR(22.5/Erkundungsstellen_Grunddaten[[#This Row],[ERK_LP_MEAN]],"")</f>
        <v/>
      </c>
      <c r="AB11" s="25" t="str">
        <f>IFERROR(Erkundungsstellen_Grunddaten[[#This Row],[ERK_LP_EV]]*0.85,"")</f>
        <v/>
      </c>
      <c r="AC11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2" spans="1:45">
      <c r="C12" s="21"/>
      <c r="W12" s="17"/>
      <c r="X12" s="17"/>
      <c r="Y12" s="17"/>
      <c r="Z12" s="17" t="str">
        <f>IFERROR(AVERAGE(Erkundungsstellen_Grunddaten[[#This Row],[ERK_LP1]:[ERK_LP3]]),"")</f>
        <v/>
      </c>
      <c r="AA12" s="24" t="str">
        <f>IFERROR(22.5/Erkundungsstellen_Grunddaten[[#This Row],[ERK_LP_MEAN]],"")</f>
        <v/>
      </c>
      <c r="AB12" s="25" t="str">
        <f>IFERROR(Erkundungsstellen_Grunddaten[[#This Row],[ERK_LP_EV]]*0.85,"")</f>
        <v/>
      </c>
      <c r="AC12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3" spans="1:45">
      <c r="C13" s="21"/>
      <c r="W13" s="17"/>
      <c r="X13" s="17"/>
      <c r="Y13" s="17"/>
      <c r="Z13" s="17" t="str">
        <f>IFERROR(AVERAGE(Erkundungsstellen_Grunddaten[[#This Row],[ERK_LP1]:[ERK_LP3]]),"")</f>
        <v/>
      </c>
      <c r="AA13" s="24" t="str">
        <f>IFERROR(22.5/Erkundungsstellen_Grunddaten[[#This Row],[ERK_LP_MEAN]],"")</f>
        <v/>
      </c>
      <c r="AB13" s="25" t="str">
        <f>IFERROR(Erkundungsstellen_Grunddaten[[#This Row],[ERK_LP_EV]]*0.85,"")</f>
        <v/>
      </c>
      <c r="AC13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4" spans="1:45">
      <c r="C14" s="21"/>
      <c r="W14" s="17"/>
      <c r="X14" s="17"/>
      <c r="Y14" s="17"/>
      <c r="Z14" s="17" t="str">
        <f>IFERROR(AVERAGE(Erkundungsstellen_Grunddaten[[#This Row],[ERK_LP1]:[ERK_LP3]]),"")</f>
        <v/>
      </c>
      <c r="AA14" s="24" t="str">
        <f>IFERROR(22.5/Erkundungsstellen_Grunddaten[[#This Row],[ERK_LP_MEAN]],"")</f>
        <v/>
      </c>
      <c r="AB14" s="25" t="str">
        <f>IFERROR(Erkundungsstellen_Grunddaten[[#This Row],[ERK_LP_EV]]*0.85,"")</f>
        <v/>
      </c>
      <c r="AC14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5" spans="1:45">
      <c r="C15" s="21"/>
      <c r="W15" s="17"/>
      <c r="X15" s="17"/>
      <c r="Y15" s="17"/>
      <c r="Z15" s="17" t="str">
        <f>IFERROR(AVERAGE(Erkundungsstellen_Grunddaten[[#This Row],[ERK_LP1]:[ERK_LP3]]),"")</f>
        <v/>
      </c>
      <c r="AA15" s="24" t="str">
        <f>IFERROR(22.5/Erkundungsstellen_Grunddaten[[#This Row],[ERK_LP_MEAN]],"")</f>
        <v/>
      </c>
      <c r="AB15" s="25" t="str">
        <f>IFERROR(Erkundungsstellen_Grunddaten[[#This Row],[ERK_LP_EV]]*0.85,"")</f>
        <v/>
      </c>
      <c r="AC15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6" spans="1:45">
      <c r="C16" s="21"/>
      <c r="W16" s="17"/>
      <c r="X16" s="17"/>
      <c r="Y16" s="17"/>
      <c r="Z16" s="17" t="str">
        <f>IFERROR(AVERAGE(Erkundungsstellen_Grunddaten[[#This Row],[ERK_LP1]:[ERK_LP3]]),"")</f>
        <v/>
      </c>
      <c r="AA16" s="24" t="str">
        <f>IFERROR(22.5/Erkundungsstellen_Grunddaten[[#This Row],[ERK_LP_MEAN]],"")</f>
        <v/>
      </c>
      <c r="AB16" s="25" t="str">
        <f>IFERROR(Erkundungsstellen_Grunddaten[[#This Row],[ERK_LP_EV]]*0.85,"")</f>
        <v/>
      </c>
      <c r="AC16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7" spans="3:29">
      <c r="C17" s="21"/>
      <c r="W17" s="17"/>
      <c r="X17" s="17"/>
      <c r="Y17" s="17"/>
      <c r="Z17" s="17" t="str">
        <f>IFERROR(AVERAGE(Erkundungsstellen_Grunddaten[[#This Row],[ERK_LP1]:[ERK_LP3]]),"")</f>
        <v/>
      </c>
      <c r="AA17" s="24" t="str">
        <f>IFERROR(22.5/Erkundungsstellen_Grunddaten[[#This Row],[ERK_LP_MEAN]],"")</f>
        <v/>
      </c>
      <c r="AB17" s="25" t="str">
        <f>IFERROR(Erkundungsstellen_Grunddaten[[#This Row],[ERK_LP_EV]]*0.85,"")</f>
        <v/>
      </c>
      <c r="AC17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8" spans="3:29">
      <c r="C18" s="21"/>
      <c r="W18" s="17"/>
      <c r="X18" s="17"/>
      <c r="Y18" s="17"/>
      <c r="Z18" s="17" t="str">
        <f>IFERROR(AVERAGE(Erkundungsstellen_Grunddaten[[#This Row],[ERK_LP1]:[ERK_LP3]]),"")</f>
        <v/>
      </c>
      <c r="AA18" s="24" t="str">
        <f>IFERROR(22.5/Erkundungsstellen_Grunddaten[[#This Row],[ERK_LP_MEAN]],"")</f>
        <v/>
      </c>
      <c r="AB18" s="25" t="str">
        <f>IFERROR(Erkundungsstellen_Grunddaten[[#This Row],[ERK_LP_EV]]*0.85,"")</f>
        <v/>
      </c>
      <c r="AC18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9" spans="3:29">
      <c r="C19" s="21"/>
      <c r="W19" s="17"/>
      <c r="X19" s="17"/>
      <c r="Y19" s="17"/>
      <c r="Z19" s="17" t="str">
        <f>IFERROR(AVERAGE(Erkundungsstellen_Grunddaten[[#This Row],[ERK_LP1]:[ERK_LP3]]),"")</f>
        <v/>
      </c>
      <c r="AA19" s="24" t="str">
        <f>IFERROR(22.5/Erkundungsstellen_Grunddaten[[#This Row],[ERK_LP_MEAN]],"")</f>
        <v/>
      </c>
      <c r="AB19" s="25" t="str">
        <f>IFERROR(Erkundungsstellen_Grunddaten[[#This Row],[ERK_LP_EV]]*0.85,"")</f>
        <v/>
      </c>
      <c r="AC19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0" spans="3:29">
      <c r="C20" s="21"/>
      <c r="W20" s="17"/>
      <c r="X20" s="17"/>
      <c r="Y20" s="17"/>
      <c r="Z20" s="17" t="str">
        <f>IFERROR(AVERAGE(Erkundungsstellen_Grunddaten[[#This Row],[ERK_LP1]:[ERK_LP3]]),"")</f>
        <v/>
      </c>
      <c r="AA20" s="24" t="str">
        <f>IFERROR(22.5/Erkundungsstellen_Grunddaten[[#This Row],[ERK_LP_MEAN]],"")</f>
        <v/>
      </c>
      <c r="AB20" s="25" t="str">
        <f>IFERROR(Erkundungsstellen_Grunddaten[[#This Row],[ERK_LP_EV]]*0.85,"")</f>
        <v/>
      </c>
      <c r="AC20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1" spans="3:29">
      <c r="C21" s="21"/>
      <c r="W21" s="17"/>
      <c r="X21" s="17"/>
      <c r="Y21" s="17"/>
      <c r="Z21" s="17" t="str">
        <f>IFERROR(AVERAGE(Erkundungsstellen_Grunddaten[[#This Row],[ERK_LP1]:[ERK_LP3]]),"")</f>
        <v/>
      </c>
      <c r="AA21" s="24" t="str">
        <f>IFERROR(22.5/Erkundungsstellen_Grunddaten[[#This Row],[ERK_LP_MEAN]],"")</f>
        <v/>
      </c>
      <c r="AB21" s="25" t="str">
        <f>IFERROR(Erkundungsstellen_Grunddaten[[#This Row],[ERK_LP_EV]]*0.85,"")</f>
        <v/>
      </c>
      <c r="AC21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2" spans="3:29">
      <c r="C22" s="21"/>
      <c r="W22" s="17"/>
      <c r="X22" s="17"/>
      <c r="Y22" s="17"/>
      <c r="Z22" s="17" t="str">
        <f>IFERROR(AVERAGE(Erkundungsstellen_Grunddaten[[#This Row],[ERK_LP1]:[ERK_LP3]]),"")</f>
        <v/>
      </c>
      <c r="AA22" s="24" t="str">
        <f>IFERROR(22.5/Erkundungsstellen_Grunddaten[[#This Row],[ERK_LP_MEAN]],"")</f>
        <v/>
      </c>
      <c r="AB22" s="25" t="str">
        <f>IFERROR(Erkundungsstellen_Grunddaten[[#This Row],[ERK_LP_EV]]*0.85,"")</f>
        <v/>
      </c>
      <c r="AC22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3" spans="3:29">
      <c r="C23" s="21"/>
      <c r="H23"/>
      <c r="W23" s="17"/>
      <c r="X23" s="17"/>
      <c r="Y23" s="17"/>
      <c r="Z23" s="17" t="str">
        <f>IFERROR(AVERAGE(Erkundungsstellen_Grunddaten[[#This Row],[ERK_LP1]:[ERK_LP3]]),"")</f>
        <v/>
      </c>
      <c r="AA23" s="24" t="str">
        <f>IFERROR(22.5/Erkundungsstellen_Grunddaten[[#This Row],[ERK_LP_MEAN]],"")</f>
        <v/>
      </c>
      <c r="AB23" s="25" t="str">
        <f>IFERROR(Erkundungsstellen_Grunddaten[[#This Row],[ERK_LP_EV]]*0.85,"")</f>
        <v/>
      </c>
      <c r="AC23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4" spans="3:29">
      <c r="C24" s="21"/>
      <c r="W24" s="17"/>
      <c r="X24" s="17"/>
      <c r="Y24" s="17"/>
      <c r="Z24" s="17" t="str">
        <f>IFERROR(AVERAGE(Erkundungsstellen_Grunddaten[[#This Row],[ERK_LP1]:[ERK_LP3]]),"")</f>
        <v/>
      </c>
      <c r="AA24" s="24" t="str">
        <f>IFERROR(22.5/Erkundungsstellen_Grunddaten[[#This Row],[ERK_LP_MEAN]],"")</f>
        <v/>
      </c>
      <c r="AB24" s="25" t="str">
        <f>IFERROR(Erkundungsstellen_Grunddaten[[#This Row],[ERK_LP_EV]]*0.85,"")</f>
        <v/>
      </c>
      <c r="AC24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</sheetData>
  <sheetProtection formatCells="0" formatRows="0" insertRows="0" deleteRows="0" sort="0" autoFilter="0"/>
  <phoneticPr fontId="1" type="noConversion"/>
  <dataValidations count="15"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2:I1048576" xr:uid="{8A820E07-B324-4C40-8CFC-5CBDB7ECA24F}">
      <formula1>AUSWAHL_ERK_AUFSCHLUSS_OB</formula1>
    </dataValidation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1" xr:uid="{FD1ECE9F-475E-43C2-9957-F6350689B6B6}"/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J2:J1048576" xr:uid="{52413EDC-3317-4601-9797-11F7045CAEF9}">
      <formula1>AUSWAHL_ERK_AUFSCHLUSS_TOB</formula1>
    </dataValidation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J1" xr:uid="{1696BE5D-80D7-4480-A5D3-3594B2A9C7FE}"/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2:K1048576" xr:uid="{5691C3C9-A006-49C0-A849-3484DAEF8020}">
      <formula1>AUSWAHL_ERK_AUFSCHLUSS_UG_OH_BA</formula1>
    </dataValidation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1" xr:uid="{43792BE4-6CA9-45A5-ABFF-3F2B0EB4042F}"/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L2:L1048576" xr:uid="{69BD36A0-7157-4057-890F-94661B3D402E}">
      <formula1>AUSWAHL_ERK_OBERKANTE</formula1>
    </dataValidation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L1" xr:uid="{2C5C3E71-C6BF-43E5-B371-363C5FAF2B57}"/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M2:M1048576" xr:uid="{8E416F0E-E901-4111-8493-2FEF2F7DD08B}">
      <formula1>AUSWAHL_ERK_BELASTUNGSKLASSE</formula1>
    </dataValidation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M1" xr:uid="{8921FBF8-05EA-4E63-BDC2-3533D817C762}"/>
    <dataValidation type="list" allowBlank="1" showInputMessage="1" showErrorMessage="1" errorTitle="Fehler!" error="Eingabe ungültig." promptTitle="qualitative Pechuntersuchung" prompt="Wählen Sie aus der Liste." sqref="O2:O1048576" xr:uid="{A5A5A7ED-5FF7-4CA2-94AE-A71630F7C3BF}">
      <formula1>AUSWAHL_JA_NEIN</formula1>
    </dataValidation>
    <dataValidation allowBlank="1" showInputMessage="1" showErrorMessage="1" errorTitle="Fehler!" error="Eingabe ungültig." promptTitle="qualitative Pechuntersuchung" prompt="Wählen Sie aus der Liste." sqref="O1" xr:uid="{B9ECF7D7-056F-4ADE-8CBC-39812DC32FE2}"/>
    <dataValidation type="list" allowBlank="1" showInputMessage="1" showErrorMessage="1" errorTitle="Fehler!" error="Eingabe ungültig." promptTitle="halbquantitaiver Pechnachweis" prompt="Wählen Sie aus der Liste." sqref="P2:P1048576" xr:uid="{3C40B963-4987-474E-9352-A499F86376F0}">
      <formula1>AUSWAHL_JA_NEIN</formula1>
    </dataValidation>
    <dataValidation allowBlank="1" showInputMessage="1" showErrorMessage="1" errorTitle="Fehler!" error="Eingabe ungültig." promptTitle="halbquantitaiver Pechnachweis" prompt="Wählen Sie aus der Liste." sqref="P1" xr:uid="{9BCD993D-9D65-4E77-A2B4-42FD7811ED14}"/>
    <dataValidation type="list" allowBlank="1" showInputMessage="1" showErrorMessage="1" errorTitle="Fehler!" error="Ungültige Eingabe._x000a_" promptTitle="quantitativer Pechnachweis" prompt="Wählen Sie aus der Liste." sqref="Q1:Q1048576" xr:uid="{AD092A97-57B8-448F-8153-FBB40133FCE0}">
      <formula1>AUSWAHL_JA_NEIN</formula1>
    </dataValidation>
  </dataValidation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5B82-ADEC-42A0-974C-557F8D296CCA}">
  <sheetPr codeName="Tabelle2"/>
  <dimension ref="A1:AG53"/>
  <sheetViews>
    <sheetView tabSelected="1" zoomScaleNormal="100" workbookViewId="0">
      <pane xSplit="6" topLeftCell="G1" activePane="topRight" state="frozen"/>
      <selection pane="topRight" activeCell="H2" sqref="H2"/>
    </sheetView>
  </sheetViews>
  <sheetFormatPr baseColWidth="10" defaultColWidth="20.7109375" defaultRowHeight="15"/>
  <cols>
    <col min="1" max="1" width="14.42578125" style="6" customWidth="1"/>
    <col min="2" max="2" width="17.28515625" style="6" customWidth="1"/>
    <col min="3" max="3" width="20.7109375" style="6" customWidth="1"/>
    <col min="4" max="4" width="21" style="6" customWidth="1"/>
    <col min="5" max="5" width="21.28515625" style="6" customWidth="1"/>
    <col min="6" max="6" width="19.28515625" style="6" customWidth="1"/>
    <col min="7" max="7" width="23.7109375" style="6" customWidth="1"/>
    <col min="8" max="8" width="23.7109375" style="43" customWidth="1"/>
    <col min="9" max="9" width="21.5703125" style="6" customWidth="1"/>
    <col min="10" max="11" width="20.7109375" style="6" customWidth="1"/>
    <col min="12" max="13" width="19.140625" style="6" customWidth="1"/>
    <col min="14" max="14" width="21.140625" style="6" customWidth="1"/>
    <col min="15" max="16" width="20.7109375" style="6" customWidth="1"/>
    <col min="17" max="18" width="22.42578125" style="6" customWidth="1"/>
    <col min="19" max="19" width="33" style="7" customWidth="1"/>
    <col min="20" max="20" width="22.42578125" style="6" customWidth="1"/>
    <col min="21" max="21" width="26.7109375" style="6" customWidth="1"/>
    <col min="22" max="22" width="22.140625" style="6" customWidth="1"/>
    <col min="23" max="23" width="28" style="6" customWidth="1"/>
    <col min="24" max="24" width="20.7109375" style="6" customWidth="1"/>
    <col min="25" max="25" width="37.28515625" style="6" customWidth="1"/>
    <col min="26" max="27" width="18.28515625" style="6" customWidth="1"/>
    <col min="28" max="28" width="20.7109375" style="7"/>
    <col min="29" max="29" width="27.42578125" style="6" customWidth="1"/>
    <col min="30" max="30" width="34.7109375" style="6" customWidth="1"/>
    <col min="31" max="33" width="27.42578125" style="6" customWidth="1"/>
    <col min="34" max="16384" width="20.7109375" style="6"/>
  </cols>
  <sheetData>
    <row r="1" spans="1:33">
      <c r="A1" s="6" t="s">
        <v>13</v>
      </c>
      <c r="B1" s="6" t="s">
        <v>0</v>
      </c>
      <c r="C1" s="6" t="s">
        <v>14</v>
      </c>
      <c r="D1" s="6" t="s">
        <v>15</v>
      </c>
      <c r="E1" s="6" t="s">
        <v>51</v>
      </c>
      <c r="F1" s="6" t="s">
        <v>16</v>
      </c>
      <c r="G1" s="6" t="s">
        <v>18</v>
      </c>
      <c r="H1" s="42" t="s">
        <v>104</v>
      </c>
      <c r="I1" s="6" t="s">
        <v>17</v>
      </c>
      <c r="J1" s="6" t="s">
        <v>58</v>
      </c>
      <c r="K1" s="6" t="s">
        <v>57</v>
      </c>
      <c r="L1" s="6" t="s">
        <v>52</v>
      </c>
      <c r="M1" s="39" t="s">
        <v>128</v>
      </c>
      <c r="N1" s="6" t="s">
        <v>78</v>
      </c>
      <c r="O1" s="6" t="s">
        <v>19</v>
      </c>
      <c r="P1" s="39" t="s">
        <v>105</v>
      </c>
      <c r="Q1" s="39" t="s">
        <v>21</v>
      </c>
      <c r="R1" s="6" t="s">
        <v>39</v>
      </c>
      <c r="S1" s="7" t="s">
        <v>50</v>
      </c>
      <c r="T1" s="6" t="s">
        <v>25</v>
      </c>
      <c r="U1" s="6" t="s">
        <v>95</v>
      </c>
      <c r="V1" s="6" t="s">
        <v>22</v>
      </c>
      <c r="W1" s="6" t="s">
        <v>23</v>
      </c>
      <c r="X1" s="6" t="s">
        <v>20</v>
      </c>
      <c r="Y1" s="6" t="s">
        <v>24</v>
      </c>
      <c r="Z1" s="6" t="s">
        <v>62</v>
      </c>
      <c r="AA1" s="6" t="s">
        <v>76</v>
      </c>
      <c r="AB1" s="7" t="s">
        <v>26</v>
      </c>
      <c r="AC1" s="6" t="s">
        <v>79</v>
      </c>
      <c r="AD1" s="39" t="s">
        <v>107</v>
      </c>
      <c r="AE1" s="6" t="s">
        <v>108</v>
      </c>
      <c r="AF1" s="39" t="s">
        <v>27</v>
      </c>
      <c r="AG1" s="39" t="s">
        <v>106</v>
      </c>
    </row>
    <row r="2" spans="1:33">
      <c r="A2" s="11">
        <f>ROW()-1</f>
        <v>1</v>
      </c>
      <c r="B2" s="6" t="s">
        <v>12</v>
      </c>
      <c r="D2" s="6">
        <v>1</v>
      </c>
      <c r="E2" s="8" t="s">
        <v>127</v>
      </c>
      <c r="F2" s="6" t="s">
        <v>127</v>
      </c>
      <c r="G2" s="6" t="s">
        <v>68</v>
      </c>
      <c r="H2" s="43" t="s">
        <v>188</v>
      </c>
      <c r="I2" s="6">
        <v>2.5</v>
      </c>
      <c r="J2" s="11">
        <f ca="1">Schichten_Grunddaten[[#This Row],[SCHICHT_TIEFE_ENDE]]-Schichten_Grunddaten[[#This Row],[SCHICHT_DICKE]]</f>
        <v>0</v>
      </c>
      <c r="K2" s="11" cm="1">
        <f t="array" aca="1" ref="K2" ca="1">IF(CELL("inhalt",INDIRECT(ADDRESS(ROW()-1,2,COLUMN(Schichten_Grunddaten[[#This Row],[SCHICHT_NR]]))))=Schichten_Grunddaten[[#This Row],[ERK_ID]],(INDIRECT(ADDRESS(ROW()-1,COLUMN(Schichten_Grunddaten[[#This Row],[SCHICHT_TIEFE_ENDE]])))+Schichten_Grunddaten[[#This Row],[SCHICHT_DICKE]]),Schichten_Grunddaten[[#This Row],[SCHICHT_DICKE]])</f>
        <v>2.5</v>
      </c>
      <c r="L2" s="6" t="s">
        <v>186</v>
      </c>
      <c r="O2" s="6" t="s">
        <v>69</v>
      </c>
      <c r="S2" s="6"/>
      <c r="V2" s="6" t="s">
        <v>115</v>
      </c>
      <c r="W2" s="11" t="str">
        <f>IF(OR(Schichten_Grunddaten[[#This Row],[SCHICHT_AUFSCHLUSS]]="GOB",Schichten_Grunddaten[[#This Row],[SCHICHT_AUFSCHLUSS]]="TMHB",Schichten_Grunddaten[[#This Row],[SCHICHT_AUFSCHLUSS]]="BETON",Schichten_Grunddaten[[#This Row],[SCHICHT_AUFSCHLUSS]]="BESCHICHTUNG",Schichten_Grunddaten[[#This Row],[SCHICHT_AUFSCHLUSS]]="FUGE",Schichten_Grunddaten[[#This Row],[SCHICHT_AUFSCHLUSS]]="ABDICHTUNG"),IF(OR(Schichten_Grunddaten[[#This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Row],[SCHICHT_ART]]="OT"),"Oberboden","Boden")),IF(ISNUMBER(SEARCH("OH",Schichten_Grunddaten[[#This Row],[SCHICHT_ART]])),"Oberboden",Schichten_Grunddaten[[#This Row],[SCHICHT_ART]])))</f>
        <v>Oberboden</v>
      </c>
      <c r="X2" s="6" t="str">
        <f>IF(Schichten_Grunddaten[[#This Row],[SCHICHT_PECH]]="ja","aufällig","neutral")</f>
        <v>aufällig</v>
      </c>
      <c r="Z2" s="6">
        <v>1</v>
      </c>
      <c r="AA2" s="11" t="str">
        <f>IF(COUNTIF(Schichten_Grunddaten[SCHICHT_RUK_NR],Schichten_Grunddaten[[#This Row],[SCHICHT_RUK_NR]])&gt;1,"Sammelprobe",IF(COUNTIF(Schichten_Grunddaten[SCHICHT_RUK_NR],Schichten_Grunddaten[[#This Row],[SCHICHT_RUK_NR]])=1,"Einzelprobe",""))</f>
        <v>Einzelprobe</v>
      </c>
      <c r="AB2" s="6">
        <v>56</v>
      </c>
      <c r="AF2" s="6" t="s">
        <v>186</v>
      </c>
    </row>
    <row r="3" spans="1:33">
      <c r="J3" s="34"/>
      <c r="AA3" s="34"/>
    </row>
    <row r="4" spans="1:33">
      <c r="J4" s="34"/>
      <c r="AA4" s="34"/>
    </row>
    <row r="5" spans="1:33">
      <c r="J5" s="34"/>
      <c r="AA5" s="34"/>
    </row>
    <row r="6" spans="1:33">
      <c r="J6" s="34"/>
      <c r="AA6" s="34"/>
    </row>
    <row r="7" spans="1:33">
      <c r="J7" s="34"/>
      <c r="AA7" s="34"/>
    </row>
    <row r="8" spans="1:33">
      <c r="J8" s="34"/>
      <c r="AA8" s="34"/>
    </row>
    <row r="9" spans="1:33">
      <c r="J9" s="34"/>
      <c r="AA9" s="34"/>
    </row>
    <row r="10" spans="1:33">
      <c r="J10" s="34"/>
      <c r="AA10" s="34"/>
    </row>
    <row r="11" spans="1:33">
      <c r="J11" s="34"/>
      <c r="AA11" s="34"/>
    </row>
    <row r="12" spans="1:33">
      <c r="J12" s="34"/>
      <c r="AA12" s="34"/>
    </row>
    <row r="13" spans="1:33">
      <c r="J13" s="34"/>
      <c r="AA13" s="34"/>
    </row>
    <row r="14" spans="1:33">
      <c r="J14" s="34"/>
      <c r="AA14" s="34"/>
    </row>
    <row r="15" spans="1:33">
      <c r="J15" s="34"/>
      <c r="AA15" s="34"/>
    </row>
    <row r="16" spans="1:33">
      <c r="J16" s="34"/>
      <c r="AA16" s="34"/>
    </row>
    <row r="17" spans="10:28">
      <c r="J17" s="34"/>
      <c r="R17" s="9"/>
      <c r="AA17" s="34"/>
    </row>
    <row r="18" spans="10:28">
      <c r="J18" s="34"/>
      <c r="S18" s="6"/>
      <c r="AB18" s="6"/>
    </row>
    <row r="19" spans="10:28">
      <c r="J19" s="34"/>
      <c r="S19" s="6"/>
      <c r="AB19" s="6"/>
    </row>
    <row r="20" spans="10:28">
      <c r="J20" s="34"/>
      <c r="S20" s="6"/>
      <c r="AB20" s="6"/>
    </row>
    <row r="21" spans="10:28">
      <c r="J21" s="34"/>
      <c r="S21" s="6"/>
      <c r="AB21" s="6"/>
    </row>
    <row r="22" spans="10:28">
      <c r="J22" s="34"/>
      <c r="S22" s="6"/>
      <c r="AB22" s="6"/>
    </row>
    <row r="23" spans="10:28">
      <c r="J23" s="34"/>
      <c r="S23" s="6"/>
      <c r="AB23" s="6"/>
    </row>
    <row r="24" spans="10:28">
      <c r="J24" s="34"/>
      <c r="S24" s="6"/>
      <c r="AB24" s="6"/>
    </row>
    <row r="25" spans="10:28">
      <c r="J25" s="34"/>
      <c r="S25" s="6"/>
      <c r="AB25" s="6"/>
    </row>
    <row r="26" spans="10:28">
      <c r="J26" s="34"/>
      <c r="S26" s="6"/>
      <c r="AB26" s="6"/>
    </row>
    <row r="27" spans="10:28">
      <c r="J27" s="34"/>
      <c r="S27" s="6"/>
      <c r="AB27" s="6"/>
    </row>
    <row r="28" spans="10:28">
      <c r="J28" s="34"/>
      <c r="S28" s="6"/>
      <c r="AB28" s="6"/>
    </row>
    <row r="29" spans="10:28">
      <c r="J29" s="34"/>
      <c r="S29" s="6"/>
      <c r="AB29" s="6"/>
    </row>
    <row r="30" spans="10:28">
      <c r="J30" s="34"/>
      <c r="S30" s="6"/>
      <c r="AB30" s="6"/>
    </row>
    <row r="31" spans="10:28">
      <c r="J31" s="34"/>
      <c r="S31" s="6"/>
      <c r="AB31" s="6"/>
    </row>
    <row r="32" spans="10:28">
      <c r="J32" s="34"/>
      <c r="S32" s="6"/>
      <c r="AB32" s="6"/>
    </row>
    <row r="33" spans="10:28">
      <c r="J33" s="34"/>
      <c r="S33" s="6"/>
      <c r="AB33" s="6"/>
    </row>
    <row r="34" spans="10:28">
      <c r="J34" s="34"/>
      <c r="S34" s="6"/>
      <c r="AB34" s="6"/>
    </row>
    <row r="35" spans="10:28">
      <c r="J35" s="34"/>
      <c r="S35" s="6"/>
      <c r="AB35" s="6"/>
    </row>
    <row r="36" spans="10:28">
      <c r="J36" s="34"/>
      <c r="S36" s="6"/>
      <c r="AB36" s="6"/>
    </row>
    <row r="37" spans="10:28">
      <c r="J37" s="34"/>
      <c r="S37" s="6"/>
      <c r="AB37" s="6"/>
    </row>
    <row r="38" spans="10:28">
      <c r="J38" s="34"/>
    </row>
    <row r="39" spans="10:28">
      <c r="J39" s="34"/>
    </row>
    <row r="40" spans="10:28">
      <c r="J40" s="34"/>
    </row>
    <row r="41" spans="10:28">
      <c r="J41" s="34"/>
    </row>
    <row r="42" spans="10:28">
      <c r="J42" s="34"/>
    </row>
    <row r="43" spans="10:28">
      <c r="J43" s="34"/>
    </row>
    <row r="44" spans="10:28">
      <c r="J44" s="34"/>
    </row>
    <row r="45" spans="10:28">
      <c r="J45" s="34"/>
    </row>
    <row r="46" spans="10:28">
      <c r="J46" s="34"/>
    </row>
    <row r="47" spans="10:28">
      <c r="J47" s="34"/>
    </row>
    <row r="48" spans="10:28">
      <c r="J48" s="34"/>
    </row>
    <row r="49" spans="10:20">
      <c r="J49" s="34"/>
      <c r="T49" s="10"/>
    </row>
    <row r="50" spans="10:20">
      <c r="J50" s="34"/>
    </row>
    <row r="51" spans="10:20">
      <c r="J51" s="34"/>
    </row>
    <row r="52" spans="10:20">
      <c r="J52" s="34"/>
    </row>
    <row r="53" spans="10:20">
      <c r="J53" s="34"/>
    </row>
  </sheetData>
  <sheetProtection formatRows="0" insertRows="0" deleteRows="0" sort="0" autoFilter="0"/>
  <phoneticPr fontId="1" type="noConversion"/>
  <dataValidations xWindow="418" yWindow="273" count="16">
    <dataValidation allowBlank="1" showInputMessage="1" showErrorMessage="1" errorTitle="Falscher Aufschluss!" error="Bitte wählen Sie einen Aufschluss aus der Liste." promptTitle="Aufschluss" prompt="Bitte wählen sie einen Aufschluss aus der Liste." sqref="E1" xr:uid="{124DAE18-E576-47D5-A000-FC603A377AAA}"/>
    <dataValidation errorStyle="warning" allowBlank="1" showInputMessage="1" showErrorMessage="1" errorTitle="Achtung!" error="Möglicherweise fehlerhaftes Behältnis." promptTitle="Behältnis" prompt="Bitte wählen Sie eines der Behältnisse!" sqref="V1" xr:uid="{1D5F7B87-DFE5-4292-828D-1A0B602F7167}"/>
    <dataValidation errorStyle="information" allowBlank="1" showInputMessage="1" showErrorMessage="1" errorTitle="Achtung" promptTitle="Rundungsgrad" prompt="Bitte wählen Sie eine Eigenschaft aus der Liste oder tragen selbst einen Wert ein." sqref="N1" xr:uid="{B18AD08A-679E-4083-961E-E9CB44108092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DFA9F300-2FE0-4431-8CF9-F713F3C9CE20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4A272251-5E0B-4086-80AF-ADF643D299C7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410D66F5-5F57-44E3-9E60-07E5C0C98865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F1" xr:uid="{48CDE63B-C710-47C9-BABE-BDEEB2FBBCC0}"/>
    <dataValidation allowBlank="1" showInputMessage="1" showErrorMessage="1" errorTitle="Fehler!" error="Ungültige Eingabe." promptTitle="Pechnachweis" prompt="Wählen Sie aus der Liste aus." sqref="L1" xr:uid="{C0AF21D2-9F80-4F25-8251-648F4BAA57CD}"/>
    <dataValidation type="list" allowBlank="1" showInputMessage="1" showErrorMessage="1" errorTitle="Falscher Aufschluss!" error="Bitte wählen Sie einen Aufschluss aus der Liste." promptTitle="Aufschluss" prompt="Bitte wählen sie einen Aufschluss aus der Liste." sqref="E2:E1048576" xr:uid="{EFA9488E-26B5-4A6D-AB03-BCFC4415F9B0}">
      <formula1>AUSWAHL_SCHICHT_AUFSCHLUSS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9410E121-BDBE-4F4E-8397-8C29D907ECA6}">
      <formula1>AUSWAHL_SCHICHT_BEHAELTNIS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86482695-556B-4281-B80B-FA1C8F835E03}">
      <formula1>AUSWAHL_SCHICHT_RUNDUNGSGRAD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12DC419F-175C-40C8-9759-B5497BDCCF16}">
      <formula1>AUSWAHL_SCHICHT_BODENART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ACAD2C1B-3335-4F31-BB0B-EC6A5735CA95}">
      <formula1>AUSWAHL_SCHICHT_KONSISTENZ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5BCD38F2-F244-4109-95E1-8626366AD867}">
      <formula1>AUSWAHL_SCHICHT_FEUCHTIGKEIT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F2:AF1048576" xr:uid="{2727E9AD-A778-4417-A06D-88F051C07D20}">
      <formula1>AUSWAHL_JA_NEIN</formula1>
    </dataValidation>
    <dataValidation type="list" allowBlank="1" showInputMessage="1" showErrorMessage="1" errorTitle="Fehler!" error="Ungültige Eingabe." promptTitle="Pechnachweis" prompt="Wählen Sie aus der Liste aus." sqref="L2:L1048576" xr:uid="{344BF146-D535-4FCA-8F95-D070D937BEBB}">
      <formula1>AUSWAHL_JA_NEIN</formula1>
    </dataValidation>
  </dataValidations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67BC-822D-4D21-9C02-7045ACFB1737}">
  <sheetPr codeName="Tabelle3"/>
  <dimension ref="A1:O8"/>
  <sheetViews>
    <sheetView workbookViewId="0">
      <selection activeCell="I14" sqref="I14"/>
    </sheetView>
  </sheetViews>
  <sheetFormatPr baseColWidth="10" defaultColWidth="20.7109375" defaultRowHeight="15"/>
  <cols>
    <col min="6" max="6" width="38.85546875" customWidth="1"/>
    <col min="9" max="9" width="34.140625" customWidth="1"/>
    <col min="10" max="10" width="34.140625" hidden="1" customWidth="1"/>
    <col min="12" max="12" width="29.5703125" customWidth="1"/>
    <col min="15" max="15" width="30.7109375" customWidth="1"/>
  </cols>
  <sheetData>
    <row r="1" spans="1:15">
      <c r="A1" t="s">
        <v>14</v>
      </c>
      <c r="B1" t="s">
        <v>31</v>
      </c>
      <c r="C1" t="s">
        <v>47</v>
      </c>
      <c r="D1" t="s">
        <v>45</v>
      </c>
      <c r="E1" t="s">
        <v>46</v>
      </c>
      <c r="F1" t="s">
        <v>28</v>
      </c>
      <c r="G1" t="s">
        <v>29</v>
      </c>
      <c r="H1" t="s">
        <v>30</v>
      </c>
      <c r="I1" t="s">
        <v>33</v>
      </c>
      <c r="J1" t="s">
        <v>165</v>
      </c>
      <c r="K1" t="s">
        <v>38</v>
      </c>
      <c r="L1" t="s">
        <v>109</v>
      </c>
      <c r="M1" t="s">
        <v>32</v>
      </c>
      <c r="N1" t="s">
        <v>48</v>
      </c>
      <c r="O1" t="s">
        <v>49</v>
      </c>
    </row>
    <row r="2" spans="1:15">
      <c r="A2" t="s">
        <v>81</v>
      </c>
      <c r="B2" t="s">
        <v>82</v>
      </c>
      <c r="D2" t="s">
        <v>71</v>
      </c>
      <c r="E2" t="s">
        <v>40</v>
      </c>
      <c r="F2" t="s">
        <v>44</v>
      </c>
      <c r="G2" t="s">
        <v>41</v>
      </c>
      <c r="H2" t="s">
        <v>42</v>
      </c>
    </row>
    <row r="3" spans="1:15">
      <c r="A3" t="s">
        <v>34</v>
      </c>
      <c r="B3" t="s">
        <v>43</v>
      </c>
      <c r="D3" t="s">
        <v>71</v>
      </c>
      <c r="E3" t="s">
        <v>40</v>
      </c>
      <c r="F3" t="s">
        <v>44</v>
      </c>
      <c r="G3" t="s">
        <v>41</v>
      </c>
      <c r="H3" t="s">
        <v>42</v>
      </c>
      <c r="I3" t="s">
        <v>161</v>
      </c>
      <c r="J3" t="s">
        <v>161</v>
      </c>
      <c r="K3" t="s">
        <v>72</v>
      </c>
      <c r="M3" t="s">
        <v>171</v>
      </c>
    </row>
    <row r="8" spans="1:15">
      <c r="I8" s="36"/>
      <c r="J8" s="36"/>
    </row>
  </sheetData>
  <sheetProtection insertRows="0" deleteRows="0" sort="0" autoFilter="0"/>
  <phoneticPr fontId="1" type="noConversion"/>
  <dataValidations count="18">
    <dataValidation type="list" allowBlank="1" showInputMessage="1" showErrorMessage="1" errorTitle="Fehler" error="Ihre Eingabe kann nicht bearbeitet werden." promptTitle="MUFV" prompt="Wählen Sie aus der Liste." sqref="B2:B1048576" xr:uid="{428E8451-DDA8-40FD-A8F7-8F4019748CBA}">
      <formula1>AUSWAHL_CHEMIE_MUFV</formula1>
    </dataValidation>
    <dataValidation allowBlank="1" showInputMessage="1" showErrorMessage="1" errorTitle="Fehler" error="Ihre Eingabe kann nicht bearbeitet werden." promptTitle="MUFV" prompt="Wählen Sie aus der Liste." sqref="B1" xr:uid="{F8BCFE76-8553-45CE-BE1D-8507E333B891}"/>
    <dataValidation type="list" allowBlank="1" showInputMessage="1" showErrorMessage="1" errorTitle="Fehler!" error="Die Angabe ist ungültig." promptTitle="Laga Boden" prompt="Wählen Sie eine Einstufung aus der Liste." sqref="D2:D1048576" xr:uid="{417E8C09-9C01-43FC-8DFF-0CBCBAE1C7FF}">
      <formula1>AUSWAHL_CHEMIE_LAGA_BO</formula1>
    </dataValidation>
    <dataValidation allowBlank="1" showInputMessage="1" showErrorMessage="1" errorTitle="Fehler!" error="Die Angabe ist ungültig." promptTitle="Laga Boden" prompt="Wählen Sie eine Einstufung aus der Liste." sqref="D1" xr:uid="{A8C72275-E554-47C8-9C11-F3ACB674F595}"/>
    <dataValidation type="list" allowBlank="1" showInputMessage="1" showErrorMessage="1" errorTitle="Fehler!" error="Eingabe ungültig." promptTitle="Laga RC" prompt="Wählen Sie eine Einstufung aus der Liste." sqref="E2:E1048576" xr:uid="{AEC9FC8A-4788-4490-9998-3ABB874B1FD3}">
      <formula1>AUSWAHL_CHEMIE_LAGA_RC</formula1>
    </dataValidation>
    <dataValidation allowBlank="1" showInputMessage="1" showErrorMessage="1" errorTitle="Fehler!" error="Eingabe ungültig." promptTitle="Laga RC" prompt="Wählen Sie eine Einstufung aus der Liste." sqref="E1" xr:uid="{4A08103B-0143-4E74-BDF5-7EE4200C8E32}"/>
    <dataValidation type="list" allowBlank="1" showInputMessage="1" showErrorMessage="1" errorTitle="Fehler!" error="Eingabe ungültig." promptTitle="Orientierungswert" prompt="Wählen Sie aus der Liste." sqref="F2:F1048576" xr:uid="{3EC4549D-321C-4A2F-8047-38213D9D626F}">
      <formula1>AUSWAHL_CHEMIE_LAGARC_ORIENTIERUNGSWERT</formula1>
    </dataValidation>
    <dataValidation allowBlank="1" showInputMessage="1" showErrorMessage="1" errorTitle="Fehler!" error="Eingabe ungültig." promptTitle="Orientierungswert" prompt="Wählen Sie aus der Liste." sqref="F1" xr:uid="{387A32D9-60F1-4117-A1FA-035262EDB6F1}"/>
    <dataValidation type="list" allowBlank="1" showInputMessage="1" showErrorMessage="1" errorTitle="Fehler!" error="Ungültige Eingabe." promptTitle="TL Gestein" prompt="Wählen Sie eine Einstufung aus der Liste." sqref="G2:G1048576" xr:uid="{37646D45-2792-421F-8325-8DF64C058FAE}">
      <formula1>AUSWAHL_CHEMIE_TLGESTEIN</formula1>
    </dataValidation>
    <dataValidation allowBlank="1" showInputMessage="1" showErrorMessage="1" errorTitle="Fehler!" error="Ungültige Eingabe." promptTitle="TL Gestein" prompt="Wählen Sie eine Einstufung aus der Liste." sqref="G1" xr:uid="{8D42B8F6-0528-425A-84E2-FC23A4140ACB}"/>
    <dataValidation type="list" allowBlank="1" showInputMessage="1" showErrorMessage="1" errorTitle="Fehler!" error="Eingabe ungültig." promptTitle="DepV" prompt="Bitte wählen Sie eine Einstufung aus der Liste." sqref="H2:H1048576" xr:uid="{FD64FD47-B7B3-4BA8-8A3A-465598896A9F}">
      <formula1>AUSWAHL_CHEMIE_DEPV</formula1>
    </dataValidation>
    <dataValidation allowBlank="1" showInputMessage="1" showErrorMessage="1" errorTitle="Fehler!" error="Eingabe ungültig." promptTitle="DepV" prompt="Bitte wählen Sie eine Einstufung aus der Liste." sqref="H1" xr:uid="{DA1C95BA-8D40-4357-A41A-4D3DA70A957B}"/>
    <dataValidation type="list" allowBlank="1" showInputMessage="1" showErrorMessage="1" errorTitle="Fehler!" error="Ungültige Eingabe." promptTitle="Entscheidungshilfe" prompt="Bitte wählen Sie eine Einstufung aus der Liste." sqref="I2:I1048576" xr:uid="{007A73F5-8994-4B05-8039-AFED71092C07}">
      <formula1>AUSWAHL_CHEMIE_ENTSCHEIDUNGSHILFE</formula1>
    </dataValidation>
    <dataValidation allowBlank="1" showInputMessage="1" showErrorMessage="1" errorTitle="Fehler!" error="Ungültige Eingabe." promptTitle="Entscheidungshilfe" prompt="Bitte wählen Sie eine Einstufung aus der Liste." sqref="I1" xr:uid="{9F6C0EA6-0ACB-4491-8C52-AA30D3B72BD3}"/>
    <dataValidation type="list" allowBlank="1" showInputMessage="1" showErrorMessage="1" errorTitle="Fehler!" error="Eingabe ungültig." promptTitle="REKU" prompt="Bitte wählen Sie aus der Liste." sqref="K2:K1048576" xr:uid="{4B6A3CF6-4B7E-4A18-A097-352A93F6C357}">
      <formula1>AUSWAHL_CHEMIE_REKU</formula1>
    </dataValidation>
    <dataValidation allowBlank="1" showInputMessage="1" showErrorMessage="1" errorTitle="Fehler!" error="Eingabe ungültig." promptTitle="REKU" prompt="Bitte wählen Sie aus der Liste." sqref="K1" xr:uid="{0613BB97-50F4-4DD8-852B-8BC50F05C375}"/>
    <dataValidation type="list" allowBlank="1" showInputMessage="1" showErrorMessage="1" errorTitle="Fehler!" error="Eingabe ungültig." promptTitle="Asbest" prompt="Bitte wählen Sie aus der Liste." sqref="M2:M1048576" xr:uid="{83667668-5ABE-4DD0-AEBF-3D7D7F891706}">
      <formula1>AUSWAHL_CHEMIE_ASBEST</formula1>
    </dataValidation>
    <dataValidation allowBlank="1" showInputMessage="1" showErrorMessage="1" errorTitle="Fehler!" error="Eingabe ungültig." promptTitle="Asbest" prompt="Bitte wählen Sie aus der Liste." sqref="M1" xr:uid="{E94EC9FB-0022-4760-8F9E-EB61AA4CEB4E}"/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7B0F-FDA3-48C9-8760-0E66AB44D777}">
  <dimension ref="A1:AB11"/>
  <sheetViews>
    <sheetView workbookViewId="0">
      <selection activeCell="G12" sqref="G12"/>
    </sheetView>
  </sheetViews>
  <sheetFormatPr baseColWidth="10" defaultRowHeight="15"/>
  <cols>
    <col min="1" max="1" width="21.28515625" customWidth="1"/>
    <col min="2" max="2" width="23.85546875" customWidth="1"/>
    <col min="3" max="3" width="34.5703125" customWidth="1"/>
    <col min="4" max="4" width="20.42578125" customWidth="1"/>
    <col min="5" max="5" width="27.140625" customWidth="1"/>
    <col min="6" max="6" width="22.85546875" customWidth="1"/>
    <col min="7" max="7" width="34.28515625" customWidth="1"/>
    <col min="8" max="8" width="16.28515625" customWidth="1"/>
    <col min="9" max="9" width="21.85546875" customWidth="1"/>
    <col min="10" max="10" width="18.85546875" customWidth="1"/>
    <col min="11" max="11" width="29.5703125" customWidth="1"/>
    <col min="12" max="12" width="21.7109375" customWidth="1"/>
    <col min="13" max="13" width="16.85546875" customWidth="1"/>
    <col min="14" max="14" width="29.42578125" customWidth="1"/>
    <col min="15" max="15" width="17.28515625" customWidth="1"/>
    <col min="16" max="16" width="19.5703125" customWidth="1"/>
    <col min="17" max="17" width="21.85546875" customWidth="1"/>
    <col min="18" max="18" width="22.28515625" customWidth="1"/>
    <col min="19" max="19" width="27.7109375" customWidth="1"/>
    <col min="20" max="20" width="19" customWidth="1"/>
    <col min="21" max="21" width="29.140625" customWidth="1"/>
    <col min="22" max="22" width="22.85546875" customWidth="1"/>
    <col min="23" max="23" width="29.42578125" customWidth="1"/>
    <col min="24" max="24" width="24.7109375" customWidth="1"/>
    <col min="25" max="25" width="23.7109375" customWidth="1"/>
    <col min="26" max="26" width="25.140625" customWidth="1"/>
    <col min="27" max="27" width="26" customWidth="1"/>
    <col min="28" max="28" width="15.5703125" customWidth="1"/>
  </cols>
  <sheetData>
    <row r="1" spans="1:28" s="41" customFormat="1">
      <c r="A1" s="41" t="s">
        <v>51</v>
      </c>
      <c r="B1" s="41" t="s">
        <v>114</v>
      </c>
      <c r="C1" s="41" t="s">
        <v>129</v>
      </c>
      <c r="D1" s="41" t="s">
        <v>105</v>
      </c>
      <c r="E1" s="41" t="s">
        <v>21</v>
      </c>
      <c r="F1" s="41" t="s">
        <v>39</v>
      </c>
      <c r="G1" s="41" t="s">
        <v>27</v>
      </c>
      <c r="H1" s="41" t="s">
        <v>31</v>
      </c>
      <c r="I1" s="41" t="s">
        <v>45</v>
      </c>
      <c r="J1" s="41" t="s">
        <v>46</v>
      </c>
      <c r="K1" s="41" t="s">
        <v>28</v>
      </c>
      <c r="L1" s="41" t="s">
        <v>29</v>
      </c>
      <c r="M1" s="41" t="s">
        <v>30</v>
      </c>
      <c r="N1" s="41" t="s">
        <v>33</v>
      </c>
      <c r="O1" s="41" t="s">
        <v>38</v>
      </c>
      <c r="P1" s="41" t="s">
        <v>32</v>
      </c>
      <c r="Q1" s="41" t="s">
        <v>59</v>
      </c>
      <c r="R1" s="41" t="s">
        <v>60</v>
      </c>
      <c r="S1" s="41" t="s">
        <v>110</v>
      </c>
      <c r="T1" s="41" t="s">
        <v>5</v>
      </c>
      <c r="U1" s="41" t="s">
        <v>6</v>
      </c>
      <c r="V1" s="41" t="s">
        <v>178</v>
      </c>
      <c r="AB1" s="41" t="s">
        <v>177</v>
      </c>
    </row>
    <row r="2" spans="1:28">
      <c r="A2" t="s">
        <v>80</v>
      </c>
      <c r="B2" t="s">
        <v>115</v>
      </c>
      <c r="C2" t="s">
        <v>130</v>
      </c>
      <c r="D2" t="s">
        <v>134</v>
      </c>
      <c r="E2" t="s">
        <v>138</v>
      </c>
      <c r="F2" t="s">
        <v>147</v>
      </c>
      <c r="G2" t="s">
        <v>186</v>
      </c>
      <c r="H2" t="s">
        <v>82</v>
      </c>
      <c r="I2" t="s">
        <v>153</v>
      </c>
      <c r="J2" t="s">
        <v>153</v>
      </c>
      <c r="K2" t="s">
        <v>44</v>
      </c>
      <c r="L2" t="s">
        <v>41</v>
      </c>
      <c r="M2" t="s">
        <v>42</v>
      </c>
      <c r="N2" t="s">
        <v>164</v>
      </c>
      <c r="O2" t="s">
        <v>44</v>
      </c>
      <c r="P2" t="s">
        <v>171</v>
      </c>
      <c r="Q2" t="s">
        <v>166</v>
      </c>
      <c r="R2" t="s">
        <v>74</v>
      </c>
      <c r="S2" t="s">
        <v>75</v>
      </c>
      <c r="T2" t="s">
        <v>66</v>
      </c>
      <c r="U2" t="s">
        <v>176</v>
      </c>
      <c r="V2" t="s">
        <v>186</v>
      </c>
    </row>
    <row r="3" spans="1:28">
      <c r="A3" t="s">
        <v>124</v>
      </c>
      <c r="B3" t="s">
        <v>117</v>
      </c>
      <c r="C3" t="s">
        <v>131</v>
      </c>
      <c r="D3" t="s">
        <v>135</v>
      </c>
      <c r="E3" t="s">
        <v>139</v>
      </c>
      <c r="F3" t="s">
        <v>148</v>
      </c>
      <c r="G3" t="s">
        <v>187</v>
      </c>
      <c r="H3" t="s">
        <v>43</v>
      </c>
      <c r="I3" t="s">
        <v>71</v>
      </c>
      <c r="J3" t="s">
        <v>71</v>
      </c>
      <c r="K3" t="s">
        <v>72</v>
      </c>
      <c r="L3" t="s">
        <v>157</v>
      </c>
      <c r="M3" t="s">
        <v>160</v>
      </c>
      <c r="N3" t="s">
        <v>160</v>
      </c>
      <c r="O3" t="s">
        <v>72</v>
      </c>
      <c r="P3" t="s">
        <v>172</v>
      </c>
      <c r="Q3" t="s">
        <v>167</v>
      </c>
      <c r="R3" t="s">
        <v>170</v>
      </c>
      <c r="S3" t="s">
        <v>173</v>
      </c>
      <c r="T3" t="s">
        <v>174</v>
      </c>
      <c r="U3">
        <v>0.3</v>
      </c>
      <c r="V3" t="s">
        <v>187</v>
      </c>
      <c r="AB3" t="s">
        <v>92</v>
      </c>
    </row>
    <row r="4" spans="1:28">
      <c r="A4" t="s">
        <v>126</v>
      </c>
      <c r="B4" t="s">
        <v>119</v>
      </c>
      <c r="C4" t="s">
        <v>132</v>
      </c>
      <c r="D4" t="s">
        <v>136</v>
      </c>
      <c r="E4" t="s">
        <v>140</v>
      </c>
      <c r="F4" t="s">
        <v>149</v>
      </c>
      <c r="I4" t="s">
        <v>40</v>
      </c>
      <c r="J4" t="s">
        <v>40</v>
      </c>
      <c r="L4" t="s">
        <v>158</v>
      </c>
      <c r="M4" t="s">
        <v>161</v>
      </c>
      <c r="N4" t="s">
        <v>161</v>
      </c>
      <c r="Q4" t="s">
        <v>168</v>
      </c>
      <c r="S4" t="s">
        <v>74</v>
      </c>
      <c r="T4" t="s">
        <v>175</v>
      </c>
      <c r="U4" s="4">
        <v>1</v>
      </c>
    </row>
    <row r="5" spans="1:28">
      <c r="A5" t="s">
        <v>127</v>
      </c>
      <c r="B5" t="s">
        <v>121</v>
      </c>
      <c r="C5" t="s">
        <v>133</v>
      </c>
      <c r="D5" t="s">
        <v>137</v>
      </c>
      <c r="E5" t="s">
        <v>141</v>
      </c>
      <c r="F5" t="s">
        <v>150</v>
      </c>
      <c r="I5" t="s">
        <v>154</v>
      </c>
      <c r="J5" t="s">
        <v>154</v>
      </c>
      <c r="L5" t="s">
        <v>159</v>
      </c>
      <c r="M5" t="s">
        <v>162</v>
      </c>
      <c r="Q5" t="s">
        <v>73</v>
      </c>
      <c r="U5">
        <v>1.8</v>
      </c>
    </row>
    <row r="6" spans="1:28">
      <c r="A6" t="s">
        <v>120</v>
      </c>
      <c r="B6" t="s">
        <v>123</v>
      </c>
      <c r="E6" t="s">
        <v>142</v>
      </c>
      <c r="F6" t="s">
        <v>151</v>
      </c>
      <c r="I6" t="s">
        <v>155</v>
      </c>
      <c r="J6" t="s">
        <v>155</v>
      </c>
      <c r="M6" t="s">
        <v>163</v>
      </c>
      <c r="Q6" t="s">
        <v>169</v>
      </c>
      <c r="U6">
        <v>3.2</v>
      </c>
    </row>
    <row r="7" spans="1:28">
      <c r="A7" t="s">
        <v>116</v>
      </c>
      <c r="E7" t="s">
        <v>143</v>
      </c>
      <c r="I7" t="s">
        <v>156</v>
      </c>
      <c r="J7" t="s">
        <v>156</v>
      </c>
      <c r="U7">
        <v>10</v>
      </c>
    </row>
    <row r="8" spans="1:28">
      <c r="A8" t="s">
        <v>125</v>
      </c>
      <c r="E8" t="s">
        <v>144</v>
      </c>
      <c r="U8">
        <v>32</v>
      </c>
    </row>
    <row r="9" spans="1:28">
      <c r="A9" t="s">
        <v>118</v>
      </c>
      <c r="E9" t="s">
        <v>145</v>
      </c>
      <c r="U9">
        <v>100</v>
      </c>
    </row>
    <row r="10" spans="1:28">
      <c r="A10" t="s">
        <v>122</v>
      </c>
      <c r="E10" t="s">
        <v>146</v>
      </c>
    </row>
    <row r="11" spans="1:28">
      <c r="A11" s="40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449316B9-C366-4E4E-A7ED-A01CF846205A}">
  <ds:schemaRefs/>
</ds:datastoreItem>
</file>

<file path=customXml/itemProps2.xml><?xml version="1.0" encoding="utf-8"?>
<ds:datastoreItem xmlns:ds="http://schemas.openxmlformats.org/officeDocument/2006/customXml" ds:itemID="{2EC3D266-6156-457E-8DF0-CAD8465B0B64}">
  <ds:schemaRefs/>
</ds:datastoreItem>
</file>

<file path=customXml/itemProps3.xml><?xml version="1.0" encoding="utf-8"?>
<ds:datastoreItem xmlns:ds="http://schemas.openxmlformats.org/officeDocument/2006/customXml" ds:itemID="{BF698BCC-ABD7-409B-968F-7D317D53A1EB}">
  <ds:schemaRefs/>
</ds:datastoreItem>
</file>

<file path=customXml/itemProps4.xml><?xml version="1.0" encoding="utf-8"?>
<ds:datastoreItem xmlns:ds="http://schemas.openxmlformats.org/officeDocument/2006/customXml" ds:itemID="{0438DD9A-55DA-414C-9669-7F95B74AEB95}">
  <ds:schemaRefs/>
</ds:datastoreItem>
</file>

<file path=customXml/itemProps5.xml><?xml version="1.0" encoding="utf-8"?>
<ds:datastoreItem xmlns:ds="http://schemas.openxmlformats.org/officeDocument/2006/customXml" ds:itemID="{41226A17-1995-4319-BE82-C87C68FF27B6}">
  <ds:schemaRefs/>
</ds:datastoreItem>
</file>

<file path=customXml/itemProps6.xml><?xml version="1.0" encoding="utf-8"?>
<ds:datastoreItem xmlns:ds="http://schemas.openxmlformats.org/officeDocument/2006/customXml" ds:itemID="{19291920-3F34-4C7F-8D1A-C5CB9DF8F44B}">
  <ds:schemaRefs>
    <ds:schemaRef ds:uri="http://schemas.microsoft.com/DataMashup"/>
  </ds:schemaRefs>
</ds:datastoreItem>
</file>

<file path=customXml/itemProps7.xml><?xml version="1.0" encoding="utf-8"?>
<ds:datastoreItem xmlns:ds="http://schemas.openxmlformats.org/officeDocument/2006/customXml" ds:itemID="{12FFB191-3A68-40ED-AD00-2D8E93A286C1}">
  <ds:schemaRefs/>
</ds:datastoreItem>
</file>

<file path=customXml/itemProps8.xml><?xml version="1.0" encoding="utf-8"?>
<ds:datastoreItem xmlns:ds="http://schemas.openxmlformats.org/officeDocument/2006/customXml" ds:itemID="{31B98C48-F540-4322-B106-D923F5C36896}">
  <ds:schemaRefs/>
</ds:datastoreItem>
</file>

<file path=customXml/itemProps9.xml><?xml version="1.0" encoding="utf-8"?>
<ds:datastoreItem xmlns:ds="http://schemas.openxmlformats.org/officeDocument/2006/customXml" ds:itemID="{272BD8C7-41B6-49A5-8514-DE0B440877B5}">
  <ds:schemaRefs/>
</ds:datastoreItem>
</file>

<file path=customXml/itemProps10.xml><?xml version="1.0" encoding="utf-8"?>
<ds:datastoreItem xmlns:ds="http://schemas.openxmlformats.org/officeDocument/2006/customXml" ds:itemID="{353EF7EE-4439-424D-BB79-A2F9E12D96CB}">
  <ds:schemaRefs/>
</ds:datastoreItem>
</file>

<file path=customXml/itemProps11.xml><?xml version="1.0" encoding="utf-8"?>
<ds:datastoreItem xmlns:ds="http://schemas.openxmlformats.org/officeDocument/2006/customXml" ds:itemID="{4AF4A950-014C-4DC3-A08C-B6AEC7381B53}">
  <ds:schemaRefs/>
</ds:datastoreItem>
</file>

<file path=customXml/itemProps12.xml><?xml version="1.0" encoding="utf-8"?>
<ds:datastoreItem xmlns:ds="http://schemas.openxmlformats.org/officeDocument/2006/customXml" ds:itemID="{3AD084C6-5864-4594-910C-F02388526355}">
  <ds:schemaRefs/>
</ds:datastoreItem>
</file>

<file path=customXml/itemProps13.xml><?xml version="1.0" encoding="utf-8"?>
<ds:datastoreItem xmlns:ds="http://schemas.openxmlformats.org/officeDocument/2006/customXml" ds:itemID="{6B1DDE13-2862-4F5F-8B38-27613EDDACAB}">
  <ds:schemaRefs/>
</ds:datastoreItem>
</file>

<file path=customXml/itemProps14.xml><?xml version="1.0" encoding="utf-8"?>
<ds:datastoreItem xmlns:ds="http://schemas.openxmlformats.org/officeDocument/2006/customXml" ds:itemID="{018D74F4-8B18-4433-A4E9-8BC780928C42}">
  <ds:schemaRefs/>
</ds:datastoreItem>
</file>

<file path=customXml/itemProps15.xml><?xml version="1.0" encoding="utf-8"?>
<ds:datastoreItem xmlns:ds="http://schemas.openxmlformats.org/officeDocument/2006/customXml" ds:itemID="{F9538AFA-2D9D-4DA4-A344-9A73111E9F41}">
  <ds:schemaRefs/>
</ds:datastoreItem>
</file>

<file path=customXml/itemProps16.xml><?xml version="1.0" encoding="utf-8"?>
<ds:datastoreItem xmlns:ds="http://schemas.openxmlformats.org/officeDocument/2006/customXml" ds:itemID="{47F74920-9C25-4043-A0F3-D2E10C5B1F93}">
  <ds:schemaRefs/>
</ds:datastoreItem>
</file>

<file path=customXml/itemProps17.xml><?xml version="1.0" encoding="utf-8"?>
<ds:datastoreItem xmlns:ds="http://schemas.openxmlformats.org/officeDocument/2006/customXml" ds:itemID="{51134B2A-1550-44ED-BB68-5AD400A3B17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Daten_Abfrage</vt:lpstr>
      <vt:lpstr>Erkundungsstellen_Grunddaten</vt:lpstr>
      <vt:lpstr>Schichten_Grunddaten</vt:lpstr>
      <vt:lpstr>Chemie_Ergebnisse</vt:lpstr>
      <vt:lpstr>Auswahl_Listen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Kuenzl</dc:creator>
  <cp:lastModifiedBy>Kuenzl</cp:lastModifiedBy>
  <dcterms:created xsi:type="dcterms:W3CDTF">2015-06-05T18:19:34Z</dcterms:created>
  <dcterms:modified xsi:type="dcterms:W3CDTF">2021-06-17T06:25:18Z</dcterms:modified>
</cp:coreProperties>
</file>