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944A9355-E0F7-4523-9566-E544766DB448}" xr6:coauthVersionLast="47" xr6:coauthVersionMax="47" xr10:uidLastSave="{00000000-0000-0000-0000-000000000000}"/>
  <bookViews>
    <workbookView xWindow="-120" yWindow="-120" windowWidth="29040" windowHeight="15840" tabRatio="914" firstSheet="1" activeTab="13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DATENSATZ!$A$1:$DO$75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W30" i="9" a="1"/>
  <c r="W30" i="9" s="1"/>
  <c r="W31" i="9" a="1"/>
  <c r="W31" i="9" s="1"/>
  <c r="W32" i="9" a="1"/>
  <c r="W32" i="9" s="1"/>
  <c r="W33" i="9" a="1"/>
  <c r="W33" i="9" s="1"/>
  <c r="W34" i="9" a="1"/>
  <c r="W34" i="9" s="1"/>
  <c r="W35" i="9" a="1"/>
  <c r="W35" i="9" s="1"/>
  <c r="W36" i="9" a="1"/>
  <c r="W36" i="9" s="1"/>
  <c r="W37" i="9" a="1"/>
  <c r="W37" i="9" s="1"/>
  <c r="W38" i="9" a="1"/>
  <c r="W38" i="9" s="1"/>
  <c r="X38" i="9" l="1"/>
  <c r="X37" i="9"/>
  <c r="X36" i="9"/>
  <c r="X35" i="9"/>
  <c r="X34" i="9"/>
  <c r="X33" i="9"/>
  <c r="X32" i="9"/>
  <c r="X31" i="9"/>
  <c r="X30" i="9"/>
  <c r="X29" i="9"/>
  <c r="X28" i="9"/>
  <c r="X27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8" i="9"/>
  <c r="X7" i="9"/>
  <c r="X6" i="9"/>
  <c r="X5" i="9"/>
  <c r="X4" i="9"/>
  <c r="X3" i="9"/>
  <c r="X2" i="9"/>
  <c r="J8" i="10" a="1"/>
  <c r="J8" i="10" s="1"/>
  <c r="E8" i="10"/>
  <c r="J7" i="10" a="1"/>
  <c r="J7" i="10" s="1"/>
  <c r="E7" i="10"/>
  <c r="J6" i="10" a="1"/>
  <c r="J6" i="10" s="1"/>
  <c r="E6" i="10"/>
  <c r="J5" i="10" a="1"/>
  <c r="J5" i="10" s="1"/>
  <c r="E5" i="10"/>
  <c r="J4" i="10"/>
  <c r="J4" i="10" a="1"/>
  <c r="E4" i="10"/>
  <c r="J3" i="10" a="1"/>
  <c r="J3" i="10" s="1"/>
  <c r="E3" i="10"/>
  <c r="J2" i="10"/>
  <c r="J2" i="10" a="1"/>
  <c r="E2" i="10"/>
  <c r="E31" i="11"/>
  <c r="A31" i="11"/>
  <c r="E30" i="11"/>
  <c r="A30" i="11"/>
  <c r="E29" i="11"/>
  <c r="A29" i="11"/>
  <c r="E28" i="11"/>
  <c r="A28" i="11"/>
  <c r="E27" i="11"/>
  <c r="A27" i="11"/>
  <c r="E26" i="11"/>
  <c r="A26" i="11"/>
  <c r="E25" i="11"/>
  <c r="A25" i="11"/>
  <c r="E24" i="11"/>
  <c r="A24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E9" i="11"/>
  <c r="A9" i="11"/>
  <c r="E8" i="11"/>
  <c r="A8" i="11"/>
  <c r="E7" i="11"/>
  <c r="A7" i="11"/>
  <c r="E6" i="11"/>
  <c r="A6" i="11"/>
  <c r="E5" i="11"/>
  <c r="A5" i="11"/>
  <c r="E4" i="11"/>
  <c r="A4" i="11"/>
  <c r="E3" i="11"/>
  <c r="A3" i="11"/>
  <c r="E2" i="11"/>
  <c r="A2" i="11"/>
  <c r="A9" i="16"/>
  <c r="A8" i="16"/>
  <c r="A7" i="16"/>
  <c r="A6" i="16"/>
  <c r="A5" i="16"/>
  <c r="A4" i="16"/>
  <c r="A3" i="16"/>
  <c r="B4" i="17"/>
  <c r="A4" i="17"/>
  <c r="B3" i="17"/>
  <c r="A3" i="17"/>
  <c r="B2" i="17"/>
  <c r="A2" i="17"/>
  <c r="J9" i="18"/>
  <c r="I9" i="18"/>
  <c r="H9" i="18"/>
  <c r="G9" i="18"/>
  <c r="F9" i="18"/>
  <c r="B9" i="18"/>
  <c r="A9" i="18"/>
  <c r="J8" i="18"/>
  <c r="I8" i="18"/>
  <c r="H8" i="18"/>
  <c r="G8" i="18"/>
  <c r="F8" i="18"/>
  <c r="B8" i="18"/>
  <c r="A8" i="18"/>
  <c r="J7" i="18"/>
  <c r="I7" i="18"/>
  <c r="H7" i="18"/>
  <c r="G7" i="18"/>
  <c r="F7" i="18"/>
  <c r="B7" i="18"/>
  <c r="A7" i="18"/>
  <c r="J6" i="18"/>
  <c r="I6" i="18"/>
  <c r="H6" i="18"/>
  <c r="G6" i="18"/>
  <c r="F6" i="18"/>
  <c r="B6" i="18"/>
  <c r="A6" i="18"/>
  <c r="J5" i="18"/>
  <c r="I5" i="18"/>
  <c r="H5" i="18"/>
  <c r="G5" i="18"/>
  <c r="F5" i="18"/>
  <c r="B5" i="18"/>
  <c r="A5" i="18"/>
  <c r="J4" i="18"/>
  <c r="I4" i="18"/>
  <c r="H4" i="18"/>
  <c r="G4" i="18"/>
  <c r="F4" i="18"/>
  <c r="B4" i="18"/>
  <c r="A4" i="18"/>
  <c r="J3" i="18"/>
  <c r="I3" i="18"/>
  <c r="H3" i="18"/>
  <c r="G3" i="18"/>
  <c r="F3" i="18"/>
  <c r="B3" i="18"/>
  <c r="A3" i="18"/>
  <c r="J2" i="18"/>
  <c r="I2" i="18"/>
  <c r="H2" i="18"/>
  <c r="G2" i="18"/>
  <c r="F2" i="18"/>
  <c r="B2" i="18"/>
  <c r="A2" i="18"/>
  <c r="J27" i="11" a="1"/>
  <c r="L13" i="9" a="1"/>
  <c r="L14" i="9" a="1"/>
  <c r="L20" i="9" a="1"/>
  <c r="L11" i="9" a="1"/>
  <c r="J13" i="11" a="1"/>
  <c r="J15" i="11" a="1"/>
  <c r="J14" i="11" a="1"/>
  <c r="L16" i="9" a="1"/>
  <c r="J2" i="11" a="1"/>
  <c r="J22" i="11" a="1"/>
  <c r="L17" i="9" a="1"/>
  <c r="J24" i="11" a="1"/>
  <c r="J21" i="11" a="1"/>
  <c r="L2" i="9" a="1"/>
  <c r="L35" i="9" a="1"/>
  <c r="J4" i="11" a="1"/>
  <c r="L30" i="9" a="1"/>
  <c r="J10" i="11" a="1"/>
  <c r="L30" i="9" l="1"/>
  <c r="K30" i="9" s="1"/>
  <c r="L17" i="9"/>
  <c r="K17" i="9" s="1"/>
  <c r="L13" i="9"/>
  <c r="K13" i="9" s="1"/>
  <c r="L20" i="9"/>
  <c r="L16" i="9"/>
  <c r="K16" i="9" s="1"/>
  <c r="L11" i="9"/>
  <c r="K11" i="9" s="1"/>
  <c r="L35" i="9"/>
  <c r="K35" i="9" s="1"/>
  <c r="L14" i="9"/>
  <c r="L2" i="9"/>
  <c r="K2" i="9" s="1"/>
  <c r="J27" i="11"/>
  <c r="J22" i="11"/>
  <c r="J14" i="11"/>
  <c r="I14" i="11" s="1"/>
  <c r="J21" i="11"/>
  <c r="I21" i="11" s="1"/>
  <c r="J13" i="11"/>
  <c r="I13" i="11" s="1"/>
  <c r="J4" i="11"/>
  <c r="I4" i="11" s="1"/>
  <c r="J24" i="11"/>
  <c r="I24" i="11" s="1"/>
  <c r="J15" i="11"/>
  <c r="I15" i="11" s="1"/>
  <c r="J10" i="11"/>
  <c r="J2" i="11"/>
  <c r="I2" i="11" s="1"/>
  <c r="K20" i="9"/>
  <c r="A2" i="16"/>
  <c r="L21" i="9" a="1"/>
  <c r="J16" i="11" a="1"/>
  <c r="J3" i="11" a="1"/>
  <c r="J5" i="11" a="1"/>
  <c r="L12" i="9" a="1"/>
  <c r="L31" i="9" a="1"/>
  <c r="J28" i="11" a="1"/>
  <c r="J23" i="11" a="1"/>
  <c r="J25" i="11" a="1"/>
  <c r="L36" i="9" a="1"/>
  <c r="J11" i="11" a="1"/>
  <c r="L3" i="9" a="1"/>
  <c r="L18" i="9" a="1"/>
  <c r="L15" i="9" a="1"/>
  <c r="L15" i="9" l="1"/>
  <c r="K15" i="9" s="1"/>
  <c r="L36" i="9"/>
  <c r="K36" i="9" s="1"/>
  <c r="L12" i="9"/>
  <c r="L21" i="9"/>
  <c r="K21" i="9" s="1"/>
  <c r="L18" i="9"/>
  <c r="K18" i="9" s="1"/>
  <c r="L3" i="9"/>
  <c r="K3" i="9" s="1"/>
  <c r="L31" i="9"/>
  <c r="K31" i="9" s="1"/>
  <c r="K14" i="9"/>
  <c r="J3" i="11"/>
  <c r="I3" i="11" s="1"/>
  <c r="J11" i="11"/>
  <c r="J28" i="11"/>
  <c r="I28" i="11" s="1"/>
  <c r="J16" i="11"/>
  <c r="I16" i="11" s="1"/>
  <c r="J25" i="11"/>
  <c r="I25" i="11" s="1"/>
  <c r="J23" i="11"/>
  <c r="I23" i="11" s="1"/>
  <c r="J5" i="11"/>
  <c r="I5" i="11" s="1"/>
  <c r="I27" i="11"/>
  <c r="I22" i="11"/>
  <c r="I10" i="11"/>
  <c r="K12" i="9"/>
  <c r="L37" i="9" a="1"/>
  <c r="J29" i="11" a="1"/>
  <c r="J12" i="11" a="1"/>
  <c r="J17" i="11" a="1"/>
  <c r="L22" i="9" a="1"/>
  <c r="L19" i="9" a="1"/>
  <c r="L32" i="9" a="1"/>
  <c r="J6" i="11" a="1"/>
  <c r="J26" i="11" a="1"/>
  <c r="L4" i="9" a="1"/>
  <c r="L19" i="9" l="1"/>
  <c r="K19" i="9" s="1"/>
  <c r="L4" i="9"/>
  <c r="K4" i="9" s="1"/>
  <c r="L37" i="9"/>
  <c r="K37" i="9" s="1"/>
  <c r="L32" i="9"/>
  <c r="L22" i="9"/>
  <c r="J6" i="11"/>
  <c r="I6" i="11" s="1"/>
  <c r="J26" i="11"/>
  <c r="I26" i="11" s="1"/>
  <c r="J17" i="11"/>
  <c r="I17" i="11" s="1"/>
  <c r="J12" i="11"/>
  <c r="I12" i="11" s="1"/>
  <c r="J29" i="11"/>
  <c r="I29" i="11" s="1"/>
  <c r="I11" i="11"/>
  <c r="K32" i="9"/>
  <c r="K22" i="9"/>
  <c r="L38" i="9" a="1"/>
  <c r="L23" i="9" a="1"/>
  <c r="J18" i="11" a="1"/>
  <c r="L5" i="9" a="1"/>
  <c r="J7" i="11" a="1"/>
  <c r="J30" i="11" a="1"/>
  <c r="L33" i="9" a="1"/>
  <c r="L23" i="9" l="1"/>
  <c r="K23" i="9" s="1"/>
  <c r="L38" i="9"/>
  <c r="K38" i="9" s="1"/>
  <c r="L33" i="9"/>
  <c r="K33" i="9" s="1"/>
  <c r="L5" i="9"/>
  <c r="J30" i="11"/>
  <c r="I30" i="11" s="1"/>
  <c r="J18" i="11"/>
  <c r="I18" i="11" s="1"/>
  <c r="J7" i="11"/>
  <c r="I7" i="11" s="1"/>
  <c r="L24" i="9" a="1"/>
  <c r="L6" i="9" a="1"/>
  <c r="L34" i="9" a="1"/>
  <c r="J19" i="11" a="1"/>
  <c r="J31" i="11" a="1"/>
  <c r="J8" i="11" a="1"/>
  <c r="L6" i="9" l="1"/>
  <c r="K6" i="9" s="1"/>
  <c r="L34" i="9"/>
  <c r="K34" i="9" s="1"/>
  <c r="L24" i="9"/>
  <c r="K24" i="9" s="1"/>
  <c r="K5" i="9"/>
  <c r="J8" i="11"/>
  <c r="I8" i="11" s="1"/>
  <c r="J19" i="11"/>
  <c r="I19" i="11" s="1"/>
  <c r="J31" i="11"/>
  <c r="I31" i="11" s="1"/>
  <c r="L7" i="9" a="1"/>
  <c r="L25" i="9" a="1"/>
  <c r="J20" i="11" a="1"/>
  <c r="J9" i="11" a="1"/>
  <c r="L25" i="9" l="1"/>
  <c r="K25" i="9" s="1"/>
  <c r="L7" i="9"/>
  <c r="K7" i="9" s="1"/>
  <c r="J20" i="11"/>
  <c r="I20" i="11" s="1"/>
  <c r="J9" i="11"/>
  <c r="I9" i="11"/>
  <c r="L26" i="9" a="1"/>
  <c r="L8" i="9" a="1"/>
  <c r="L8" i="9" l="1"/>
  <c r="K8" i="9" s="1"/>
  <c r="L26" i="9"/>
  <c r="K26" i="9" s="1"/>
  <c r="L27" i="9" a="1"/>
  <c r="L9" i="9" a="1"/>
  <c r="L27" i="9" l="1"/>
  <c r="K27" i="9" s="1"/>
  <c r="L9" i="9"/>
  <c r="K9" i="9" s="1"/>
  <c r="L28" i="9" a="1"/>
  <c r="L10" i="9" a="1"/>
  <c r="L10" i="9" l="1"/>
  <c r="K10" i="9" s="1"/>
  <c r="L28" i="9"/>
  <c r="K28" i="9" s="1"/>
  <c r="L29" i="9" a="1"/>
  <c r="L29" i="9" l="1"/>
  <c r="K29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<sst xmlns="http://schemas.openxmlformats.org/spreadsheetml/2006/main" count="3840" uniqueCount="640">
  <si>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</si>
  <si>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</si>
  <si>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</si>
  <si>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</si>
  <si>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</si>
  <si>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</si>
  <si>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</si>
  <si>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</si>
  <si>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</si>
  <si>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</si>
  <si>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</si>
  <si>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</si>
  <si>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</si>
  <si>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</si>
  <si>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</si>
  <si>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</si>
  <si>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</si>
  <si>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</si>
  <si>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</si>
  <si>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</si>
  <si>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</si>
  <si>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</si>
  <si>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</si>
  <si>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</si>
  <si>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</si>
  <si>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</si>
  <si>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</si>
  <si>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</si>
  <si>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</si>
  <si>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</si>
  <si>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</si>
  <si>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</si>
  <si>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</si>
  <si>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</si>
  <si>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</si>
  <si>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</si>
  <si>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</si>
  <si>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</si>
  <si>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</si>
  <si>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</si>
  <si>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</si>
  <si>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</si>
  <si>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</si>
  <si>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</si>
  <si>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</si>
  <si>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</si>
  <si>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</si>
  <si>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</si>
  <si>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</si>
  <si>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</si>
  <si>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</si>
  <si>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</si>
  <si>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</si>
  <si>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</si>
  <si>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</si>
  <si>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</si>
  <si>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</si>
  <si>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</si>
  <si>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</si>
  <si>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</si>
  <si>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</si>
  <si>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</si>
  <si>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</si>
  <si>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</si>
  <si>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</si>
  <si>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</si>
  <si>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</si>
  <si>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</si>
  <si>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</si>
  <si>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</si>
  <si>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</si>
  <si>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</si>
  <si>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</si>
  <si>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</si>
  <si>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</si>
  <si>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</si>
  <si>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</si>
  <si>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</si>
  <si>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</si>
  <si>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</si>
  <si>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</si>
  <si>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</si>
  <si>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</si>
  <si>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</si>
  <si>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</si>
  <si>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</si>
  <si>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</si>
  <si>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</si>
  <si>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</si>
  <si>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</si>
  <si>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</si>
  <si>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</si>
  <si>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</si>
  <si>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</si>
  <si>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</si>
  <si>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</si>
  <si>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</si>
  <si>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</si>
  <si>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</si>
  <si>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</si>
  <si>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</si>
  <si>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</si>
  <si>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</si>
  <si>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</si>
  <si>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</si>
  <si>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</si>
  <si>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</si>
  <si>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</si>
  <si>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</si>
  <si>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</si>
  <si>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</si>
  <si>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</si>
  <si>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</si>
  <si>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</si>
  <si>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</si>
  <si>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</si>
  <si>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</si>
  <si>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</si>
  <si>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</si>
  <si>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</si>
  <si>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</si>
  <si>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</si>
  <si>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</si>
  <si>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</si>
  <si>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</si>
  <si>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</si>
  <si>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</si>
  <si>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</si>
  <si>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</si>
  <si>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</si>
  <si>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</si>
  <si>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</si>
  <si>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</si>
  <si>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</si>
  <si>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</si>
  <si>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</si>
  <si>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</si>
  <si>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</si>
  <si>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</si>
  <si>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</si>
  <si>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</si>
  <si>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</si>
  <si>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</si>
  <si>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</si>
  <si>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</si>
  <si>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</si>
  <si>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</si>
  <si>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</si>
  <si>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</si>
  <si>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</si>
  <si>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</si>
  <si>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</si>
  <si>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</si>
  <si>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</si>
  <si>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</si>
  <si>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</si>
  <si>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</si>
  <si>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</si>
  <si>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</si>
  <si>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</si>
  <si>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</si>
  <si>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</si>
  <si>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</si>
  <si>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</si>
  <si>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</si>
  <si>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</si>
  <si>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</si>
  <si>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</si>
  <si>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</si>
  <si>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</si>
  <si>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</si>
  <si>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</si>
  <si>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</si>
  <si>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</si>
  <si>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</si>
  <si>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</si>
  <si>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</si>
  <si>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</si>
  <si>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</si>
  <si>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</si>
  <si>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</si>
  <si>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</si>
  <si>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</si>
  <si>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</si>
  <si>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</si>
  <si>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</si>
  <si>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</si>
  <si>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</si>
  <si>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</si>
  <si>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</si>
  <si>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</si>
  <si>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</si>
  <si>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</si>
  <si>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</si>
  <si>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</si>
  <si>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</si>
  <si>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</si>
  <si>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</si>
  <si>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</si>
  <si>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</si>
  <si>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</si>
  <si>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</si>
  <si>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</si>
  <si>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</si>
  <si>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</si>
  <si>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</si>
  <si>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</si>
  <si>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</si>
  <si>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</si>
  <si>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</si>
  <si>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</si>
  <si>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</si>
  <si>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</si>
  <si>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</si>
  <si>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</si>
  <si>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</si>
  <si>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</si>
  <si>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</si>
  <si>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</si>
  <si>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</si>
  <si>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</si>
  <si>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</si>
  <si>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</si>
  <si>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</si>
  <si>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</si>
  <si>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</si>
  <si>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</si>
  <si>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</si>
  <si>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</si>
  <si>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</si>
  <si>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</si>
  <si>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</si>
  <si>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</si>
  <si>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</si>
  <si>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</si>
  <si>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</si>
  <si>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</si>
  <si>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</si>
  <si>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</si>
  <si>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</si>
  <si>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</si>
  <si>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</si>
  <si>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</si>
  <si>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</si>
  <si>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</si>
  <si>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</si>
  <si>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</si>
  <si>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</si>
  <si>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</si>
  <si>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</si>
  <si>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</si>
  <si>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</si>
  <si>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</si>
  <si>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</si>
  <si>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</si>
  <si>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</si>
  <si>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</si>
  <si>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</si>
  <si>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</si>
  <si>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</si>
  <si>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</si>
  <si>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</si>
  <si>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</si>
  <si>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</si>
  <si>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</si>
  <si>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</si>
  <si>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</si>
  <si>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</si>
  <si>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</si>
  <si>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</si>
  <si>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</si>
  <si>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</si>
  <si>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</si>
  <si>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</si>
  <si>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</si>
  <si>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</si>
  <si>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</si>
  <si>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</si>
  <si>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</si>
  <si>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</si>
  <si>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</si>
  <si>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</si>
  <si>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</si>
  <si>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</si>
  <si>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</si>
  <si>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</si>
  <si>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</si>
  <si>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</si>
  <si>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</si>
  <si>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</si>
  <si>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</si>
  <si>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</si>
  <si>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</si>
  <si>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</si>
  <si>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</si>
  <si>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</si>
  <si>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</si>
  <si>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</si>
  <si>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</si>
  <si>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</si>
  <si>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</si>
  <si>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</si>
  <si>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</si>
  <si>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</si>
  <si>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</si>
  <si>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</si>
  <si>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</si>
  <si>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</si>
  <si>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</si>
  <si>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</si>
  <si>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</si>
  <si>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</si>
  <si>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</si>
  <si>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</si>
  <si>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</si>
  <si>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</si>
  <si>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</si>
  <si>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</si>
  <si>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</si>
  <si>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</si>
  <si>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</si>
  <si>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</si>
  <si>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</si>
  <si>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</si>
  <si>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</si>
  <si>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</si>
  <si>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</si>
  <si>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</si>
  <si>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</si>
  <si>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</si>
  <si>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</si>
  <si>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</si>
  <si>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</si>
  <si>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</si>
  <si>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</si>
  <si>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</si>
  <si>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</si>
  <si>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</si>
  <si>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</si>
  <si>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</si>
  <si>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</si>
  <si>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</si>
  <si>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</si>
  <si>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</si>
  <si>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</si>
  <si>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</si>
  <si>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</si>
  <si>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</si>
  <si>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</si>
  <si>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</si>
  <si>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</si>
  <si>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</si>
  <si>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</si>
  <si>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</si>
  <si>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</si>
  <si>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</si>
  <si>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</si>
  <si>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</si>
  <si>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</si>
  <si>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</si>
  <si>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</si>
  <si>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</si>
  <si>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</si>
  <si>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</si>
  <si>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</si>
  <si>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</si>
  <si>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</si>
  <si>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</si>
  <si>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</si>
  <si>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</si>
  <si>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</si>
  <si>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</si>
  <si>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</si>
  <si>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</si>
  <si>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</si>
  <si>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</si>
  <si>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</si>
  <si>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</si>
  <si>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</si>
  <si>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</si>
  <si>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</si>
  <si>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</si>
  <si>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</si>
  <si>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</si>
  <si>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</si>
  <si>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</si>
  <si>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</si>
  <si>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</si>
  <si>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</si>
  <si>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</si>
  <si>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</si>
  <si>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</si>
  <si>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</si>
  <si>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</si>
  <si>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</si>
  <si>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</si>
  <si>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</si>
  <si>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</si>
  <si>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</si>
  <si>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</si>
  <si>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</si>
  <si>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</si>
  <si>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</si>
  <si>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</si>
  <si>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</si>
  <si>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</si>
  <si>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</si>
  <si>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</si>
  <si>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</si>
  <si>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</si>
  <si>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</si>
  <si>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</si>
  <si>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</si>
  <si>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</si>
  <si>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</si>
  <si>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</si>
  <si>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</si>
  <si>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</si>
  <si>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</si>
  <si>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</si>
  <si>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</si>
  <si>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</si>
  <si>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</si>
  <si>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</si>
  <si>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</si>
  <si>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</si>
  <si>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</si>
  <si>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</si>
  <si>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</si>
  <si>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</si>
  <si>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</si>
  <si>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</si>
  <si>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</si>
  <si>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</si>
  <si>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</si>
  <si>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</si>
  <si>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</si>
  <si>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</si>
  <si>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</si>
  <si>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</si>
  <si>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</si>
  <si>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</si>
  <si>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</si>
  <si>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</si>
  <si>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</si>
  <si>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</si>
  <si>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</si>
  <si>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</si>
  <si>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</si>
  <si>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</si>
  <si>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</si>
  <si>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</si>
  <si>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</si>
  <si>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</si>
  <si>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</si>
  <si>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</si>
  <si>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</si>
  <si>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</si>
  <si>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</si>
  <si>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</si>
  <si>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</si>
  <si>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</si>
  <si>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</si>
  <si>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</si>
  <si>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</si>
  <si>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</si>
  <si>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</si>
  <si>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</si>
  <si>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</si>
  <si>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</si>
  <si>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</si>
  <si>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</si>
  <si>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</si>
  <si>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</si>
  <si>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</si>
  <si>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</si>
  <si>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FB2</t>
  </si>
  <si>
    <t>LP2</t>
  </si>
  <si>
    <t>Prüfer 2</t>
  </si>
  <si>
    <t>Partner 2</t>
  </si>
  <si>
    <t>32U 123456 654322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</si>
  <si>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</si>
  <si>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</si>
  <si>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</si>
  <si>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</si>
  <si>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</si>
  <si>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</si>
  <si>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</si>
  <si>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32U 123456 654323</t>
  </si>
  <si>
    <t>Tafel 1, Zeile 3</t>
  </si>
  <si>
    <t>Sohle 3</t>
  </si>
  <si>
    <t>FB4</t>
  </si>
  <si>
    <t>LP4</t>
  </si>
  <si>
    <t>Prüfer 4</t>
  </si>
  <si>
    <t>Partner 4</t>
  </si>
  <si>
    <t>32U 123456 654324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</si>
  <si>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</si>
  <si>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</si>
  <si>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</si>
  <si>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</si>
  <si>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</si>
  <si>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</si>
  <si>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</si>
  <si>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</si>
  <si>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</si>
  <si>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</si>
  <si>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</si>
  <si>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</si>
  <si>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</si>
  <si>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</si>
  <si>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</si>
  <si>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</si>
  <si>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</si>
  <si>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LP7</t>
  </si>
  <si>
    <t>Prüfer 7</t>
  </si>
  <si>
    <t>Partner 7</t>
  </si>
  <si>
    <t>32U 123456 654327</t>
  </si>
  <si>
    <t>Tafel 1, Zeile 7</t>
  </si>
  <si>
    <t>Sohle 7</t>
  </si>
  <si>
    <t>FB8</t>
  </si>
  <si>
    <t>LP8</t>
  </si>
  <si>
    <t>Prüfer 8</t>
  </si>
  <si>
    <t>Partner 8</t>
  </si>
  <si>
    <t>32U 123456 654328</t>
  </si>
  <si>
    <t>Tafel 1, Zeile 8</t>
  </si>
  <si>
    <t>Sohle 8</t>
  </si>
  <si>
    <t>FB0</t>
  </si>
  <si>
    <t>11-32-14</t>
  </si>
  <si>
    <t>11-32-15</t>
  </si>
  <si>
    <t>11-32-16</t>
  </si>
  <si>
    <t>11-32-17</t>
  </si>
  <si>
    <t>1200 (DK I)</t>
  </si>
  <si>
    <t>11-32-18</t>
  </si>
  <si>
    <t>n. b.</t>
  </si>
  <si>
    <t>C8</t>
  </si>
  <si>
    <t>C9</t>
  </si>
  <si>
    <t>C10</t>
  </si>
  <si>
    <t>C11</t>
  </si>
  <si>
    <t>C12</t>
  </si>
  <si>
    <t>C13</t>
  </si>
  <si>
    <t>5 L Behälter</t>
  </si>
  <si>
    <t>6x6 cm Cutter</t>
  </si>
  <si>
    <t>GB3</t>
  </si>
  <si>
    <t>Außenfassade</t>
  </si>
  <si>
    <t>3 L Cutter</t>
  </si>
  <si>
    <t>GB4</t>
  </si>
  <si>
    <t>GB5</t>
  </si>
  <si>
    <t>Rohrisolierung</t>
  </si>
  <si>
    <t>GB6</t>
  </si>
  <si>
    <t>Kleber: beißender Geruch</t>
  </si>
  <si>
    <t>Stemmhammer</t>
  </si>
  <si>
    <t>GB7</t>
  </si>
  <si>
    <t>GB8</t>
  </si>
  <si>
    <t>3 L Stemmhammer</t>
  </si>
  <si>
    <t>GB9</t>
  </si>
  <si>
    <t>WC</t>
  </si>
  <si>
    <t>GB10</t>
  </si>
  <si>
    <t>5 L Stemmhammer</t>
  </si>
  <si>
    <t>bit. Abdichtung</t>
  </si>
  <si>
    <t>schwarz</t>
  </si>
  <si>
    <t>C2</t>
  </si>
  <si>
    <t>Abdichtung</t>
  </si>
  <si>
    <t>rötlich, braun, schwarz</t>
  </si>
  <si>
    <t>C3</t>
  </si>
  <si>
    <t>Asbest + PAK</t>
  </si>
  <si>
    <t>PE-Schaum</t>
  </si>
  <si>
    <t>gelb</t>
  </si>
  <si>
    <t>17 09 04 (17 06 04)</t>
  </si>
  <si>
    <t>bit. Anstrich</t>
  </si>
  <si>
    <t>GB3+4,C3</t>
  </si>
  <si>
    <t>Hohlraum</t>
  </si>
  <si>
    <t>Betonträger</t>
  </si>
  <si>
    <t>grau</t>
  </si>
  <si>
    <t>Natursteinplatte</t>
  </si>
  <si>
    <t>C4</t>
  </si>
  <si>
    <t>Dämmwolle</t>
  </si>
  <si>
    <t>Beton</t>
  </si>
  <si>
    <t>C5</t>
  </si>
  <si>
    <t>Fugenmasse</t>
  </si>
  <si>
    <t>GB1,C4</t>
  </si>
  <si>
    <t>Teppich</t>
  </si>
  <si>
    <t>blau, grau</t>
  </si>
  <si>
    <t>C6</t>
  </si>
  <si>
    <t>Kleber</t>
  </si>
  <si>
    <t>Asbest0,1% + PAK</t>
  </si>
  <si>
    <t>C7</t>
  </si>
  <si>
    <t>Gussasphalt</t>
  </si>
  <si>
    <t>Pappe</t>
  </si>
  <si>
    <t>braun</t>
  </si>
  <si>
    <t>Granulatschüttung</t>
  </si>
  <si>
    <t>TOC, Chlorid, Sulfat, pH-Wert, ICP-Screening,
elektr. Leitfähigkeit</t>
  </si>
  <si>
    <t>Estrich</t>
  </si>
  <si>
    <t>Odenwaldplatte</t>
  </si>
  <si>
    <t>grau, schwarz</t>
  </si>
  <si>
    <t>weiß, hellgrau</t>
  </si>
  <si>
    <t>Asbest</t>
  </si>
  <si>
    <t>Fliese</t>
  </si>
  <si>
    <t>GB2,C9</t>
  </si>
  <si>
    <t>Mörtelkleber</t>
  </si>
  <si>
    <t>braun, grau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</si>
  <si>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</si>
  <si>
    <t>Ziegelmauerwerk</t>
  </si>
  <si>
    <t>rot</t>
  </si>
  <si>
    <t>grün, weiß</t>
  </si>
  <si>
    <t>Mörtel / Estrich</t>
  </si>
  <si>
    <t>HWL</t>
  </si>
  <si>
    <t>17 09 04 (17 02 01)</t>
  </si>
  <si>
    <t>HW2</t>
  </si>
  <si>
    <t>HW3</t>
  </si>
  <si>
    <t>HW4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</si>
  <si>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</si>
  <si>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</si>
  <si>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</si>
  <si>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</si>
  <si>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</si>
  <si>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</si>
  <si>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</si>
  <si>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</si>
  <si>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</si>
  <si>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</si>
  <si>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</si>
  <si>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</si>
  <si>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A2</t>
  </si>
  <si>
    <t>A3</t>
  </si>
  <si>
    <t>Tragschicht</t>
  </si>
  <si>
    <t>Gem. a. G. (LS)</t>
  </si>
  <si>
    <t>ST*</t>
  </si>
  <si>
    <t>SW</t>
  </si>
  <si>
    <t>Gem. a. G. (CD)</t>
  </si>
  <si>
    <t>Gem. a. G. (XD)</t>
  </si>
  <si>
    <t>Oberboden</t>
  </si>
  <si>
    <t>Asbest0,001-0,003%</t>
  </si>
  <si>
    <t>&gt; 120</t>
  </si>
  <si>
    <t>&lt; 80</t>
  </si>
  <si>
    <t>PARAMETER.CHEMISTRY.FCKW</t>
  </si>
  <si>
    <t>PARAMETER.CHEMISTRY.HBCD</t>
  </si>
  <si>
    <t>PARAMETER.CHEMISTRY.MKW_C10_C22</t>
  </si>
  <si>
    <t>PARAMETER.CHEMISTRY.MKW_C10_C40</t>
  </si>
  <si>
    <t>MKW_C10_C22</t>
  </si>
  <si>
    <t>MKW_C10_C40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</si>
</sst>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7" borderId="3" xfId="0" applyFill="1" applyBorder="1"/>
    <xf numFmtId="0" fontId="0" fillId="7" borderId="0" xfId="0" applyFill="1"/>
    <xf numFmtId="49" fontId="0" fillId="7" borderId="0" xfId="0" applyNumberFormat="1" applyFill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0" fontId="0" fillId="7" borderId="3" xfId="0" applyFill="1" applyBorder="1" applyAlignment="1">
      <alignment wrapText="1"/>
    </xf>
    <xf numFmtId="0" fontId="0" fillId="8" borderId="0" xfId="0" applyFill="1"/>
  </cellXfs>
  <cellStyles count="1">
    <cellStyle name="Standard" xfId="0" builtinId="0"/>
  </cellStyles>
  <dxfs count="90">
    <dxf>
      <numFmt numFmtId="164" formatCode="0.0"/>
    </dxf>
    <dxf>
      <numFmt numFmtId="165" formatCode="\~\ 0"/>
    </dxf>
    <dxf>
      <numFmt numFmtId="165" formatCode="\~\ 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75">
    <queryTableFields count="119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67" name="PARAMETER.CHEMISTRY.FCKW" tableColumnId="21"/>
      <queryTableField id="368" name="PARAMETER.CHEMISTRY.HBCD" tableColumnId="22"/>
      <queryTableField id="314" name="PARAMETER.CHEMISTRY.SULFAT" tableColumnId="212"/>
      <queryTableField id="369" name="PARAMETER.CHEMISTRY.MKW_C10_C22" tableColumnId="23"/>
      <queryTableField id="370" name="PARAMETER.CHEMISTRY.MKW_C10_C40" tableColumnId="24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O75" tableType="queryTable" totalsRowShown="0">
  <autoFilter ref="A1:DO75" xr:uid="{E80860B2-9C07-4581-9E0E-DC4E29064FC0}"/>
  <tableColumns count="119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5"/>
    <tableColumn id="16" xr3:uid="{5D438704-1F90-4C9E-A6A0-5325024F2E54}" uniqueName="16" name="SAMPLE.ABFALLSCHLUESSEL_GEMISCH" queryTableFieldId="355" dataDxfId="4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" xr3:uid="{88E29FEA-ABA2-4079-A4CE-F4564772777F}" uniqueName="21" name="PARAMETER.CHEMISTRY.FCKW" queryTableFieldId="367"/>
    <tableColumn id="22" xr3:uid="{8AD7B1E0-63EF-41C4-A17B-2AF0988C0173}" uniqueName="22" name="PARAMETER.CHEMISTRY.HBCD" queryTableFieldId="368"/>
    <tableColumn id="212" xr3:uid="{7F9F0B48-2CE0-4350-9121-ECFC5C3D2262}" uniqueName="212" name="PARAMETER.CHEMISTRY.SULFAT" queryTableFieldId="314"/>
    <tableColumn id="23" xr3:uid="{3949EC36-2FDA-424A-9307-ED4DF3948284}" uniqueName="23" name="PARAMETER.CHEMISTRY.MKW_C10_C22" queryTableFieldId="369"/>
    <tableColumn id="24" xr3:uid="{F1EB50D5-5D46-45E6-B0D1-4500685BADFB}" uniqueName="24" name="PARAMETER.CHEMISTRY.MKW_C10_C40" queryTableFieldId="370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3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9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8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87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11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75" tableType="queryTable" totalsRowShown="0">
  <autoFilter ref="A1:AK7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1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9"/>
    <tableColumn id="1" xr3:uid="{319D7993-FE6E-4E3E-9E15-AA29D79BA1CB}" uniqueName="1" name="SAMPLE.ABFALLSCHLUESSEL_GEMISCH" queryTableFieldId="80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 dataDxfId="86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85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84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83" dataDxfId="81" headerRowBorderDxfId="82" totalsRowBorderDxfId="80">
  <autoFilter ref="A1:AC38" xr:uid="{686754EA-51DA-43DE-88B3-FBD64291D8EA}"/>
  <tableColumns count="29">
    <tableColumn id="1" xr3:uid="{91C060AF-C243-44E1-B59F-75CF712912AD}" name="ID" dataDxfId="79"/>
    <tableColumn id="2" xr3:uid="{C1AB7AD2-4809-47B7-8FC9-45DB5AD896D3}" name="PROBE.ID" dataDxfId="78"/>
    <tableColumn id="3" xr3:uid="{15945C43-2B60-4D8F-ACAB-9ACD21399FCF}" name="CHEMISTRY.ID" dataDxfId="77"/>
    <tableColumn id="6" xr3:uid="{2E2003D6-DC6D-427B-AA28-5FF0F0AAC9CA}" name="RUK.ID" dataDxfId="76"/>
    <tableColumn id="4" xr3:uid="{818129A5-0350-4DD1-8519-3FB375782718}" name="NUMMER" dataDxfId="75"/>
    <tableColumn id="5" xr3:uid="{B8D76753-9945-45ED-8996-E2B7195D17C7}" name="AUFSCHLUSS" dataDxfId="74"/>
    <tableColumn id="7" xr3:uid="{C8B25736-B173-4636-8273-A63E6CE9DE59}" name="ART" dataDxfId="73"/>
    <tableColumn id="8" xr3:uid="{5B928228-798C-4090-AE3C-FC5384C6F7B4}" name="KOERNUNG" dataDxfId="72"/>
    <tableColumn id="9" xr3:uid="{9B7DEAA8-7982-476D-A4B8-64EA894AECE5}" name="BODENKLASSE" dataDxfId="71"/>
    <tableColumn id="10" xr3:uid="{C061F8C2-A081-45C0-93AD-15541AD44FBC}" name="DICKE" dataDxfId="70"/>
    <tableColumn id="11" xr3:uid="{82DF48D2-7631-4282-B880-1113EE32B247}" name="TIEFE_START" dataDxfId="69">
      <calculatedColumnFormula>SAMPLE_ERKUNDUNGSSTELLE[[#This Row],[TIEFE_ENDE]]-SAMPLE_ERKUNDUNGSSTELLE[[#This Row],[DICKE]]</calculatedColumnFormula>
    </tableColumn>
    <tableColumn id="12" xr3:uid="{E8695974-0841-431D-8CEE-D5CE0B176A5A}" name="TIEFE_ENDE" dataDxfId="68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67"/>
    <tableColumn id="15" xr3:uid="{99E311E3-5163-46E8-B93E-6F5FC5259D10}" name="RUNDUNGSGRAD_GESTUFTHEIT" dataDxfId="66"/>
    <tableColumn id="16" xr3:uid="{A285488D-B971-4C15-9449-E201188EB5A0}" name="FARBE" dataDxfId="65"/>
    <tableColumn id="17" xr3:uid="{249D57F6-5F41-44F1-9CCB-04120DD90F33}" name="BODENART" dataDxfId="64"/>
    <tableColumn id="18" xr3:uid="{962449DE-E035-48F1-87F4-7DEE52D490BD}" name="KONSISTENZ" dataDxfId="63"/>
    <tableColumn id="19" xr3:uid="{16FB7DBB-591F-4FC6-A65E-2DC7456CCCB0}" name="FEUCHTIGKEIT" dataDxfId="62"/>
    <tableColumn id="20" xr3:uid="{DD3E896D-5346-4DD2-B67B-707A5F8408B2}" name="WASSERGEHALT" dataDxfId="61"/>
    <tableColumn id="21" xr3:uid="{599B39F0-E5BE-474C-80B4-D61D25AB5240}" name="WASSERPROCTOR" dataDxfId="60"/>
    <tableColumn id="22" xr3:uid="{01691A17-D32C-4971-8CA9-4F4C45A5B3E8}" name="NOTIZ" dataDxfId="59"/>
    <tableColumn id="23" xr3:uid="{A82813FC-D25D-48BA-9D51-572FBA76D81D}" name="BEHAELTNIS" dataDxfId="58"/>
    <tableColumn id="24" xr3:uid="{12C181C0-EE5B-45AE-9E49-C30630519D23}" name="ABFALLART" dataDxfId="57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56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55"/>
    <tableColumn id="30" xr3:uid="{932C683F-5FBC-4118-A19E-789EE0DB27EF}" name="DRUCKFESTIGKEIT" dataDxfId="54"/>
    <tableColumn id="31" xr3:uid="{378F218B-DDAE-42CB-B447-8A70E953F1CF}" name="FROSTEMPFINDLICHKEITSKLASSE" dataDxfId="53"/>
    <tableColumn id="33" xr3:uid="{B3408F05-F99B-459D-B135-5652B7DCF447}" name="VERDICHTUNGSFAEHIGKEIT" dataDxfId="52"/>
    <tableColumn id="34" xr3:uid="{AC3E2064-5120-45EE-BC83-7C422B63A83A}" name="HOMOGENBEREICH" dataDxfId="5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 headerRowDxfId="5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4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8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 headerRowDxfId="47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46">
      <calculatedColumnFormula>"HAUFWERK"</calculatedColumnFormula>
    </tableColumn>
    <tableColumn id="6" xr3:uid="{1586FA36-B4DE-4684-9D6E-C35C26DEC2A1}" name="ART"/>
    <tableColumn id="20" xr3:uid="{E39EAB2A-0B3D-4A23-B43E-208E3AAE3017}" name="KOERNUNG" dataDxfId="4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4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4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 headerRowDxfId="42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41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31" totalsRowShown="0" headerRowDxfId="40" tableBorderDxfId="39">
  <autoFilter ref="A1:O31" xr:uid="{6A767C01-4406-436F-BD9A-A3FFF55799C0}"/>
  <tableColumns count="15">
    <tableColumn id="1" xr3:uid="{464C12D3-725E-45F8-AD19-AAA56FE8C87E}" name="ID" dataDxfId="38">
      <calculatedColumnFormula>ROW()-1</calculatedColumnFormula>
    </tableColumn>
    <tableColumn id="2" xr3:uid="{09703B2C-E7CE-4CB7-B63F-D395864A3F5D}" name="PROBE.ID" dataDxfId="37"/>
    <tableColumn id="3" xr3:uid="{84CEF5DD-029B-470D-8ED5-96DD8A50DD65}" name="CHEMISTRY.ID" dataDxfId="36"/>
    <tableColumn id="4" xr3:uid="{B7736C9C-0487-4944-BEF4-8F38D92C738C}" name="NUMMER" dataDxfId="35"/>
    <tableColumn id="5" xr3:uid="{10FBA733-C674-40CA-802F-8335395B72BA}" name="AUFSCHLUSS" dataDxfId="34">
      <calculatedColumnFormula>"GEBAEUDE"</calculatedColumnFormula>
    </tableColumn>
    <tableColumn id="6" xr3:uid="{C5595458-AF75-4C70-A0B0-A072EBD0DC00}" name="MATERIAL" dataDxfId="33"/>
    <tableColumn id="7" xr3:uid="{75F310A1-D2F7-44E4-8EE6-7B4911C8827D}" name="FARBE" dataDxfId="32"/>
    <tableColumn id="8" xr3:uid="{E56017A3-7C60-41C7-99DA-2863169A05E0}" name="DICKE" dataDxfId="31"/>
    <tableColumn id="9" xr3:uid="{54DFF4F5-42B8-44E4-99F0-3D2FCAF85FB0}" name="TIEFE_START" dataDxfId="30">
      <calculatedColumnFormula>SAMPLE_GEBAEUDE[[#This Row],[TIEFE_ENDE]]-SAMPLE_GEBAEUDE[[#This Row],[DICKE]]</calculatedColumnFormula>
    </tableColumn>
    <tableColumn id="10" xr3:uid="{B961A2BE-1ADA-431B-905A-BB02BE55CB8D}" name="TIEFE_ENDE" dataDxfId="29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8"/>
    <tableColumn id="15" xr3:uid="{C9DC914B-EB3E-4E02-8654-C3565F732EBB}" name="MATERIAL_VERGLEICH" dataDxfId="27"/>
    <tableColumn id="12" xr3:uid="{04AD4050-39A1-4BBD-B7B4-F9B17763573F}" name="SCHADSTOFFVERDACHT" dataDxfId="26"/>
    <tableColumn id="13" xr3:uid="{85B651DE-D92F-468E-BECC-500BFDF1C539}" name="ABFALLSCHLUESSEL_MATERIAL" dataDxfId="25"/>
    <tableColumn id="14" xr3:uid="{B7E0A481-8497-47AC-B1AD-91DAF0069CDD}" name="ABFALLSCHLUESSEL_GEMISCH" dataDxfId="24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AA15" totalsRowShown="0">
  <autoFilter ref="A1:AA15" xr:uid="{5055F3DA-5118-49AB-94C1-988D940BAC5E}"/>
  <tableColumns count="27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7" xr3:uid="{9C081852-B043-45CC-A4E7-F27CF6273397}" name="MKW_C10_C22"/>
    <tableColumn id="26" xr3:uid="{BB36DF1C-61AF-4BF4-A7A6-1593C7D9FA4C}" name="MKW_C10_C40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23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22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21">
      <calculatedColumnFormula>"LP"&amp;ROW()-1</calculatedColumnFormula>
    </tableColumn>
    <tableColumn id="2" xr3:uid="{51F153C6-5FF1-44FD-B39F-464F5777D26F}" name="NUMMER" dataDxfId="20">
      <calculatedColumnFormula>ROW()-1</calculatedColumnFormula>
    </tableColumn>
    <tableColumn id="3" xr3:uid="{D635D0C6-EC46-4499-87D8-E68BA2217AC3}" name="WERT_1" dataDxfId="19"/>
    <tableColumn id="4" xr3:uid="{EB4DDFA1-C89E-49B6-A6D9-3E4EE912B328}" name="WERT_2" dataDxfId="18"/>
    <tableColumn id="5" xr3:uid="{675180B4-A186-4E41-9A3F-809597A2D137}" name="WERT_3" dataDxfId="17"/>
    <tableColumn id="6" xr3:uid="{1BCD8931-601C-4036-97BE-6890E0BB8E1A}" name="MITTELWERT" dataDxfId="16">
      <calculatedColumnFormula>IFERROR(AVERAGE(PARAMETER_LP[[#This Row],[WERT_1]:[WERT_3]]),"")</calculatedColumnFormula>
    </tableColumn>
    <tableColumn id="7" xr3:uid="{E52EA34C-9206-4F8E-ADA8-4882EB8536D2}" name="EV" dataDxfId="15">
      <calculatedColumnFormula>IFERROR(ROUND(22.5/PARAMETER_LP[[#This Row],[MITTELWERT]],1),"")</calculatedColumnFormula>
    </tableColumn>
    <tableColumn id="8" xr3:uid="{F82604BB-DC28-42BD-A51D-F8A987DCA29B}" name="EV85" dataDxfId="14">
      <calculatedColumnFormula>IFERROR(ROUND(PARAMETER_LP[[#This Row],[EV]]*0.85,0),"")</calculatedColumnFormula>
    </tableColumn>
    <tableColumn id="9" xr3:uid="{DAF46846-3846-48E2-BAD5-98185ED0BC6A}" name="EV2" dataDxfId="13"/>
    <tableColumn id="10" xr3:uid="{AA071D99-1780-47A0-A0AA-A95524C364E0}" name="EV2_SOLL" dataDxfId="12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EA75"/>
  <sheetViews>
    <sheetView topLeftCell="CX31" workbookViewId="0">
      <selection activeCell="DC51" sqref="DC5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58.710937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1.140625" bestFit="1" customWidth="1"/>
    <col min="99" max="99" width="30.7109375" bestFit="1" customWidth="1"/>
    <col min="100" max="100" width="32.42578125" bestFit="1" customWidth="1"/>
    <col min="101" max="102" width="39.42578125" bestFit="1" customWidth="1"/>
    <col min="103" max="103" width="29.85546875" bestFit="1" customWidth="1"/>
    <col min="104" max="104" width="29.42578125" bestFit="1" customWidth="1"/>
    <col min="105" max="105" width="48" bestFit="1" customWidth="1"/>
    <col min="106" max="106" width="19.28515625" bestFit="1" customWidth="1"/>
    <col min="107" max="107" width="26.28515625" style="5" bestFit="1" customWidth="1"/>
    <col min="108" max="110" width="24.7109375" bestFit="1" customWidth="1"/>
    <col min="111" max="111" width="29.140625" bestFit="1" customWidth="1"/>
    <col min="112" max="112" width="19.7109375" bestFit="1" customWidth="1"/>
    <col min="113" max="113" width="21.7109375" bestFit="1" customWidth="1"/>
    <col min="114" max="114" width="20.7109375" bestFit="1" customWidth="1"/>
    <col min="115" max="115" width="26" bestFit="1" customWidth="1"/>
    <col min="116" max="116" width="21" bestFit="1" customWidth="1"/>
    <col min="117" max="117" width="28" bestFit="1" customWidth="1"/>
    <col min="118" max="118" width="30.140625" bestFit="1" customWidth="1"/>
    <col min="119" max="120" width="24.42578125" customWidth="1"/>
    <col min="121" max="122" width="24.7109375" bestFit="1" customWidth="1"/>
    <col min="123" max="123" width="29.140625" bestFit="1" customWidth="1"/>
    <col min="124" max="124" width="19.7109375" bestFit="1" customWidth="1"/>
    <col min="125" max="125" width="21.7109375" style="6" bestFit="1" customWidth="1"/>
    <col min="126" max="126" width="20.7109375" style="6" bestFit="1" customWidth="1"/>
    <col min="127" max="127" width="26" bestFit="1" customWidth="1"/>
    <col min="128" max="128" width="21" bestFit="1" customWidth="1"/>
    <col min="129" max="129" width="28" bestFit="1" customWidth="1"/>
    <col min="130" max="130" width="30.140625" bestFit="1" customWidth="1"/>
    <col min="131" max="131" width="24.42578125" style="4" customWidth="1"/>
    <col min="132" max="132" width="28" bestFit="1" customWidth="1"/>
    <col min="133" max="133" width="30.140625" bestFit="1" customWidth="1"/>
    <col min="134" max="134" width="24.42578125" bestFit="1" customWidth="1"/>
    <col min="135" max="135" width="24.42578125" customWidth="1"/>
    <col min="136" max="136" width="30" bestFit="1" customWidth="1"/>
    <col min="137" max="137" width="32.140625" bestFit="1" customWidth="1"/>
    <col min="138" max="138" width="24.42578125" bestFit="1" customWidth="1"/>
    <col min="139" max="139" width="30.42578125" bestFit="1" customWidth="1"/>
    <col min="140" max="140" width="29.85546875" bestFit="1" customWidth="1"/>
    <col min="141" max="141" width="24" bestFit="1" customWidth="1"/>
    <col min="142" max="142" width="22.85546875" bestFit="1" customWidth="1"/>
    <col min="143" max="143" width="48.42578125" bestFit="1" customWidth="1"/>
    <col min="144" max="144" width="25" bestFit="1" customWidth="1"/>
    <col min="145" max="145" width="29.28515625" bestFit="1" customWidth="1"/>
    <col min="146" max="146" width="30.42578125" bestFit="1" customWidth="1"/>
    <col min="147" max="147" width="32.140625" bestFit="1" customWidth="1"/>
    <col min="148" max="148" width="34" bestFit="1" customWidth="1"/>
    <col min="149" max="149" width="35.42578125" bestFit="1" customWidth="1"/>
    <col min="150" max="150" width="24.85546875" bestFit="1" customWidth="1"/>
    <col min="151" max="151" width="30.140625" bestFit="1" customWidth="1"/>
    <col min="152" max="152" width="29.42578125" bestFit="1" customWidth="1"/>
    <col min="153" max="153" width="26.85546875" bestFit="1" customWidth="1"/>
    <col min="154" max="154" width="45.7109375" bestFit="1" customWidth="1"/>
    <col min="155" max="155" width="35.42578125" bestFit="1" customWidth="1"/>
    <col min="156" max="156" width="48.7109375" bestFit="1" customWidth="1"/>
    <col min="157" max="157" width="44.28515625" bestFit="1" customWidth="1"/>
    <col min="158" max="158" width="36.85546875" bestFit="1" customWidth="1"/>
    <col min="159" max="159" width="28.42578125" bestFit="1" customWidth="1"/>
    <col min="160" max="160" width="28.85546875" bestFit="1" customWidth="1"/>
    <col min="161" max="161" width="26.7109375" bestFit="1" customWidth="1"/>
    <col min="162" max="162" width="29.85546875" bestFit="1" customWidth="1"/>
    <col min="163" max="163" width="40.7109375" bestFit="1" customWidth="1"/>
    <col min="164" max="164" width="47" bestFit="1" customWidth="1"/>
    <col min="165" max="165" width="45.28515625" bestFit="1" customWidth="1"/>
    <col min="166" max="166" width="27.42578125" bestFit="1" customWidth="1"/>
    <col min="167" max="167" width="51.7109375" bestFit="1" customWidth="1"/>
    <col min="168" max="168" width="63.85546875" bestFit="1" customWidth="1"/>
    <col min="169" max="169" width="48.85546875" bestFit="1" customWidth="1"/>
    <col min="170" max="170" width="42.42578125" bestFit="1" customWidth="1"/>
    <col min="171" max="171" width="42.140625" bestFit="1" customWidth="1"/>
    <col min="172" max="172" width="62.42578125" bestFit="1" customWidth="1"/>
    <col min="173" max="173" width="44.42578125" bestFit="1" customWidth="1"/>
    <col min="174" max="174" width="38.42578125" bestFit="1" customWidth="1"/>
    <col min="175" max="175" width="54" bestFit="1" customWidth="1"/>
    <col min="176" max="176" width="38.42578125" bestFit="1" customWidth="1"/>
    <col min="177" max="177" width="51.28515625" bestFit="1" customWidth="1"/>
    <col min="178" max="178" width="40.42578125" bestFit="1" customWidth="1"/>
    <col min="179" max="179" width="37.28515625" bestFit="1" customWidth="1"/>
    <col min="180" max="180" width="38.140625" bestFit="1" customWidth="1"/>
    <col min="181" max="181" width="19.28515625" bestFit="1" customWidth="1"/>
    <col min="182" max="182" width="41.42578125" bestFit="1" customWidth="1"/>
    <col min="183" max="185" width="40" bestFit="1" customWidth="1"/>
    <col min="186" max="186" width="44.42578125" bestFit="1" customWidth="1"/>
    <col min="187" max="187" width="21" bestFit="1" customWidth="1"/>
    <col min="188" max="188" width="45.140625" bestFit="1" customWidth="1"/>
    <col min="189" max="189" width="47.140625" bestFit="1" customWidth="1"/>
    <col min="190" max="190" width="41.42578125" bestFit="1" customWidth="1"/>
    <col min="191" max="191" width="48.7109375" bestFit="1" customWidth="1"/>
    <col min="192" max="192" width="44.28515625" bestFit="1" customWidth="1"/>
    <col min="193" max="193" width="36.85546875" bestFit="1" customWidth="1"/>
    <col min="194" max="194" width="28.42578125" bestFit="1" customWidth="1"/>
    <col min="195" max="195" width="28.85546875" bestFit="1" customWidth="1"/>
    <col min="196" max="196" width="26.7109375" bestFit="1" customWidth="1"/>
    <col min="197" max="197" width="29.85546875" bestFit="1" customWidth="1"/>
    <col min="198" max="198" width="40.7109375" bestFit="1" customWidth="1"/>
    <col min="199" max="199" width="47" bestFit="1" customWidth="1"/>
    <col min="200" max="200" width="45.28515625" bestFit="1" customWidth="1"/>
    <col min="201" max="201" width="27.42578125" bestFit="1" customWidth="1"/>
    <col min="202" max="202" width="51.7109375" bestFit="1" customWidth="1"/>
    <col min="203" max="203" width="63.85546875" bestFit="1" customWidth="1"/>
    <col min="204" max="204" width="48.85546875" bestFit="1" customWidth="1"/>
    <col min="205" max="205" width="42.42578125" bestFit="1" customWidth="1"/>
    <col min="206" max="206" width="42.140625" bestFit="1" customWidth="1"/>
    <col min="207" max="207" width="62.42578125" bestFit="1" customWidth="1"/>
    <col min="208" max="208" width="44.42578125" bestFit="1" customWidth="1"/>
    <col min="209" max="209" width="38.42578125" bestFit="1" customWidth="1"/>
    <col min="210" max="210" width="54" bestFit="1" customWidth="1"/>
    <col min="211" max="211" width="38.42578125" bestFit="1" customWidth="1"/>
    <col min="212" max="212" width="51.28515625" bestFit="1" customWidth="1"/>
    <col min="213" max="213" width="40.42578125" bestFit="1" customWidth="1"/>
    <col min="214" max="214" width="37.28515625" bestFit="1" customWidth="1"/>
    <col min="215" max="215" width="38.140625" bestFit="1" customWidth="1"/>
    <col min="216" max="216" width="19.28515625" bestFit="1" customWidth="1"/>
    <col min="217" max="217" width="41.42578125" bestFit="1" customWidth="1"/>
    <col min="218" max="220" width="40" customWidth="1"/>
    <col min="221" max="221" width="44.42578125" bestFit="1" customWidth="1"/>
    <col min="222" max="222" width="21" bestFit="1" customWidth="1"/>
    <col min="223" max="223" width="45.140625" bestFit="1" customWidth="1"/>
    <col min="224" max="224" width="47.140625" bestFit="1" customWidth="1"/>
    <col min="225" max="225" width="41.42578125" bestFit="1" customWidth="1"/>
    <col min="226" max="227" width="40" customWidth="1"/>
    <col min="228" max="228" width="44.42578125" bestFit="1" customWidth="1"/>
    <col min="229" max="229" width="33.140625" bestFit="1" customWidth="1"/>
    <col min="230" max="230" width="45.140625" bestFit="1" customWidth="1"/>
    <col min="231" max="231" width="47.140625" bestFit="1" customWidth="1"/>
    <col min="232" max="232" width="41.42578125" bestFit="1" customWidth="1"/>
    <col min="233" max="234" width="40" bestFit="1" customWidth="1"/>
    <col min="235" max="235" width="44.42578125" bestFit="1" customWidth="1"/>
    <col min="236" max="236" width="33.140625" bestFit="1" customWidth="1"/>
    <col min="237" max="237" width="45.140625" bestFit="1" customWidth="1"/>
    <col min="238" max="238" width="47.140625" bestFit="1" customWidth="1"/>
    <col min="239" max="239" width="41.42578125" bestFit="1" customWidth="1"/>
  </cols>
  <sheetData>
    <row r="1" spans="1:13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474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634</v>
      </c>
      <c r="CU1" t="s">
        <v>635</v>
      </c>
      <c r="CV1" t="s">
        <v>207</v>
      </c>
      <c r="CW1" t="s">
        <v>636</v>
      </c>
      <c r="CX1" t="s">
        <v>637</v>
      </c>
      <c r="CY1" t="s">
        <v>208</v>
      </c>
      <c r="CZ1" t="s">
        <v>209</v>
      </c>
      <c r="DA1" t="s">
        <v>210</v>
      </c>
      <c r="DB1" t="s">
        <v>52</v>
      </c>
      <c r="DC1" t="s">
        <v>192</v>
      </c>
      <c r="DD1" t="s">
        <v>193</v>
      </c>
      <c r="DE1" t="s">
        <v>194</v>
      </c>
      <c r="DF1" t="s">
        <v>195</v>
      </c>
      <c r="DG1" s="5" t="s">
        <v>196</v>
      </c>
      <c r="DH1" t="s">
        <v>340</v>
      </c>
      <c r="DI1" s="6" t="s">
        <v>341</v>
      </c>
      <c r="DJ1" s="6" t="s">
        <v>342</v>
      </c>
      <c r="DK1" t="s">
        <v>343</v>
      </c>
      <c r="DL1" t="s">
        <v>53</v>
      </c>
      <c r="DM1" t="s">
        <v>197</v>
      </c>
      <c r="DN1" t="s">
        <v>198</v>
      </c>
      <c r="DO1" s="4" t="s">
        <v>199</v>
      </c>
      <c r="DU1"/>
      <c r="DV1"/>
      <c r="EA1"/>
    </row>
    <row r="2" spans="1:131" x14ac:dyDescent="0.25">
      <c r="A2" t="s">
        <v>526</v>
      </c>
      <c r="B2">
        <v>0</v>
      </c>
      <c r="D2" s="11"/>
      <c r="AP2">
        <v>23</v>
      </c>
      <c r="AQ2" t="s">
        <v>526</v>
      </c>
      <c r="AR2" t="s">
        <v>585</v>
      </c>
      <c r="AT2">
        <v>5</v>
      </c>
      <c r="AU2" t="s">
        <v>303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337</v>
      </c>
      <c r="BY2" s="1"/>
      <c r="BZ2" s="1"/>
      <c r="CA2" t="s">
        <v>585</v>
      </c>
      <c r="CB2" t="s">
        <v>266</v>
      </c>
      <c r="CZ2" t="s">
        <v>533</v>
      </c>
      <c r="DC2"/>
      <c r="DG2" s="5"/>
      <c r="DI2" s="6"/>
      <c r="DJ2" s="6"/>
      <c r="DO2" s="4"/>
      <c r="DU2"/>
      <c r="DV2"/>
      <c r="EA2"/>
    </row>
    <row r="3" spans="1:131" x14ac:dyDescent="0.25">
      <c r="A3" t="s">
        <v>526</v>
      </c>
      <c r="B3">
        <v>0</v>
      </c>
      <c r="D3" s="11"/>
      <c r="AP3">
        <v>24</v>
      </c>
      <c r="AQ3" t="s">
        <v>526</v>
      </c>
      <c r="AR3" t="s">
        <v>585</v>
      </c>
      <c r="AT3">
        <v>6</v>
      </c>
      <c r="AU3" t="s">
        <v>312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337</v>
      </c>
      <c r="BY3" s="1"/>
      <c r="BZ3" s="1"/>
      <c r="CA3" t="s">
        <v>585</v>
      </c>
      <c r="CB3" t="s">
        <v>266</v>
      </c>
      <c r="CZ3" t="s">
        <v>533</v>
      </c>
      <c r="DC3"/>
      <c r="DG3" s="5"/>
      <c r="DI3" s="6"/>
      <c r="DJ3" s="6"/>
      <c r="DO3" s="4"/>
      <c r="DU3"/>
      <c r="DV3"/>
      <c r="EA3"/>
    </row>
    <row r="4" spans="1:131" x14ac:dyDescent="0.25">
      <c r="A4" t="s">
        <v>526</v>
      </c>
      <c r="B4">
        <v>0</v>
      </c>
      <c r="D4" s="11"/>
      <c r="AP4">
        <v>22</v>
      </c>
      <c r="AQ4" t="s">
        <v>526</v>
      </c>
      <c r="AR4" t="s">
        <v>585</v>
      </c>
      <c r="AT4">
        <v>4</v>
      </c>
      <c r="AU4" t="s">
        <v>291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337</v>
      </c>
      <c r="BY4" s="1"/>
      <c r="BZ4" s="1"/>
      <c r="CA4" t="s">
        <v>585</v>
      </c>
      <c r="CB4" t="s">
        <v>266</v>
      </c>
      <c r="CZ4" t="s">
        <v>533</v>
      </c>
      <c r="DC4"/>
      <c r="DG4" s="5"/>
      <c r="DI4" s="6"/>
      <c r="DJ4" s="6"/>
      <c r="DO4" s="4"/>
      <c r="DU4"/>
      <c r="DV4"/>
      <c r="EA4"/>
    </row>
    <row r="5" spans="1:131" x14ac:dyDescent="0.25">
      <c r="A5" t="s">
        <v>526</v>
      </c>
      <c r="B5">
        <v>0</v>
      </c>
      <c r="D5" s="11"/>
      <c r="AP5">
        <v>20</v>
      </c>
      <c r="AQ5" t="s">
        <v>526</v>
      </c>
      <c r="AR5" t="s">
        <v>585</v>
      </c>
      <c r="AT5">
        <v>2</v>
      </c>
      <c r="AU5" t="s">
        <v>260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337</v>
      </c>
      <c r="BY5" s="1"/>
      <c r="BZ5" s="1"/>
      <c r="CA5" t="s">
        <v>585</v>
      </c>
      <c r="CB5" t="s">
        <v>266</v>
      </c>
      <c r="CZ5" t="s">
        <v>533</v>
      </c>
      <c r="DC5"/>
      <c r="DG5" s="5"/>
      <c r="DI5" s="6"/>
      <c r="DJ5" s="6"/>
      <c r="DO5" s="4"/>
      <c r="DU5"/>
      <c r="DV5"/>
      <c r="EA5"/>
    </row>
    <row r="6" spans="1:131" x14ac:dyDescent="0.25">
      <c r="A6" t="s">
        <v>526</v>
      </c>
      <c r="B6">
        <v>0</v>
      </c>
      <c r="D6" s="11"/>
      <c r="AP6">
        <v>21</v>
      </c>
      <c r="AQ6" t="s">
        <v>526</v>
      </c>
      <c r="AR6" t="s">
        <v>585</v>
      </c>
      <c r="AT6">
        <v>3</v>
      </c>
      <c r="AU6" t="s">
        <v>278</v>
      </c>
      <c r="AV6">
        <v>3</v>
      </c>
      <c r="AW6" s="1"/>
      <c r="AY6">
        <v>3</v>
      </c>
      <c r="AZ6">
        <v>3</v>
      </c>
      <c r="BA6">
        <v>6</v>
      </c>
      <c r="BL6" t="s">
        <v>620</v>
      </c>
      <c r="BM6" t="s">
        <v>337</v>
      </c>
      <c r="BY6" s="1"/>
      <c r="BZ6" s="1"/>
      <c r="CA6" t="s">
        <v>585</v>
      </c>
      <c r="CB6" t="s">
        <v>266</v>
      </c>
      <c r="CZ6" t="s">
        <v>533</v>
      </c>
      <c r="DC6"/>
      <c r="DG6" s="5"/>
      <c r="DI6" s="6"/>
      <c r="DJ6" s="6"/>
      <c r="DO6" s="4"/>
      <c r="DU6"/>
      <c r="DV6"/>
      <c r="EA6"/>
    </row>
    <row r="7" spans="1:131" x14ac:dyDescent="0.25">
      <c r="A7" t="s">
        <v>526</v>
      </c>
      <c r="B7">
        <v>0</v>
      </c>
      <c r="D7" s="11"/>
      <c r="AP7">
        <v>28</v>
      </c>
      <c r="AQ7" t="s">
        <v>526</v>
      </c>
      <c r="AR7" t="s">
        <v>585</v>
      </c>
      <c r="AT7">
        <v>10</v>
      </c>
      <c r="AU7" t="s">
        <v>330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337</v>
      </c>
      <c r="BY7" s="1"/>
      <c r="BZ7" s="1"/>
      <c r="CA7" t="s">
        <v>585</v>
      </c>
      <c r="CB7" t="s">
        <v>266</v>
      </c>
      <c r="CZ7" t="s">
        <v>533</v>
      </c>
      <c r="DC7"/>
      <c r="DG7" s="5"/>
      <c r="DI7" s="6"/>
      <c r="DJ7" s="6"/>
      <c r="DO7" s="4"/>
      <c r="DU7"/>
      <c r="DV7"/>
      <c r="EA7"/>
    </row>
    <row r="8" spans="1:131" x14ac:dyDescent="0.25">
      <c r="A8" t="s">
        <v>526</v>
      </c>
      <c r="B8">
        <v>0</v>
      </c>
      <c r="D8" s="11"/>
      <c r="AP8">
        <v>19</v>
      </c>
      <c r="AQ8" t="s">
        <v>526</v>
      </c>
      <c r="AR8" t="s">
        <v>585</v>
      </c>
      <c r="AS8" t="s">
        <v>623</v>
      </c>
      <c r="AT8">
        <v>1</v>
      </c>
      <c r="AU8" t="s">
        <v>217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337</v>
      </c>
      <c r="BY8" s="1"/>
      <c r="BZ8" s="1"/>
      <c r="CA8" t="s">
        <v>585</v>
      </c>
      <c r="CB8" t="s">
        <v>266</v>
      </c>
      <c r="CZ8" t="s">
        <v>533</v>
      </c>
      <c r="DC8"/>
      <c r="DG8" s="5"/>
      <c r="DI8" s="6"/>
      <c r="DJ8" s="6"/>
      <c r="DL8" t="s">
        <v>623</v>
      </c>
      <c r="DM8">
        <v>3</v>
      </c>
      <c r="DO8" s="4"/>
      <c r="DU8"/>
      <c r="DV8"/>
      <c r="EA8"/>
    </row>
    <row r="9" spans="1:131" x14ac:dyDescent="0.25">
      <c r="A9" t="s">
        <v>526</v>
      </c>
      <c r="B9">
        <v>0</v>
      </c>
      <c r="D9" s="11"/>
      <c r="AP9">
        <v>27</v>
      </c>
      <c r="AQ9" t="s">
        <v>526</v>
      </c>
      <c r="AR9" t="s">
        <v>585</v>
      </c>
      <c r="AT9">
        <v>9</v>
      </c>
      <c r="AU9" t="s">
        <v>327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337</v>
      </c>
      <c r="BY9" s="1"/>
      <c r="BZ9" s="1"/>
      <c r="CA9" t="s">
        <v>585</v>
      </c>
      <c r="CB9" t="s">
        <v>266</v>
      </c>
      <c r="CZ9" t="s">
        <v>533</v>
      </c>
      <c r="DC9"/>
      <c r="DG9" s="5"/>
      <c r="DI9" s="6"/>
      <c r="DJ9" s="6"/>
      <c r="DO9" s="4"/>
      <c r="DU9"/>
      <c r="DV9"/>
      <c r="EA9"/>
    </row>
    <row r="10" spans="1:131" x14ac:dyDescent="0.25">
      <c r="A10" t="s">
        <v>526</v>
      </c>
      <c r="B10">
        <v>0</v>
      </c>
      <c r="D10" s="11"/>
      <c r="AP10">
        <v>25</v>
      </c>
      <c r="AQ10" t="s">
        <v>526</v>
      </c>
      <c r="AR10" t="s">
        <v>585</v>
      </c>
      <c r="AT10">
        <v>7</v>
      </c>
      <c r="AU10" t="s">
        <v>318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337</v>
      </c>
      <c r="BY10" s="1"/>
      <c r="BZ10" s="1"/>
      <c r="CA10" t="s">
        <v>585</v>
      </c>
      <c r="CB10" t="s">
        <v>266</v>
      </c>
      <c r="CZ10" t="s">
        <v>533</v>
      </c>
      <c r="DC10"/>
      <c r="DG10" s="5"/>
      <c r="DI10" s="6"/>
      <c r="DJ10" s="6"/>
      <c r="DO10" s="4"/>
      <c r="DU10"/>
      <c r="DV10"/>
      <c r="EA10"/>
    </row>
    <row r="11" spans="1:131" x14ac:dyDescent="0.25">
      <c r="A11" t="s">
        <v>526</v>
      </c>
      <c r="B11">
        <v>0</v>
      </c>
      <c r="D11" s="11"/>
      <c r="AP11">
        <v>26</v>
      </c>
      <c r="AQ11" t="s">
        <v>526</v>
      </c>
      <c r="AR11" t="s">
        <v>585</v>
      </c>
      <c r="AT11">
        <v>8</v>
      </c>
      <c r="AU11" t="s">
        <v>323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337</v>
      </c>
      <c r="BY11" s="1"/>
      <c r="BZ11" s="1"/>
      <c r="CA11" t="s">
        <v>585</v>
      </c>
      <c r="CB11" t="s">
        <v>266</v>
      </c>
      <c r="CZ11" t="s">
        <v>533</v>
      </c>
      <c r="DC11"/>
      <c r="DG11" s="5"/>
      <c r="DI11" s="6"/>
      <c r="DJ11" s="6"/>
      <c r="DO11" s="4"/>
      <c r="DU11"/>
      <c r="DV11"/>
      <c r="EA11"/>
    </row>
    <row r="12" spans="1:131" x14ac:dyDescent="0.25">
      <c r="A12" t="s">
        <v>3</v>
      </c>
      <c r="B12">
        <v>1</v>
      </c>
      <c r="D12" s="11">
        <v>44425</v>
      </c>
      <c r="E12" t="s">
        <v>381</v>
      </c>
      <c r="F12" t="s">
        <v>370</v>
      </c>
      <c r="G12" t="s">
        <v>382</v>
      </c>
      <c r="H12" t="s">
        <v>373</v>
      </c>
      <c r="I12" t="s">
        <v>374</v>
      </c>
      <c r="AP12">
        <v>3</v>
      </c>
      <c r="AQ12" t="s">
        <v>3</v>
      </c>
      <c r="AR12" t="s">
        <v>560</v>
      </c>
      <c r="AT12">
        <v>3</v>
      </c>
      <c r="AU12" t="s">
        <v>347</v>
      </c>
      <c r="AW12" s="1" t="s">
        <v>613</v>
      </c>
      <c r="BD12" t="s">
        <v>572</v>
      </c>
      <c r="BE12" t="s">
        <v>281</v>
      </c>
      <c r="BK12" t="s">
        <v>261</v>
      </c>
      <c r="BL12" t="s">
        <v>614</v>
      </c>
      <c r="BM12" t="s">
        <v>337</v>
      </c>
      <c r="BS12">
        <v>500</v>
      </c>
      <c r="BT12">
        <v>9</v>
      </c>
      <c r="BY12" s="1"/>
      <c r="BZ12" s="1"/>
      <c r="CA12" t="s">
        <v>560</v>
      </c>
      <c r="CB12" t="s">
        <v>266</v>
      </c>
      <c r="CE12" t="s">
        <v>267</v>
      </c>
      <c r="CF12" t="s">
        <v>307</v>
      </c>
      <c r="CG12" t="s">
        <v>28</v>
      </c>
      <c r="CH12" t="s">
        <v>249</v>
      </c>
      <c r="CI12" t="s">
        <v>270</v>
      </c>
      <c r="CJ12" t="s">
        <v>251</v>
      </c>
      <c r="CK12" t="s">
        <v>268</v>
      </c>
      <c r="CL12" t="s">
        <v>527</v>
      </c>
      <c r="CN12" t="s">
        <v>252</v>
      </c>
      <c r="CZ12">
        <v>25.5</v>
      </c>
      <c r="DC12"/>
      <c r="DG12" s="5"/>
      <c r="DI12" s="6"/>
      <c r="DJ12" s="6"/>
      <c r="DO12" s="4"/>
      <c r="DU12"/>
      <c r="DV12"/>
      <c r="EA12"/>
    </row>
    <row r="13" spans="1:131" x14ac:dyDescent="0.25">
      <c r="A13" t="s">
        <v>3</v>
      </c>
      <c r="B13">
        <v>1</v>
      </c>
      <c r="D13" s="11">
        <v>44425</v>
      </c>
      <c r="E13" t="s">
        <v>381</v>
      </c>
      <c r="F13" t="s">
        <v>370</v>
      </c>
      <c r="G13" t="s">
        <v>382</v>
      </c>
      <c r="H13" t="s">
        <v>373</v>
      </c>
      <c r="I13" t="s">
        <v>374</v>
      </c>
      <c r="AP13">
        <v>2</v>
      </c>
      <c r="AQ13" t="s">
        <v>3</v>
      </c>
      <c r="AR13" t="s">
        <v>563</v>
      </c>
      <c r="AT13">
        <v>2</v>
      </c>
      <c r="AU13" t="s">
        <v>347</v>
      </c>
      <c r="AV13" t="s">
        <v>576</v>
      </c>
      <c r="AW13" s="1" t="s">
        <v>610</v>
      </c>
      <c r="AX13" t="s">
        <v>612</v>
      </c>
      <c r="BB13" t="s">
        <v>247</v>
      </c>
      <c r="BD13" t="s">
        <v>566</v>
      </c>
      <c r="BE13" t="s">
        <v>294</v>
      </c>
      <c r="BK13" t="s">
        <v>242</v>
      </c>
      <c r="BL13" t="s">
        <v>576</v>
      </c>
      <c r="BM13" t="s">
        <v>611</v>
      </c>
      <c r="BS13">
        <v>250</v>
      </c>
      <c r="BT13">
        <v>7</v>
      </c>
      <c r="BY13" s="1"/>
      <c r="BZ13" s="1"/>
      <c r="CA13" t="s">
        <v>563</v>
      </c>
      <c r="CB13" t="s">
        <v>266</v>
      </c>
      <c r="CE13" t="s">
        <v>284</v>
      </c>
      <c r="CF13" t="s">
        <v>297</v>
      </c>
      <c r="CG13" t="s">
        <v>268</v>
      </c>
      <c r="CH13" t="s">
        <v>269</v>
      </c>
      <c r="CI13" t="s">
        <v>286</v>
      </c>
      <c r="CJ13" t="s">
        <v>270</v>
      </c>
      <c r="CL13" t="s">
        <v>528</v>
      </c>
      <c r="CN13" t="s">
        <v>252</v>
      </c>
      <c r="CZ13">
        <v>33.6</v>
      </c>
      <c r="DC13"/>
      <c r="DG13" s="5"/>
      <c r="DI13" s="6"/>
      <c r="DJ13" s="6"/>
      <c r="DO13" s="4"/>
      <c r="DU13"/>
      <c r="DV13"/>
      <c r="EA13"/>
    </row>
    <row r="14" spans="1:131" x14ac:dyDescent="0.25">
      <c r="A14" t="s">
        <v>3</v>
      </c>
      <c r="B14">
        <v>1</v>
      </c>
      <c r="D14" s="11">
        <v>44425</v>
      </c>
      <c r="E14" t="s">
        <v>381</v>
      </c>
      <c r="F14" t="s">
        <v>370</v>
      </c>
      <c r="G14" t="s">
        <v>382</v>
      </c>
      <c r="H14" t="s">
        <v>373</v>
      </c>
      <c r="I14" t="s">
        <v>374</v>
      </c>
      <c r="AP14">
        <v>1</v>
      </c>
      <c r="AQ14" t="s">
        <v>3</v>
      </c>
      <c r="AR14" t="s">
        <v>5</v>
      </c>
      <c r="AT14">
        <v>1</v>
      </c>
      <c r="AU14" t="s">
        <v>347</v>
      </c>
      <c r="AV14" t="s">
        <v>380</v>
      </c>
      <c r="AW14" s="1" t="s">
        <v>379</v>
      </c>
      <c r="BD14" t="s">
        <v>384</v>
      </c>
      <c r="BE14" t="s">
        <v>263</v>
      </c>
      <c r="BJ14" t="s">
        <v>386</v>
      </c>
      <c r="BK14" t="s">
        <v>261</v>
      </c>
      <c r="BL14" t="s">
        <v>383</v>
      </c>
      <c r="BM14" t="s">
        <v>337</v>
      </c>
      <c r="BS14">
        <v>250</v>
      </c>
      <c r="BT14">
        <v>7</v>
      </c>
      <c r="BY14" s="1"/>
      <c r="BZ14" s="1"/>
      <c r="CA14" t="s">
        <v>5</v>
      </c>
      <c r="CB14" t="s">
        <v>27</v>
      </c>
      <c r="CD14" t="s">
        <v>28</v>
      </c>
      <c r="CE14" t="s">
        <v>248</v>
      </c>
      <c r="CF14" t="s">
        <v>314</v>
      </c>
      <c r="CG14" t="s">
        <v>268</v>
      </c>
      <c r="CI14" t="s">
        <v>250</v>
      </c>
      <c r="CK14" t="s">
        <v>28</v>
      </c>
      <c r="CL14" t="s">
        <v>377</v>
      </c>
      <c r="DC14"/>
      <c r="DG14" s="5"/>
      <c r="DI14" s="6"/>
      <c r="DJ14" s="6"/>
      <c r="DO14" s="4"/>
      <c r="DU14"/>
      <c r="DV14"/>
      <c r="EA14"/>
    </row>
    <row r="15" spans="1:131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  <c r="AP15">
        <v>2</v>
      </c>
      <c r="AQ15" t="s">
        <v>4</v>
      </c>
      <c r="AR15" t="s">
        <v>5</v>
      </c>
      <c r="AT15">
        <v>2</v>
      </c>
      <c r="AU15" t="s">
        <v>332</v>
      </c>
      <c r="AW15" s="1"/>
      <c r="AZ15">
        <v>8</v>
      </c>
      <c r="BA15">
        <v>8</v>
      </c>
      <c r="BD15" t="s">
        <v>559</v>
      </c>
      <c r="BU15" t="s">
        <v>558</v>
      </c>
      <c r="BV15" t="s">
        <v>218</v>
      </c>
      <c r="BY15" s="1"/>
      <c r="BZ15" s="1"/>
      <c r="CA15" t="s">
        <v>5</v>
      </c>
      <c r="CB15" t="s">
        <v>27</v>
      </c>
      <c r="CD15" t="s">
        <v>28</v>
      </c>
      <c r="CE15" t="s">
        <v>248</v>
      </c>
      <c r="CF15" t="s">
        <v>314</v>
      </c>
      <c r="CG15" t="s">
        <v>268</v>
      </c>
      <c r="CI15" t="s">
        <v>250</v>
      </c>
      <c r="CK15" t="s">
        <v>28</v>
      </c>
      <c r="CL15" t="s">
        <v>377</v>
      </c>
      <c r="DC15"/>
      <c r="DG15" s="5"/>
      <c r="DI15" s="6"/>
      <c r="DJ15" s="6"/>
      <c r="DO15" s="4"/>
      <c r="DU15"/>
      <c r="DV15"/>
      <c r="EA15"/>
    </row>
    <row r="16" spans="1:131" x14ac:dyDescent="0.25">
      <c r="A16" t="s">
        <v>4</v>
      </c>
      <c r="B16">
        <v>1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540</v>
      </c>
      <c r="AP16">
        <v>1</v>
      </c>
      <c r="AQ16" t="s">
        <v>4</v>
      </c>
      <c r="AR16" t="s">
        <v>5</v>
      </c>
      <c r="AT16">
        <v>1</v>
      </c>
      <c r="AU16" t="s">
        <v>332</v>
      </c>
      <c r="AW16" s="1"/>
      <c r="AY16">
        <v>8</v>
      </c>
      <c r="AZ16">
        <v>0</v>
      </c>
      <c r="BA16">
        <v>8</v>
      </c>
      <c r="BD16" t="s">
        <v>385</v>
      </c>
      <c r="BU16" t="s">
        <v>394</v>
      </c>
      <c r="BV16" t="s">
        <v>247</v>
      </c>
      <c r="BX16" t="s">
        <v>395</v>
      </c>
      <c r="BY16" s="1" t="s">
        <v>400</v>
      </c>
      <c r="BZ16" s="1"/>
      <c r="CA16" t="s">
        <v>5</v>
      </c>
      <c r="CB16" t="s">
        <v>27</v>
      </c>
      <c r="CD16" t="s">
        <v>28</v>
      </c>
      <c r="CE16" t="s">
        <v>248</v>
      </c>
      <c r="CF16" t="s">
        <v>314</v>
      </c>
      <c r="CG16" t="s">
        <v>268</v>
      </c>
      <c r="CI16" t="s">
        <v>250</v>
      </c>
      <c r="CK16" t="s">
        <v>28</v>
      </c>
      <c r="CL16" t="s">
        <v>377</v>
      </c>
      <c r="DC16"/>
      <c r="DG16" s="5"/>
      <c r="DI16" s="6"/>
      <c r="DJ16" s="6"/>
      <c r="DO16" s="4"/>
      <c r="DU16"/>
      <c r="DV16"/>
      <c r="EA16"/>
    </row>
    <row r="17" spans="1:131" x14ac:dyDescent="0.25">
      <c r="A17" t="s">
        <v>2</v>
      </c>
      <c r="B17">
        <v>1</v>
      </c>
      <c r="C17" t="s">
        <v>24</v>
      </c>
      <c r="D17" s="11">
        <v>44427</v>
      </c>
      <c r="E17" t="s">
        <v>372</v>
      </c>
      <c r="F17" t="s">
        <v>370</v>
      </c>
      <c r="G17" t="s">
        <v>371</v>
      </c>
      <c r="H17" t="s">
        <v>373</v>
      </c>
      <c r="I17" t="s">
        <v>374</v>
      </c>
      <c r="J17" t="s">
        <v>273</v>
      </c>
      <c r="K17" t="s">
        <v>254</v>
      </c>
      <c r="L17" t="s">
        <v>255</v>
      </c>
      <c r="M17" t="s">
        <v>256</v>
      </c>
      <c r="N17" t="s">
        <v>257</v>
      </c>
      <c r="O17" t="s">
        <v>375</v>
      </c>
      <c r="P17" t="s">
        <v>258</v>
      </c>
      <c r="Q17" t="s">
        <v>258</v>
      </c>
      <c r="R17" t="s">
        <v>258</v>
      </c>
      <c r="S17">
        <v>10</v>
      </c>
      <c r="T17" t="s">
        <v>376</v>
      </c>
      <c r="U17">
        <v>45</v>
      </c>
      <c r="V17" t="s">
        <v>328</v>
      </c>
      <c r="W17">
        <v>300</v>
      </c>
      <c r="X17" t="s">
        <v>259</v>
      </c>
      <c r="Y17" t="s">
        <v>277</v>
      </c>
      <c r="Z17" t="s">
        <v>290</v>
      </c>
      <c r="AA17" t="s">
        <v>302</v>
      </c>
      <c r="AB17" t="s">
        <v>311</v>
      </c>
      <c r="AC17" t="s">
        <v>317</v>
      </c>
      <c r="AD17" t="s">
        <v>322</v>
      </c>
      <c r="AE17" t="s">
        <v>326</v>
      </c>
      <c r="AF17" t="s">
        <v>329</v>
      </c>
      <c r="AG17" t="s">
        <v>331</v>
      </c>
      <c r="AP17">
        <v>9</v>
      </c>
      <c r="AQ17" t="s">
        <v>2</v>
      </c>
      <c r="AR17" t="s">
        <v>585</v>
      </c>
      <c r="AT17">
        <v>9</v>
      </c>
      <c r="AU17" t="s">
        <v>278</v>
      </c>
      <c r="AV17" t="s">
        <v>627</v>
      </c>
      <c r="AW17" s="1"/>
      <c r="AY17">
        <v>15</v>
      </c>
      <c r="AZ17">
        <v>120</v>
      </c>
      <c r="BA17">
        <v>135</v>
      </c>
      <c r="BL17" t="s">
        <v>620</v>
      </c>
      <c r="BM17" t="s">
        <v>337</v>
      </c>
      <c r="BY17" s="1"/>
      <c r="BZ17" s="1"/>
      <c r="CA17" t="s">
        <v>585</v>
      </c>
      <c r="CB17" t="s">
        <v>266</v>
      </c>
      <c r="CZ17" t="s">
        <v>533</v>
      </c>
      <c r="DB17" t="s">
        <v>24</v>
      </c>
      <c r="DC17">
        <v>1</v>
      </c>
      <c r="DD17">
        <v>0.42</v>
      </c>
      <c r="DE17">
        <v>0.39</v>
      </c>
      <c r="DF17">
        <v>0.39</v>
      </c>
      <c r="DG17" s="5">
        <v>0.40000000000000008</v>
      </c>
      <c r="DH17">
        <v>56.3</v>
      </c>
      <c r="DI17" s="6">
        <v>48</v>
      </c>
      <c r="DJ17" s="6">
        <v>87</v>
      </c>
      <c r="DK17">
        <v>120</v>
      </c>
      <c r="DO17" s="4"/>
      <c r="DU17"/>
      <c r="DV17"/>
      <c r="EA17"/>
    </row>
    <row r="18" spans="1:131" x14ac:dyDescent="0.25">
      <c r="A18" t="s">
        <v>2</v>
      </c>
      <c r="B18">
        <v>1</v>
      </c>
      <c r="C18" t="s">
        <v>24</v>
      </c>
      <c r="D18" s="11">
        <v>44427</v>
      </c>
      <c r="E18" t="s">
        <v>372</v>
      </c>
      <c r="F18" t="s">
        <v>370</v>
      </c>
      <c r="G18" t="s">
        <v>371</v>
      </c>
      <c r="H18" t="s">
        <v>373</v>
      </c>
      <c r="I18" t="s">
        <v>374</v>
      </c>
      <c r="J18" t="s">
        <v>273</v>
      </c>
      <c r="K18" t="s">
        <v>254</v>
      </c>
      <c r="L18" t="s">
        <v>255</v>
      </c>
      <c r="M18" t="s">
        <v>256</v>
      </c>
      <c r="N18" t="s">
        <v>257</v>
      </c>
      <c r="O18" t="s">
        <v>375</v>
      </c>
      <c r="P18" t="s">
        <v>258</v>
      </c>
      <c r="Q18" t="s">
        <v>258</v>
      </c>
      <c r="R18" t="s">
        <v>258</v>
      </c>
      <c r="S18">
        <v>10</v>
      </c>
      <c r="T18" t="s">
        <v>376</v>
      </c>
      <c r="U18">
        <v>45</v>
      </c>
      <c r="V18" t="s">
        <v>328</v>
      </c>
      <c r="W18">
        <v>300</v>
      </c>
      <c r="X18" t="s">
        <v>259</v>
      </c>
      <c r="Y18" t="s">
        <v>277</v>
      </c>
      <c r="Z18" t="s">
        <v>290</v>
      </c>
      <c r="AA18" t="s">
        <v>302</v>
      </c>
      <c r="AB18" t="s">
        <v>311</v>
      </c>
      <c r="AC18" t="s">
        <v>317</v>
      </c>
      <c r="AD18" t="s">
        <v>322</v>
      </c>
      <c r="AE18" t="s">
        <v>326</v>
      </c>
      <c r="AF18" t="s">
        <v>329</v>
      </c>
      <c r="AG18" t="s">
        <v>331</v>
      </c>
      <c r="AP18">
        <v>1</v>
      </c>
      <c r="AQ18" t="s">
        <v>2</v>
      </c>
      <c r="AR18" t="s">
        <v>378</v>
      </c>
      <c r="AS18" t="s">
        <v>25</v>
      </c>
      <c r="AT18">
        <v>1</v>
      </c>
      <c r="AU18" t="s">
        <v>217</v>
      </c>
      <c r="AV18" t="s">
        <v>216</v>
      </c>
      <c r="AW18" s="1" t="s">
        <v>345</v>
      </c>
      <c r="AY18">
        <v>5</v>
      </c>
      <c r="AZ18">
        <v>0</v>
      </c>
      <c r="BA18">
        <v>5</v>
      </c>
      <c r="BB18" t="s">
        <v>247</v>
      </c>
      <c r="BL18" t="s">
        <v>336</v>
      </c>
      <c r="BM18" t="s">
        <v>443</v>
      </c>
      <c r="BY18" s="1"/>
      <c r="BZ18" s="1"/>
      <c r="CA18" t="s">
        <v>378</v>
      </c>
      <c r="CB18" t="s">
        <v>27</v>
      </c>
      <c r="DB18" t="s">
        <v>24</v>
      </c>
      <c r="DC18">
        <v>1</v>
      </c>
      <c r="DD18">
        <v>0.42</v>
      </c>
      <c r="DE18">
        <v>0.39</v>
      </c>
      <c r="DF18">
        <v>0.39</v>
      </c>
      <c r="DG18" s="5">
        <v>0.40000000000000008</v>
      </c>
      <c r="DH18">
        <v>56.3</v>
      </c>
      <c r="DI18" s="6">
        <v>48</v>
      </c>
      <c r="DJ18" s="6">
        <v>87</v>
      </c>
      <c r="DK18">
        <v>120</v>
      </c>
      <c r="DL18" t="s">
        <v>25</v>
      </c>
      <c r="DM18">
        <v>1</v>
      </c>
      <c r="DN18" t="s">
        <v>29</v>
      </c>
      <c r="DO18" s="4">
        <v>77</v>
      </c>
      <c r="DU18"/>
      <c r="DV18"/>
      <c r="EA18"/>
    </row>
    <row r="19" spans="1:131" x14ac:dyDescent="0.25">
      <c r="A19" t="s">
        <v>2</v>
      </c>
      <c r="B19">
        <v>1</v>
      </c>
      <c r="C19" t="s">
        <v>24</v>
      </c>
      <c r="D19" s="11">
        <v>44427</v>
      </c>
      <c r="E19" t="s">
        <v>372</v>
      </c>
      <c r="F19" t="s">
        <v>370</v>
      </c>
      <c r="G19" t="s">
        <v>371</v>
      </c>
      <c r="H19" t="s">
        <v>373</v>
      </c>
      <c r="I19" t="s">
        <v>374</v>
      </c>
      <c r="J19" t="s">
        <v>273</v>
      </c>
      <c r="K19" t="s">
        <v>254</v>
      </c>
      <c r="L19" t="s">
        <v>255</v>
      </c>
      <c r="M19" t="s">
        <v>256</v>
      </c>
      <c r="N19" t="s">
        <v>257</v>
      </c>
      <c r="O19" t="s">
        <v>375</v>
      </c>
      <c r="P19" t="s">
        <v>258</v>
      </c>
      <c r="Q19" t="s">
        <v>258</v>
      </c>
      <c r="R19" t="s">
        <v>258</v>
      </c>
      <c r="S19">
        <v>10</v>
      </c>
      <c r="T19" t="s">
        <v>376</v>
      </c>
      <c r="U19">
        <v>45</v>
      </c>
      <c r="V19" t="s">
        <v>328</v>
      </c>
      <c r="W19">
        <v>300</v>
      </c>
      <c r="X19" t="s">
        <v>259</v>
      </c>
      <c r="Y19" t="s">
        <v>277</v>
      </c>
      <c r="Z19" t="s">
        <v>290</v>
      </c>
      <c r="AA19" t="s">
        <v>302</v>
      </c>
      <c r="AB19" t="s">
        <v>311</v>
      </c>
      <c r="AC19" t="s">
        <v>317</v>
      </c>
      <c r="AD19" t="s">
        <v>322</v>
      </c>
      <c r="AE19" t="s">
        <v>326</v>
      </c>
      <c r="AF19" t="s">
        <v>329</v>
      </c>
      <c r="AG19" t="s">
        <v>331</v>
      </c>
      <c r="AP19">
        <v>8</v>
      </c>
      <c r="AQ19" t="s">
        <v>2</v>
      </c>
      <c r="AR19" t="s">
        <v>582</v>
      </c>
      <c r="AT19">
        <v>8</v>
      </c>
      <c r="AU19" t="s">
        <v>278</v>
      </c>
      <c r="AV19" t="s">
        <v>618</v>
      </c>
      <c r="AW19" s="1"/>
      <c r="AY19">
        <v>12</v>
      </c>
      <c r="AZ19">
        <v>108</v>
      </c>
      <c r="BA19">
        <v>120</v>
      </c>
      <c r="BL19" t="s">
        <v>620</v>
      </c>
      <c r="BM19" t="s">
        <v>337</v>
      </c>
      <c r="BY19" s="1"/>
      <c r="BZ19" s="1"/>
      <c r="CA19" t="s">
        <v>582</v>
      </c>
      <c r="CB19" t="s">
        <v>266</v>
      </c>
      <c r="CE19" t="s">
        <v>314</v>
      </c>
      <c r="CF19" t="s">
        <v>248</v>
      </c>
      <c r="CL19" t="s">
        <v>532</v>
      </c>
      <c r="CN19" t="s">
        <v>271</v>
      </c>
      <c r="CZ19" t="s">
        <v>533</v>
      </c>
      <c r="DB19" t="s">
        <v>24</v>
      </c>
      <c r="DC19">
        <v>1</v>
      </c>
      <c r="DD19">
        <v>0.42</v>
      </c>
      <c r="DE19">
        <v>0.39</v>
      </c>
      <c r="DF19">
        <v>0.39</v>
      </c>
      <c r="DG19" s="5">
        <v>0.40000000000000008</v>
      </c>
      <c r="DH19">
        <v>56.3</v>
      </c>
      <c r="DI19" s="6">
        <v>48</v>
      </c>
      <c r="DJ19" s="6">
        <v>87</v>
      </c>
      <c r="DK19">
        <v>120</v>
      </c>
      <c r="DO19" s="4"/>
      <c r="DU19"/>
      <c r="DV19"/>
      <c r="EA19"/>
    </row>
    <row r="20" spans="1:131" x14ac:dyDescent="0.25">
      <c r="A20" t="s">
        <v>2</v>
      </c>
      <c r="B20">
        <v>1</v>
      </c>
      <c r="C20" t="s">
        <v>24</v>
      </c>
      <c r="D20" s="11">
        <v>44427</v>
      </c>
      <c r="E20" t="s">
        <v>372</v>
      </c>
      <c r="F20" t="s">
        <v>370</v>
      </c>
      <c r="G20" t="s">
        <v>371</v>
      </c>
      <c r="H20" t="s">
        <v>373</v>
      </c>
      <c r="I20" t="s">
        <v>374</v>
      </c>
      <c r="J20" t="s">
        <v>273</v>
      </c>
      <c r="K20" t="s">
        <v>254</v>
      </c>
      <c r="L20" t="s">
        <v>255</v>
      </c>
      <c r="M20" t="s">
        <v>256</v>
      </c>
      <c r="N20" t="s">
        <v>257</v>
      </c>
      <c r="O20" t="s">
        <v>375</v>
      </c>
      <c r="P20" t="s">
        <v>258</v>
      </c>
      <c r="Q20" t="s">
        <v>258</v>
      </c>
      <c r="R20" t="s">
        <v>258</v>
      </c>
      <c r="S20">
        <v>10</v>
      </c>
      <c r="T20" t="s">
        <v>376</v>
      </c>
      <c r="U20">
        <v>45</v>
      </c>
      <c r="V20" t="s">
        <v>328</v>
      </c>
      <c r="W20">
        <v>300</v>
      </c>
      <c r="X20" t="s">
        <v>259</v>
      </c>
      <c r="Y20" t="s">
        <v>277</v>
      </c>
      <c r="Z20" t="s">
        <v>290</v>
      </c>
      <c r="AA20" t="s">
        <v>302</v>
      </c>
      <c r="AB20" t="s">
        <v>311</v>
      </c>
      <c r="AC20" t="s">
        <v>317</v>
      </c>
      <c r="AD20" t="s">
        <v>322</v>
      </c>
      <c r="AE20" t="s">
        <v>326</v>
      </c>
      <c r="AF20" t="s">
        <v>329</v>
      </c>
      <c r="AG20" t="s">
        <v>331</v>
      </c>
      <c r="AP20">
        <v>4</v>
      </c>
      <c r="AQ20" t="s">
        <v>2</v>
      </c>
      <c r="AR20" t="s">
        <v>560</v>
      </c>
      <c r="AT20">
        <v>4</v>
      </c>
      <c r="AU20" t="s">
        <v>260</v>
      </c>
      <c r="AV20" t="s">
        <v>625</v>
      </c>
      <c r="AW20" s="1" t="s">
        <v>345</v>
      </c>
      <c r="AY20">
        <v>3</v>
      </c>
      <c r="AZ20">
        <v>12</v>
      </c>
      <c r="BA20">
        <v>15</v>
      </c>
      <c r="BL20" t="s">
        <v>625</v>
      </c>
      <c r="BM20" t="s">
        <v>337</v>
      </c>
      <c r="BY20" s="1"/>
      <c r="BZ20" s="1"/>
      <c r="CA20" t="s">
        <v>560</v>
      </c>
      <c r="CB20" t="s">
        <v>266</v>
      </c>
      <c r="CE20" t="s">
        <v>267</v>
      </c>
      <c r="CF20" t="s">
        <v>307</v>
      </c>
      <c r="CG20" t="s">
        <v>28</v>
      </c>
      <c r="CH20" t="s">
        <v>249</v>
      </c>
      <c r="CI20" t="s">
        <v>270</v>
      </c>
      <c r="CJ20" t="s">
        <v>251</v>
      </c>
      <c r="CK20" t="s">
        <v>268</v>
      </c>
      <c r="CL20" t="s">
        <v>527</v>
      </c>
      <c r="CN20" t="s">
        <v>252</v>
      </c>
      <c r="CZ20">
        <v>25.5</v>
      </c>
      <c r="DB20" t="s">
        <v>24</v>
      </c>
      <c r="DC20">
        <v>1</v>
      </c>
      <c r="DD20">
        <v>0.42</v>
      </c>
      <c r="DE20">
        <v>0.39</v>
      </c>
      <c r="DF20">
        <v>0.39</v>
      </c>
      <c r="DG20" s="5">
        <v>0.40000000000000008</v>
      </c>
      <c r="DH20">
        <v>56.3</v>
      </c>
      <c r="DI20" s="6">
        <v>48</v>
      </c>
      <c r="DJ20" s="6">
        <v>87</v>
      </c>
      <c r="DK20">
        <v>120</v>
      </c>
      <c r="DO20" s="4"/>
      <c r="DT20" s="6"/>
      <c r="DV20"/>
      <c r="DZ20" s="4"/>
      <c r="EA20"/>
    </row>
    <row r="21" spans="1:131" x14ac:dyDescent="0.25">
      <c r="A21" t="s">
        <v>2</v>
      </c>
      <c r="B21">
        <v>1</v>
      </c>
      <c r="C21" t="s">
        <v>24</v>
      </c>
      <c r="D21" s="11">
        <v>44427</v>
      </c>
      <c r="E21" t="s">
        <v>372</v>
      </c>
      <c r="F21" t="s">
        <v>370</v>
      </c>
      <c r="G21" t="s">
        <v>371</v>
      </c>
      <c r="H21" t="s">
        <v>373</v>
      </c>
      <c r="I21" t="s">
        <v>374</v>
      </c>
      <c r="J21" t="s">
        <v>273</v>
      </c>
      <c r="K21" t="s">
        <v>254</v>
      </c>
      <c r="L21" t="s">
        <v>255</v>
      </c>
      <c r="M21" t="s">
        <v>256</v>
      </c>
      <c r="N21" t="s">
        <v>257</v>
      </c>
      <c r="O21" t="s">
        <v>375</v>
      </c>
      <c r="P21" t="s">
        <v>258</v>
      </c>
      <c r="Q21" t="s">
        <v>258</v>
      </c>
      <c r="R21" t="s">
        <v>258</v>
      </c>
      <c r="S21">
        <v>10</v>
      </c>
      <c r="T21" t="s">
        <v>376</v>
      </c>
      <c r="U21">
        <v>45</v>
      </c>
      <c r="V21" t="s">
        <v>328</v>
      </c>
      <c r="W21">
        <v>300</v>
      </c>
      <c r="X21" t="s">
        <v>259</v>
      </c>
      <c r="Y21" t="s">
        <v>277</v>
      </c>
      <c r="Z21" t="s">
        <v>290</v>
      </c>
      <c r="AA21" t="s">
        <v>302</v>
      </c>
      <c r="AB21" t="s">
        <v>311</v>
      </c>
      <c r="AC21" t="s">
        <v>317</v>
      </c>
      <c r="AD21" t="s">
        <v>322</v>
      </c>
      <c r="AE21" t="s">
        <v>326</v>
      </c>
      <c r="AF21" t="s">
        <v>329</v>
      </c>
      <c r="AG21" t="s">
        <v>331</v>
      </c>
      <c r="AP21">
        <v>6</v>
      </c>
      <c r="AQ21" t="s">
        <v>2</v>
      </c>
      <c r="AR21" t="s">
        <v>574</v>
      </c>
      <c r="AT21">
        <v>6</v>
      </c>
      <c r="AU21" t="s">
        <v>278</v>
      </c>
      <c r="AV21" t="s">
        <v>626</v>
      </c>
      <c r="AW21" s="1"/>
      <c r="AY21">
        <v>78</v>
      </c>
      <c r="AZ21">
        <v>21</v>
      </c>
      <c r="BA21">
        <v>99</v>
      </c>
      <c r="BL21" t="s">
        <v>620</v>
      </c>
      <c r="BM21" t="s">
        <v>337</v>
      </c>
      <c r="BY21" s="1"/>
      <c r="BZ21" s="1"/>
      <c r="CA21" t="s">
        <v>574</v>
      </c>
      <c r="CB21" t="s">
        <v>27</v>
      </c>
      <c r="CC21" t="s">
        <v>203</v>
      </c>
      <c r="CE21" t="s">
        <v>297</v>
      </c>
      <c r="CF21" t="s">
        <v>284</v>
      </c>
      <c r="CG21" t="s">
        <v>28</v>
      </c>
      <c r="CH21" t="s">
        <v>285</v>
      </c>
      <c r="CI21" t="s">
        <v>299</v>
      </c>
      <c r="CJ21" t="s">
        <v>286</v>
      </c>
      <c r="CK21" t="s">
        <v>28</v>
      </c>
      <c r="CL21" t="s">
        <v>529</v>
      </c>
      <c r="CN21" t="s">
        <v>271</v>
      </c>
      <c r="CY21" t="s">
        <v>252</v>
      </c>
      <c r="CZ21">
        <v>21</v>
      </c>
      <c r="DB21" t="s">
        <v>24</v>
      </c>
      <c r="DC21">
        <v>1</v>
      </c>
      <c r="DD21">
        <v>0.42</v>
      </c>
      <c r="DE21">
        <v>0.39</v>
      </c>
      <c r="DF21">
        <v>0.39</v>
      </c>
      <c r="DG21" s="5">
        <v>0.40000000000000008</v>
      </c>
      <c r="DH21">
        <v>56.3</v>
      </c>
      <c r="DI21" s="6">
        <v>48</v>
      </c>
      <c r="DJ21" s="6">
        <v>87</v>
      </c>
      <c r="DK21">
        <v>120</v>
      </c>
      <c r="DO21" s="4"/>
      <c r="DT21" s="6"/>
      <c r="DV21"/>
      <c r="DZ21" s="4"/>
      <c r="EA21"/>
    </row>
    <row r="22" spans="1:131" x14ac:dyDescent="0.25">
      <c r="A22" t="s">
        <v>2</v>
      </c>
      <c r="B22">
        <v>1</v>
      </c>
      <c r="C22" t="s">
        <v>24</v>
      </c>
      <c r="D22" s="11">
        <v>44427</v>
      </c>
      <c r="E22" t="s">
        <v>372</v>
      </c>
      <c r="F22" t="s">
        <v>370</v>
      </c>
      <c r="G22" t="s">
        <v>371</v>
      </c>
      <c r="H22" t="s">
        <v>373</v>
      </c>
      <c r="I22" t="s">
        <v>374</v>
      </c>
      <c r="J22" t="s">
        <v>273</v>
      </c>
      <c r="K22" t="s">
        <v>254</v>
      </c>
      <c r="L22" t="s">
        <v>255</v>
      </c>
      <c r="M22" t="s">
        <v>256</v>
      </c>
      <c r="N22" t="s">
        <v>257</v>
      </c>
      <c r="O22" t="s">
        <v>375</v>
      </c>
      <c r="P22" t="s">
        <v>258</v>
      </c>
      <c r="Q22" t="s">
        <v>258</v>
      </c>
      <c r="R22" t="s">
        <v>258</v>
      </c>
      <c r="S22">
        <v>10</v>
      </c>
      <c r="T22" t="s">
        <v>376</v>
      </c>
      <c r="U22">
        <v>45</v>
      </c>
      <c r="V22" t="s">
        <v>328</v>
      </c>
      <c r="W22">
        <v>300</v>
      </c>
      <c r="X22" t="s">
        <v>259</v>
      </c>
      <c r="Y22" t="s">
        <v>277</v>
      </c>
      <c r="Z22" t="s">
        <v>290</v>
      </c>
      <c r="AA22" t="s">
        <v>302</v>
      </c>
      <c r="AB22" t="s">
        <v>311</v>
      </c>
      <c r="AC22" t="s">
        <v>317</v>
      </c>
      <c r="AD22" t="s">
        <v>322</v>
      </c>
      <c r="AE22" t="s">
        <v>326</v>
      </c>
      <c r="AF22" t="s">
        <v>329</v>
      </c>
      <c r="AG22" t="s">
        <v>331</v>
      </c>
      <c r="AP22">
        <v>5</v>
      </c>
      <c r="AQ22" t="s">
        <v>2</v>
      </c>
      <c r="AR22" t="s">
        <v>563</v>
      </c>
      <c r="AT22">
        <v>5</v>
      </c>
      <c r="AU22" t="s">
        <v>260</v>
      </c>
      <c r="AV22" t="s">
        <v>616</v>
      </c>
      <c r="AW22" s="1"/>
      <c r="AY22">
        <v>6</v>
      </c>
      <c r="AZ22">
        <v>15</v>
      </c>
      <c r="BA22">
        <v>21</v>
      </c>
      <c r="BL22" t="s">
        <v>616</v>
      </c>
      <c r="BM22" t="s">
        <v>337</v>
      </c>
      <c r="BY22" s="1"/>
      <c r="BZ22" s="1"/>
      <c r="CA22" t="s">
        <v>563</v>
      </c>
      <c r="CB22" t="s">
        <v>266</v>
      </c>
      <c r="CE22" t="s">
        <v>284</v>
      </c>
      <c r="CF22" t="s">
        <v>297</v>
      </c>
      <c r="CG22" t="s">
        <v>268</v>
      </c>
      <c r="CH22" t="s">
        <v>269</v>
      </c>
      <c r="CI22" t="s">
        <v>286</v>
      </c>
      <c r="CJ22" t="s">
        <v>270</v>
      </c>
      <c r="CL22" t="s">
        <v>528</v>
      </c>
      <c r="CN22" t="s">
        <v>252</v>
      </c>
      <c r="CZ22">
        <v>33.6</v>
      </c>
      <c r="DB22" t="s">
        <v>24</v>
      </c>
      <c r="DC22">
        <v>1</v>
      </c>
      <c r="DD22">
        <v>0.42</v>
      </c>
      <c r="DE22">
        <v>0.39</v>
      </c>
      <c r="DF22">
        <v>0.39</v>
      </c>
      <c r="DG22" s="5">
        <v>0.40000000000000008</v>
      </c>
      <c r="DH22">
        <v>56.3</v>
      </c>
      <c r="DI22" s="6">
        <v>48</v>
      </c>
      <c r="DJ22" s="6">
        <v>87</v>
      </c>
      <c r="DK22">
        <v>120</v>
      </c>
      <c r="DO22" s="4"/>
      <c r="DT22" s="6"/>
      <c r="DV22"/>
      <c r="DZ22" s="4"/>
      <c r="EA22"/>
    </row>
    <row r="23" spans="1:131" x14ac:dyDescent="0.25">
      <c r="A23" t="s">
        <v>2</v>
      </c>
      <c r="B23">
        <v>1</v>
      </c>
      <c r="C23" t="s">
        <v>24</v>
      </c>
      <c r="D23" s="11">
        <v>44427</v>
      </c>
      <c r="E23" t="s">
        <v>372</v>
      </c>
      <c r="F23" t="s">
        <v>370</v>
      </c>
      <c r="G23" t="s">
        <v>371</v>
      </c>
      <c r="H23" t="s">
        <v>373</v>
      </c>
      <c r="I23" t="s">
        <v>374</v>
      </c>
      <c r="J23" t="s">
        <v>273</v>
      </c>
      <c r="K23" t="s">
        <v>254</v>
      </c>
      <c r="L23" t="s">
        <v>255</v>
      </c>
      <c r="M23" t="s">
        <v>256</v>
      </c>
      <c r="N23" t="s">
        <v>257</v>
      </c>
      <c r="O23" t="s">
        <v>375</v>
      </c>
      <c r="P23" t="s">
        <v>258</v>
      </c>
      <c r="Q23" t="s">
        <v>258</v>
      </c>
      <c r="R23" t="s">
        <v>258</v>
      </c>
      <c r="S23">
        <v>10</v>
      </c>
      <c r="T23" t="s">
        <v>376</v>
      </c>
      <c r="U23">
        <v>45</v>
      </c>
      <c r="V23" t="s">
        <v>328</v>
      </c>
      <c r="W23">
        <v>300</v>
      </c>
      <c r="X23" t="s">
        <v>259</v>
      </c>
      <c r="Y23" t="s">
        <v>277</v>
      </c>
      <c r="Z23" t="s">
        <v>290</v>
      </c>
      <c r="AA23" t="s">
        <v>302</v>
      </c>
      <c r="AB23" t="s">
        <v>311</v>
      </c>
      <c r="AC23" t="s">
        <v>317</v>
      </c>
      <c r="AD23" t="s">
        <v>322</v>
      </c>
      <c r="AE23" t="s">
        <v>326</v>
      </c>
      <c r="AF23" t="s">
        <v>329</v>
      </c>
      <c r="AG23" t="s">
        <v>331</v>
      </c>
      <c r="AP23">
        <v>3</v>
      </c>
      <c r="AQ23" t="s">
        <v>2</v>
      </c>
      <c r="AR23" t="s">
        <v>378</v>
      </c>
      <c r="AS23" t="s">
        <v>623</v>
      </c>
      <c r="AT23">
        <v>3</v>
      </c>
      <c r="AU23" t="s">
        <v>217</v>
      </c>
      <c r="AV23" t="s">
        <v>624</v>
      </c>
      <c r="AW23" s="1" t="s">
        <v>379</v>
      </c>
      <c r="AY23">
        <v>4</v>
      </c>
      <c r="AZ23">
        <v>8</v>
      </c>
      <c r="BA23">
        <v>12</v>
      </c>
      <c r="BL23" t="s">
        <v>336</v>
      </c>
      <c r="BM23" t="s">
        <v>337</v>
      </c>
      <c r="BY23" s="1"/>
      <c r="BZ23" s="1"/>
      <c r="CA23" t="s">
        <v>378</v>
      </c>
      <c r="CB23" t="s">
        <v>27</v>
      </c>
      <c r="DB23" t="s">
        <v>24</v>
      </c>
      <c r="DC23">
        <v>1</v>
      </c>
      <c r="DD23">
        <v>0.42</v>
      </c>
      <c r="DE23">
        <v>0.39</v>
      </c>
      <c r="DF23">
        <v>0.39</v>
      </c>
      <c r="DG23" s="5">
        <v>0.40000000000000008</v>
      </c>
      <c r="DH23">
        <v>56.3</v>
      </c>
      <c r="DI23" s="6">
        <v>48</v>
      </c>
      <c r="DJ23" s="6">
        <v>87</v>
      </c>
      <c r="DK23">
        <v>120</v>
      </c>
      <c r="DL23" t="s">
        <v>623</v>
      </c>
      <c r="DM23">
        <v>3</v>
      </c>
      <c r="DO23" s="4"/>
      <c r="DT23" s="6"/>
      <c r="DV23"/>
      <c r="DZ23" s="4"/>
      <c r="EA23"/>
    </row>
    <row r="24" spans="1:131" x14ac:dyDescent="0.25">
      <c r="A24" t="s">
        <v>2</v>
      </c>
      <c r="B24">
        <v>1</v>
      </c>
      <c r="C24" t="s">
        <v>24</v>
      </c>
      <c r="D24" s="11">
        <v>44427</v>
      </c>
      <c r="E24" t="s">
        <v>372</v>
      </c>
      <c r="F24" t="s">
        <v>370</v>
      </c>
      <c r="G24" t="s">
        <v>371</v>
      </c>
      <c r="H24" t="s">
        <v>373</v>
      </c>
      <c r="I24" t="s">
        <v>374</v>
      </c>
      <c r="J24" t="s">
        <v>273</v>
      </c>
      <c r="K24" t="s">
        <v>254</v>
      </c>
      <c r="L24" t="s">
        <v>255</v>
      </c>
      <c r="M24" t="s">
        <v>256</v>
      </c>
      <c r="N24" t="s">
        <v>257</v>
      </c>
      <c r="O24" t="s">
        <v>375</v>
      </c>
      <c r="P24" t="s">
        <v>258</v>
      </c>
      <c r="Q24" t="s">
        <v>258</v>
      </c>
      <c r="R24" t="s">
        <v>258</v>
      </c>
      <c r="S24">
        <v>10</v>
      </c>
      <c r="T24" t="s">
        <v>376</v>
      </c>
      <c r="U24">
        <v>45</v>
      </c>
      <c r="V24" t="s">
        <v>328</v>
      </c>
      <c r="W24">
        <v>300</v>
      </c>
      <c r="X24" t="s">
        <v>259</v>
      </c>
      <c r="Y24" t="s">
        <v>277</v>
      </c>
      <c r="Z24" t="s">
        <v>290</v>
      </c>
      <c r="AA24" t="s">
        <v>302</v>
      </c>
      <c r="AB24" t="s">
        <v>311</v>
      </c>
      <c r="AC24" t="s">
        <v>317</v>
      </c>
      <c r="AD24" t="s">
        <v>322</v>
      </c>
      <c r="AE24" t="s">
        <v>326</v>
      </c>
      <c r="AF24" t="s">
        <v>329</v>
      </c>
      <c r="AG24" t="s">
        <v>331</v>
      </c>
      <c r="AP24">
        <v>7</v>
      </c>
      <c r="AQ24" t="s">
        <v>2</v>
      </c>
      <c r="AR24" t="s">
        <v>577</v>
      </c>
      <c r="AT24">
        <v>7</v>
      </c>
      <c r="AU24" t="s">
        <v>278</v>
      </c>
      <c r="AV24" t="s">
        <v>626</v>
      </c>
      <c r="AW24" s="1"/>
      <c r="AY24">
        <v>9</v>
      </c>
      <c r="AZ24">
        <v>99</v>
      </c>
      <c r="BA24">
        <v>108</v>
      </c>
      <c r="BL24" t="s">
        <v>620</v>
      </c>
      <c r="BM24" t="s">
        <v>337</v>
      </c>
      <c r="BY24" s="1"/>
      <c r="BZ24" s="1"/>
      <c r="CA24" t="s">
        <v>577</v>
      </c>
      <c r="CB24" t="s">
        <v>27</v>
      </c>
      <c r="CC24" t="s">
        <v>140</v>
      </c>
      <c r="CE24" t="s">
        <v>307</v>
      </c>
      <c r="CF24" t="s">
        <v>267</v>
      </c>
      <c r="CG24" t="s">
        <v>268</v>
      </c>
      <c r="CH24" t="s">
        <v>298</v>
      </c>
      <c r="CI24" t="s">
        <v>308</v>
      </c>
      <c r="CK24" t="s">
        <v>268</v>
      </c>
      <c r="CL24" t="s">
        <v>530</v>
      </c>
      <c r="CN24" t="s">
        <v>271</v>
      </c>
      <c r="CO24">
        <v>210</v>
      </c>
      <c r="CV24" t="s">
        <v>531</v>
      </c>
      <c r="CZ24">
        <v>23.9</v>
      </c>
      <c r="DB24" t="s">
        <v>24</v>
      </c>
      <c r="DC24">
        <v>1</v>
      </c>
      <c r="DD24">
        <v>0.42</v>
      </c>
      <c r="DE24">
        <v>0.39</v>
      </c>
      <c r="DF24">
        <v>0.39</v>
      </c>
      <c r="DG24" s="5">
        <v>0.40000000000000008</v>
      </c>
      <c r="DH24">
        <v>56.3</v>
      </c>
      <c r="DI24" s="6">
        <v>48</v>
      </c>
      <c r="DJ24" s="6">
        <v>87</v>
      </c>
      <c r="DK24">
        <v>120</v>
      </c>
      <c r="DO24" s="4"/>
      <c r="DT24" s="6"/>
      <c r="DV24"/>
      <c r="DZ24" s="4"/>
      <c r="EA24"/>
    </row>
    <row r="25" spans="1:131" x14ac:dyDescent="0.25">
      <c r="A25" t="s">
        <v>2</v>
      </c>
      <c r="B25">
        <v>1</v>
      </c>
      <c r="C25" t="s">
        <v>24</v>
      </c>
      <c r="D25" s="11">
        <v>44427</v>
      </c>
      <c r="E25" t="s">
        <v>372</v>
      </c>
      <c r="F25" t="s">
        <v>370</v>
      </c>
      <c r="G25" t="s">
        <v>371</v>
      </c>
      <c r="H25" t="s">
        <v>373</v>
      </c>
      <c r="I25" t="s">
        <v>374</v>
      </c>
      <c r="J25" t="s">
        <v>273</v>
      </c>
      <c r="K25" t="s">
        <v>254</v>
      </c>
      <c r="L25" t="s">
        <v>255</v>
      </c>
      <c r="M25" t="s">
        <v>256</v>
      </c>
      <c r="N25" t="s">
        <v>257</v>
      </c>
      <c r="O25" t="s">
        <v>375</v>
      </c>
      <c r="P25" t="s">
        <v>258</v>
      </c>
      <c r="Q25" t="s">
        <v>258</v>
      </c>
      <c r="R25" t="s">
        <v>258</v>
      </c>
      <c r="S25">
        <v>10</v>
      </c>
      <c r="T25" t="s">
        <v>376</v>
      </c>
      <c r="U25">
        <v>45</v>
      </c>
      <c r="V25" t="s">
        <v>328</v>
      </c>
      <c r="W25">
        <v>300</v>
      </c>
      <c r="X25" t="s">
        <v>259</v>
      </c>
      <c r="Y25" t="s">
        <v>277</v>
      </c>
      <c r="Z25" t="s">
        <v>290</v>
      </c>
      <c r="AA25" t="s">
        <v>302</v>
      </c>
      <c r="AB25" t="s">
        <v>311</v>
      </c>
      <c r="AC25" t="s">
        <v>317</v>
      </c>
      <c r="AD25" t="s">
        <v>322</v>
      </c>
      <c r="AE25" t="s">
        <v>326</v>
      </c>
      <c r="AF25" t="s">
        <v>329</v>
      </c>
      <c r="AG25" t="s">
        <v>331</v>
      </c>
      <c r="AP25">
        <v>2</v>
      </c>
      <c r="AQ25" t="s">
        <v>2</v>
      </c>
      <c r="AR25" t="s">
        <v>5</v>
      </c>
      <c r="AS25" t="s">
        <v>622</v>
      </c>
      <c r="AT25">
        <v>2</v>
      </c>
      <c r="AU25" t="s">
        <v>217</v>
      </c>
      <c r="AV25" t="s">
        <v>216</v>
      </c>
      <c r="AW25" s="1" t="s">
        <v>345</v>
      </c>
      <c r="AY25">
        <v>3</v>
      </c>
      <c r="AZ25">
        <v>5</v>
      </c>
      <c r="BA25">
        <v>8</v>
      </c>
      <c r="BB25" t="s">
        <v>218</v>
      </c>
      <c r="BL25" t="s">
        <v>614</v>
      </c>
      <c r="BM25" t="s">
        <v>337</v>
      </c>
      <c r="BY25" s="1"/>
      <c r="BZ25" s="1"/>
      <c r="CA25" t="s">
        <v>5</v>
      </c>
      <c r="CB25" t="s">
        <v>27</v>
      </c>
      <c r="CD25" t="s">
        <v>28</v>
      </c>
      <c r="CE25" t="s">
        <v>248</v>
      </c>
      <c r="CF25" t="s">
        <v>314</v>
      </c>
      <c r="CG25" t="s">
        <v>268</v>
      </c>
      <c r="CI25" t="s">
        <v>250</v>
      </c>
      <c r="CK25" t="s">
        <v>28</v>
      </c>
      <c r="CL25" t="s">
        <v>377</v>
      </c>
      <c r="DB25" t="s">
        <v>24</v>
      </c>
      <c r="DC25">
        <v>1</v>
      </c>
      <c r="DD25">
        <v>0.42</v>
      </c>
      <c r="DE25">
        <v>0.39</v>
      </c>
      <c r="DF25">
        <v>0.39</v>
      </c>
      <c r="DG25" s="5">
        <v>0.40000000000000008</v>
      </c>
      <c r="DH25">
        <v>56.3</v>
      </c>
      <c r="DI25" s="6">
        <v>48</v>
      </c>
      <c r="DJ25" s="6">
        <v>87</v>
      </c>
      <c r="DK25">
        <v>120</v>
      </c>
      <c r="DL25" t="s">
        <v>622</v>
      </c>
      <c r="DM25">
        <v>2</v>
      </c>
      <c r="DN25" t="s">
        <v>344</v>
      </c>
      <c r="DO25" s="4">
        <v>3</v>
      </c>
      <c r="DT25" s="6"/>
      <c r="DV25"/>
      <c r="DZ25" s="4"/>
      <c r="EA25"/>
    </row>
    <row r="26" spans="1:131" x14ac:dyDescent="0.25">
      <c r="A26" t="s">
        <v>607</v>
      </c>
      <c r="B26">
        <v>2</v>
      </c>
      <c r="D26" s="11">
        <v>44426</v>
      </c>
      <c r="E26" t="s">
        <v>381</v>
      </c>
      <c r="F26" t="s">
        <v>370</v>
      </c>
      <c r="G26" t="s">
        <v>382</v>
      </c>
      <c r="H26" t="s">
        <v>480</v>
      </c>
      <c r="I26" t="s">
        <v>374</v>
      </c>
      <c r="AP26">
        <v>4</v>
      </c>
      <c r="AQ26" t="s">
        <v>607</v>
      </c>
      <c r="AR26" t="s">
        <v>574</v>
      </c>
      <c r="AT26">
        <v>1</v>
      </c>
      <c r="AU26" t="s">
        <v>347</v>
      </c>
      <c r="AW26" s="1" t="s">
        <v>615</v>
      </c>
      <c r="BD26" t="s">
        <v>588</v>
      </c>
      <c r="BE26" t="s">
        <v>244</v>
      </c>
      <c r="BK26" t="s">
        <v>292</v>
      </c>
      <c r="BL26" t="s">
        <v>336</v>
      </c>
      <c r="BM26" t="s">
        <v>611</v>
      </c>
      <c r="BS26">
        <v>600</v>
      </c>
      <c r="BT26">
        <v>10</v>
      </c>
      <c r="BY26" s="1"/>
      <c r="BZ26" s="1"/>
      <c r="CA26" t="s">
        <v>574</v>
      </c>
      <c r="CB26" t="s">
        <v>27</v>
      </c>
      <c r="CC26" t="s">
        <v>203</v>
      </c>
      <c r="CE26" t="s">
        <v>297</v>
      </c>
      <c r="CF26" t="s">
        <v>284</v>
      </c>
      <c r="CG26" t="s">
        <v>28</v>
      </c>
      <c r="CH26" t="s">
        <v>285</v>
      </c>
      <c r="CI26" t="s">
        <v>299</v>
      </c>
      <c r="CJ26" t="s">
        <v>286</v>
      </c>
      <c r="CK26" t="s">
        <v>28</v>
      </c>
      <c r="CL26" t="s">
        <v>529</v>
      </c>
      <c r="CN26" t="s">
        <v>271</v>
      </c>
      <c r="CY26" t="s">
        <v>252</v>
      </c>
      <c r="CZ26">
        <v>21</v>
      </c>
      <c r="DC26"/>
      <c r="DG26" s="5"/>
      <c r="DI26" s="6"/>
      <c r="DJ26" s="6"/>
      <c r="DO26" s="4"/>
      <c r="DT26" s="6"/>
      <c r="DV26"/>
      <c r="DZ26" s="4"/>
      <c r="EA26"/>
    </row>
    <row r="27" spans="1:131" x14ac:dyDescent="0.25">
      <c r="A27" t="s">
        <v>475</v>
      </c>
      <c r="B27">
        <v>2</v>
      </c>
      <c r="D27" s="11">
        <v>44165</v>
      </c>
      <c r="AH27" t="s">
        <v>389</v>
      </c>
      <c r="AI27" t="s">
        <v>328</v>
      </c>
      <c r="AK27" t="s">
        <v>390</v>
      </c>
      <c r="AL27" t="s">
        <v>389</v>
      </c>
      <c r="AM27" t="s">
        <v>391</v>
      </c>
      <c r="AO27" t="s">
        <v>541</v>
      </c>
      <c r="AP27">
        <v>6</v>
      </c>
      <c r="AQ27" t="s">
        <v>475</v>
      </c>
      <c r="AT27">
        <v>4</v>
      </c>
      <c r="AU27" t="s">
        <v>332</v>
      </c>
      <c r="AW27" s="1"/>
      <c r="AY27">
        <v>0.2</v>
      </c>
      <c r="AZ27">
        <v>5</v>
      </c>
      <c r="BA27">
        <v>5.2</v>
      </c>
      <c r="BD27" t="s">
        <v>559</v>
      </c>
      <c r="BU27" t="s">
        <v>568</v>
      </c>
      <c r="BV27" t="s">
        <v>247</v>
      </c>
      <c r="BW27" t="s">
        <v>569</v>
      </c>
      <c r="BY27" s="1" t="s">
        <v>401</v>
      </c>
      <c r="BZ27" s="1"/>
      <c r="DC27"/>
      <c r="DG27" s="5"/>
      <c r="DI27" s="6"/>
      <c r="DJ27" s="6"/>
      <c r="DO27" s="4"/>
      <c r="DT27" s="6"/>
      <c r="DV27"/>
      <c r="DZ27" s="4"/>
      <c r="EA27"/>
    </row>
    <row r="28" spans="1:131" x14ac:dyDescent="0.25">
      <c r="A28" t="s">
        <v>475</v>
      </c>
      <c r="B28">
        <v>2</v>
      </c>
      <c r="D28" s="11">
        <v>44165</v>
      </c>
      <c r="AH28" t="s">
        <v>389</v>
      </c>
      <c r="AI28" t="s">
        <v>328</v>
      </c>
      <c r="AK28" t="s">
        <v>390</v>
      </c>
      <c r="AL28" t="s">
        <v>389</v>
      </c>
      <c r="AM28" t="s">
        <v>391</v>
      </c>
      <c r="AO28" t="s">
        <v>541</v>
      </c>
      <c r="AP28">
        <v>7</v>
      </c>
      <c r="AQ28" t="s">
        <v>475</v>
      </c>
      <c r="AT28">
        <v>5</v>
      </c>
      <c r="AU28" t="s">
        <v>332</v>
      </c>
      <c r="AW28" s="1"/>
      <c r="AY28">
        <v>0.6</v>
      </c>
      <c r="AZ28">
        <v>5.2</v>
      </c>
      <c r="BA28">
        <v>5.8</v>
      </c>
      <c r="BU28" t="s">
        <v>570</v>
      </c>
      <c r="BY28" s="1"/>
      <c r="BZ28" s="1"/>
      <c r="DC28"/>
      <c r="DG28" s="5"/>
      <c r="DI28" s="6"/>
      <c r="DJ28" s="6"/>
      <c r="DO28" s="4"/>
      <c r="DT28" s="6"/>
      <c r="DV28"/>
      <c r="DZ28" s="4"/>
      <c r="EA28"/>
    </row>
    <row r="29" spans="1:131" x14ac:dyDescent="0.25">
      <c r="A29" t="s">
        <v>475</v>
      </c>
      <c r="B29">
        <v>2</v>
      </c>
      <c r="D29" s="11">
        <v>44165</v>
      </c>
      <c r="AH29" t="s">
        <v>389</v>
      </c>
      <c r="AI29" t="s">
        <v>328</v>
      </c>
      <c r="AK29" t="s">
        <v>390</v>
      </c>
      <c r="AL29" t="s">
        <v>389</v>
      </c>
      <c r="AM29" t="s">
        <v>391</v>
      </c>
      <c r="AO29" t="s">
        <v>541</v>
      </c>
      <c r="AP29">
        <v>8</v>
      </c>
      <c r="AQ29" t="s">
        <v>475</v>
      </c>
      <c r="AT29">
        <v>6</v>
      </c>
      <c r="AU29" t="s">
        <v>332</v>
      </c>
      <c r="AW29" s="1"/>
      <c r="AZ29">
        <v>5.8</v>
      </c>
      <c r="BA29">
        <v>5.8</v>
      </c>
      <c r="BD29" t="s">
        <v>572</v>
      </c>
      <c r="BU29" t="s">
        <v>571</v>
      </c>
      <c r="BY29" s="1"/>
      <c r="BZ29" s="1"/>
      <c r="DC29"/>
      <c r="DG29" s="5"/>
      <c r="DI29" s="6"/>
      <c r="DJ29" s="6"/>
      <c r="DO29" s="4"/>
      <c r="DT29" s="6"/>
      <c r="DV29"/>
      <c r="DZ29" s="4"/>
      <c r="EA29"/>
    </row>
    <row r="30" spans="1:131" x14ac:dyDescent="0.25">
      <c r="A30" t="s">
        <v>475</v>
      </c>
      <c r="B30">
        <v>2</v>
      </c>
      <c r="D30" s="11">
        <v>44165</v>
      </c>
      <c r="AH30" t="s">
        <v>389</v>
      </c>
      <c r="AI30" t="s">
        <v>328</v>
      </c>
      <c r="AK30" t="s">
        <v>390</v>
      </c>
      <c r="AL30" t="s">
        <v>389</v>
      </c>
      <c r="AM30" t="s">
        <v>391</v>
      </c>
      <c r="AO30" t="s">
        <v>541</v>
      </c>
      <c r="AP30">
        <v>3</v>
      </c>
      <c r="AQ30" t="s">
        <v>475</v>
      </c>
      <c r="AR30" t="s">
        <v>560</v>
      </c>
      <c r="AT30">
        <v>1</v>
      </c>
      <c r="AU30" t="s">
        <v>332</v>
      </c>
      <c r="AW30" s="1"/>
      <c r="AY30">
        <v>0.5</v>
      </c>
      <c r="AZ30">
        <v>0</v>
      </c>
      <c r="BA30">
        <v>0.5</v>
      </c>
      <c r="BD30" t="s">
        <v>562</v>
      </c>
      <c r="BU30" t="s">
        <v>561</v>
      </c>
      <c r="BV30" t="s">
        <v>247</v>
      </c>
      <c r="BX30" t="s">
        <v>108</v>
      </c>
      <c r="BY30" s="1" t="s">
        <v>401</v>
      </c>
      <c r="BZ30" s="1"/>
      <c r="CA30" t="s">
        <v>560</v>
      </c>
      <c r="CB30" t="s">
        <v>266</v>
      </c>
      <c r="CE30" t="s">
        <v>267</v>
      </c>
      <c r="CF30" t="s">
        <v>307</v>
      </c>
      <c r="CG30" t="s">
        <v>28</v>
      </c>
      <c r="CH30" t="s">
        <v>249</v>
      </c>
      <c r="CI30" t="s">
        <v>270</v>
      </c>
      <c r="CJ30" t="s">
        <v>251</v>
      </c>
      <c r="CK30" t="s">
        <v>268</v>
      </c>
      <c r="CL30" t="s">
        <v>527</v>
      </c>
      <c r="CN30" t="s">
        <v>252</v>
      </c>
      <c r="CZ30">
        <v>25.5</v>
      </c>
      <c r="DC30"/>
      <c r="DG30" s="5"/>
      <c r="DI30" s="6"/>
      <c r="DJ30" s="6"/>
      <c r="DO30" s="4"/>
      <c r="DT30" s="6"/>
      <c r="DV30"/>
      <c r="DZ30" s="4"/>
      <c r="EA30"/>
    </row>
    <row r="31" spans="1:131" x14ac:dyDescent="0.25">
      <c r="A31" t="s">
        <v>475</v>
      </c>
      <c r="B31">
        <v>2</v>
      </c>
      <c r="D31" s="11">
        <v>44165</v>
      </c>
      <c r="AH31" t="s">
        <v>389</v>
      </c>
      <c r="AI31" t="s">
        <v>328</v>
      </c>
      <c r="AK31" t="s">
        <v>390</v>
      </c>
      <c r="AL31" t="s">
        <v>389</v>
      </c>
      <c r="AM31" t="s">
        <v>391</v>
      </c>
      <c r="AO31" t="s">
        <v>541</v>
      </c>
      <c r="AP31">
        <v>4</v>
      </c>
      <c r="AQ31" t="s">
        <v>475</v>
      </c>
      <c r="AR31" t="s">
        <v>563</v>
      </c>
      <c r="AT31">
        <v>2</v>
      </c>
      <c r="AU31" t="s">
        <v>332</v>
      </c>
      <c r="AW31" s="1"/>
      <c r="AY31">
        <v>0.5</v>
      </c>
      <c r="AZ31">
        <v>0.5</v>
      </c>
      <c r="BA31">
        <v>1</v>
      </c>
      <c r="BD31" t="s">
        <v>559</v>
      </c>
      <c r="BU31" t="s">
        <v>558</v>
      </c>
      <c r="BV31" t="s">
        <v>247</v>
      </c>
      <c r="BX31" t="s">
        <v>564</v>
      </c>
      <c r="BY31" s="1" t="s">
        <v>401</v>
      </c>
      <c r="BZ31" s="1"/>
      <c r="CA31" t="s">
        <v>563</v>
      </c>
      <c r="CB31" t="s">
        <v>266</v>
      </c>
      <c r="CE31" t="s">
        <v>284</v>
      </c>
      <c r="CF31" t="s">
        <v>297</v>
      </c>
      <c r="CG31" t="s">
        <v>268</v>
      </c>
      <c r="CH31" t="s">
        <v>269</v>
      </c>
      <c r="CI31" t="s">
        <v>286</v>
      </c>
      <c r="CJ31" t="s">
        <v>270</v>
      </c>
      <c r="CL31" t="s">
        <v>528</v>
      </c>
      <c r="CN31" t="s">
        <v>252</v>
      </c>
      <c r="CZ31">
        <v>33.6</v>
      </c>
      <c r="DC31"/>
      <c r="DG31" s="5"/>
      <c r="DI31" s="6"/>
      <c r="DJ31" s="6"/>
      <c r="DO31" s="4"/>
      <c r="DT31" s="6"/>
      <c r="DV31"/>
      <c r="DZ31" s="4"/>
      <c r="EA31"/>
    </row>
    <row r="32" spans="1:131" x14ac:dyDescent="0.25">
      <c r="A32" t="s">
        <v>475</v>
      </c>
      <c r="B32">
        <v>2</v>
      </c>
      <c r="D32" s="11">
        <v>44165</v>
      </c>
      <c r="AH32" t="s">
        <v>389</v>
      </c>
      <c r="AI32" t="s">
        <v>328</v>
      </c>
      <c r="AK32" t="s">
        <v>390</v>
      </c>
      <c r="AL32" t="s">
        <v>389</v>
      </c>
      <c r="AM32" t="s">
        <v>391</v>
      </c>
      <c r="AO32" t="s">
        <v>541</v>
      </c>
      <c r="AP32">
        <v>5</v>
      </c>
      <c r="AQ32" t="s">
        <v>475</v>
      </c>
      <c r="AT32">
        <v>3</v>
      </c>
      <c r="AU32" t="s">
        <v>332</v>
      </c>
      <c r="AW32" s="1"/>
      <c r="AY32">
        <v>4</v>
      </c>
      <c r="AZ32">
        <v>1</v>
      </c>
      <c r="BA32">
        <v>5</v>
      </c>
      <c r="BD32" t="s">
        <v>566</v>
      </c>
      <c r="BU32" t="s">
        <v>565</v>
      </c>
      <c r="BV32" t="s">
        <v>247</v>
      </c>
      <c r="BY32" s="1" t="s">
        <v>567</v>
      </c>
      <c r="BZ32" s="1"/>
      <c r="DC32"/>
      <c r="DG32" s="5"/>
      <c r="DI32" s="6"/>
      <c r="DJ32" s="6"/>
      <c r="DO32" s="4"/>
      <c r="DT32" s="6"/>
      <c r="DV32"/>
      <c r="DZ32" s="4"/>
      <c r="EA32"/>
    </row>
    <row r="33" spans="1:131" x14ac:dyDescent="0.25">
      <c r="A33" t="s">
        <v>476</v>
      </c>
      <c r="B33">
        <v>2</v>
      </c>
      <c r="C33" t="s">
        <v>477</v>
      </c>
      <c r="D33" s="11">
        <v>44428</v>
      </c>
      <c r="E33" t="s">
        <v>478</v>
      </c>
      <c r="F33" t="s">
        <v>370</v>
      </c>
      <c r="G33" t="s">
        <v>479</v>
      </c>
      <c r="H33" t="s">
        <v>480</v>
      </c>
      <c r="I33" t="s">
        <v>374</v>
      </c>
      <c r="J33" t="s">
        <v>315</v>
      </c>
      <c r="K33" t="s">
        <v>273</v>
      </c>
      <c r="L33" t="s">
        <v>274</v>
      </c>
      <c r="M33" t="s">
        <v>275</v>
      </c>
      <c r="N33">
        <v>0.3</v>
      </c>
      <c r="O33" t="s">
        <v>481</v>
      </c>
      <c r="P33" t="s">
        <v>258</v>
      </c>
      <c r="Q33" t="s">
        <v>258</v>
      </c>
      <c r="S33">
        <v>20</v>
      </c>
      <c r="T33" t="s">
        <v>482</v>
      </c>
      <c r="U33">
        <v>45</v>
      </c>
      <c r="V33" t="s">
        <v>282</v>
      </c>
      <c r="W33">
        <v>250</v>
      </c>
      <c r="X33" t="s">
        <v>259</v>
      </c>
      <c r="Y33" t="s">
        <v>302</v>
      </c>
      <c r="Z33" t="s">
        <v>322</v>
      </c>
      <c r="AA33" t="s">
        <v>483</v>
      </c>
      <c r="AP33">
        <v>11</v>
      </c>
      <c r="AQ33" t="s">
        <v>476</v>
      </c>
      <c r="AR33" t="s">
        <v>5</v>
      </c>
      <c r="AT33">
        <v>2</v>
      </c>
      <c r="AU33" t="s">
        <v>278</v>
      </c>
      <c r="AV33" t="s">
        <v>626</v>
      </c>
      <c r="AW33" s="1"/>
      <c r="AY33">
        <v>6</v>
      </c>
      <c r="AZ33">
        <v>3</v>
      </c>
      <c r="BA33">
        <v>9</v>
      </c>
      <c r="BL33" t="s">
        <v>620</v>
      </c>
      <c r="BM33" t="s">
        <v>337</v>
      </c>
      <c r="BY33" s="1"/>
      <c r="BZ33" s="1"/>
      <c r="CA33" t="s">
        <v>5</v>
      </c>
      <c r="CB33" t="s">
        <v>27</v>
      </c>
      <c r="CD33" t="s">
        <v>28</v>
      </c>
      <c r="CE33" t="s">
        <v>248</v>
      </c>
      <c r="CF33" t="s">
        <v>314</v>
      </c>
      <c r="CG33" t="s">
        <v>268</v>
      </c>
      <c r="CI33" t="s">
        <v>250</v>
      </c>
      <c r="CK33" t="s">
        <v>28</v>
      </c>
      <c r="CL33" t="s">
        <v>377</v>
      </c>
      <c r="DB33" t="s">
        <v>477</v>
      </c>
      <c r="DC33">
        <v>2</v>
      </c>
      <c r="DD33">
        <v>1E-3</v>
      </c>
      <c r="DE33">
        <v>1E-3</v>
      </c>
      <c r="DF33">
        <v>1E-3</v>
      </c>
      <c r="DG33" s="5">
        <v>1E-3</v>
      </c>
      <c r="DH33">
        <v>22500</v>
      </c>
      <c r="DI33" s="6">
        <v>19125</v>
      </c>
      <c r="DJ33" s="6" t="s">
        <v>632</v>
      </c>
      <c r="DK33">
        <v>120</v>
      </c>
      <c r="DO33" s="4"/>
      <c r="DT33" s="6"/>
      <c r="DV33"/>
      <c r="DZ33" s="4"/>
      <c r="EA33"/>
    </row>
    <row r="34" spans="1:131" x14ac:dyDescent="0.25">
      <c r="A34" t="s">
        <v>476</v>
      </c>
      <c r="B34">
        <v>2</v>
      </c>
      <c r="C34" t="s">
        <v>477</v>
      </c>
      <c r="D34" s="11">
        <v>44428</v>
      </c>
      <c r="E34" t="s">
        <v>478</v>
      </c>
      <c r="F34" t="s">
        <v>370</v>
      </c>
      <c r="G34" t="s">
        <v>479</v>
      </c>
      <c r="H34" t="s">
        <v>480</v>
      </c>
      <c r="I34" t="s">
        <v>374</v>
      </c>
      <c r="J34" t="s">
        <v>315</v>
      </c>
      <c r="K34" t="s">
        <v>273</v>
      </c>
      <c r="L34" t="s">
        <v>274</v>
      </c>
      <c r="M34" t="s">
        <v>275</v>
      </c>
      <c r="N34">
        <v>0.3</v>
      </c>
      <c r="O34" t="s">
        <v>481</v>
      </c>
      <c r="P34" t="s">
        <v>258</v>
      </c>
      <c r="Q34" t="s">
        <v>258</v>
      </c>
      <c r="S34">
        <v>20</v>
      </c>
      <c r="T34" t="s">
        <v>482</v>
      </c>
      <c r="U34">
        <v>45</v>
      </c>
      <c r="V34" t="s">
        <v>282</v>
      </c>
      <c r="W34">
        <v>250</v>
      </c>
      <c r="X34" t="s">
        <v>259</v>
      </c>
      <c r="Y34" t="s">
        <v>302</v>
      </c>
      <c r="Z34" t="s">
        <v>322</v>
      </c>
      <c r="AA34" t="s">
        <v>483</v>
      </c>
      <c r="AP34">
        <v>10</v>
      </c>
      <c r="AQ34" t="s">
        <v>476</v>
      </c>
      <c r="AS34" t="s">
        <v>622</v>
      </c>
      <c r="AT34">
        <v>1</v>
      </c>
      <c r="AU34" t="s">
        <v>217</v>
      </c>
      <c r="AV34" t="s">
        <v>624</v>
      </c>
      <c r="AW34" s="1"/>
      <c r="AY34">
        <v>3</v>
      </c>
      <c r="AZ34">
        <v>0</v>
      </c>
      <c r="BA34">
        <v>3</v>
      </c>
      <c r="BL34" t="s">
        <v>336</v>
      </c>
      <c r="BM34" t="s">
        <v>337</v>
      </c>
      <c r="BY34" s="1"/>
      <c r="BZ34" s="1"/>
      <c r="DB34" t="s">
        <v>477</v>
      </c>
      <c r="DC34">
        <v>2</v>
      </c>
      <c r="DD34">
        <v>1E-3</v>
      </c>
      <c r="DE34">
        <v>1E-3</v>
      </c>
      <c r="DF34">
        <v>1E-3</v>
      </c>
      <c r="DG34" s="5">
        <v>1E-3</v>
      </c>
      <c r="DH34">
        <v>22500</v>
      </c>
      <c r="DI34" s="6">
        <v>19125</v>
      </c>
      <c r="DJ34" s="6" t="s">
        <v>632</v>
      </c>
      <c r="DK34">
        <v>120</v>
      </c>
      <c r="DL34" t="s">
        <v>622</v>
      </c>
      <c r="DM34">
        <v>2</v>
      </c>
      <c r="DN34" t="s">
        <v>344</v>
      </c>
      <c r="DO34" s="4">
        <v>3</v>
      </c>
      <c r="DT34" s="6"/>
      <c r="DV34"/>
      <c r="DZ34" s="4"/>
      <c r="EA34"/>
    </row>
    <row r="35" spans="1:131" x14ac:dyDescent="0.25">
      <c r="A35" t="s">
        <v>608</v>
      </c>
      <c r="B35">
        <v>3</v>
      </c>
      <c r="D35" s="11">
        <v>44427</v>
      </c>
      <c r="E35" t="s">
        <v>381</v>
      </c>
      <c r="F35" t="s">
        <v>370</v>
      </c>
      <c r="G35" t="s">
        <v>382</v>
      </c>
      <c r="H35" t="s">
        <v>488</v>
      </c>
      <c r="I35" t="s">
        <v>374</v>
      </c>
      <c r="AP35">
        <v>6</v>
      </c>
      <c r="AQ35" t="s">
        <v>608</v>
      </c>
      <c r="AT35">
        <v>2</v>
      </c>
      <c r="AU35" t="s">
        <v>347</v>
      </c>
      <c r="AV35" t="s">
        <v>618</v>
      </c>
      <c r="AW35" s="1" t="s">
        <v>619</v>
      </c>
      <c r="BD35" t="s">
        <v>385</v>
      </c>
      <c r="BE35" t="s">
        <v>294</v>
      </c>
      <c r="BK35" t="s">
        <v>292</v>
      </c>
      <c r="BL35" t="s">
        <v>620</v>
      </c>
      <c r="BM35" t="s">
        <v>611</v>
      </c>
      <c r="BS35">
        <v>800</v>
      </c>
      <c r="BT35">
        <v>12</v>
      </c>
      <c r="BY35" s="1"/>
      <c r="BZ35" s="1"/>
      <c r="DC35"/>
      <c r="DG35" s="5"/>
      <c r="DI35" s="6"/>
      <c r="DJ35" s="6"/>
      <c r="DO35" s="4"/>
      <c r="DT35" s="6"/>
      <c r="DV35"/>
      <c r="DZ35" s="4"/>
      <c r="EA35"/>
    </row>
    <row r="36" spans="1:131" x14ac:dyDescent="0.25">
      <c r="A36" t="s">
        <v>608</v>
      </c>
      <c r="B36">
        <v>3</v>
      </c>
      <c r="D36" s="11">
        <v>44427</v>
      </c>
      <c r="E36" t="s">
        <v>381</v>
      </c>
      <c r="F36" t="s">
        <v>370</v>
      </c>
      <c r="G36" t="s">
        <v>382</v>
      </c>
      <c r="H36" t="s">
        <v>488</v>
      </c>
      <c r="I36" t="s">
        <v>374</v>
      </c>
      <c r="AP36">
        <v>5</v>
      </c>
      <c r="AQ36" t="s">
        <v>608</v>
      </c>
      <c r="AR36" t="s">
        <v>585</v>
      </c>
      <c r="AT36">
        <v>1</v>
      </c>
      <c r="AU36" t="s">
        <v>347</v>
      </c>
      <c r="AV36" t="s">
        <v>616</v>
      </c>
      <c r="AW36" s="1" t="s">
        <v>617</v>
      </c>
      <c r="BB36" t="s">
        <v>218</v>
      </c>
      <c r="BD36" t="s">
        <v>602</v>
      </c>
      <c r="BE36" t="s">
        <v>281</v>
      </c>
      <c r="BK36" t="s">
        <v>304</v>
      </c>
      <c r="BL36" t="s">
        <v>616</v>
      </c>
      <c r="BM36" t="s">
        <v>337</v>
      </c>
      <c r="BS36">
        <v>751</v>
      </c>
      <c r="BT36">
        <v>12</v>
      </c>
      <c r="BY36" s="1"/>
      <c r="BZ36" s="1"/>
      <c r="CA36" t="s">
        <v>585</v>
      </c>
      <c r="CB36" t="s">
        <v>266</v>
      </c>
      <c r="CZ36" t="s">
        <v>533</v>
      </c>
      <c r="DC36"/>
      <c r="DG36" s="5"/>
      <c r="DI36" s="6"/>
      <c r="DJ36" s="6"/>
      <c r="DO36" s="4"/>
      <c r="DT36" s="6"/>
      <c r="DV36"/>
      <c r="DZ36" s="4"/>
      <c r="EA36"/>
    </row>
    <row r="37" spans="1:131" x14ac:dyDescent="0.25">
      <c r="A37" t="s">
        <v>542</v>
      </c>
      <c r="B37">
        <v>3</v>
      </c>
      <c r="D37" s="11">
        <v>44165</v>
      </c>
      <c r="AH37" t="s">
        <v>543</v>
      </c>
      <c r="AI37" t="s">
        <v>392</v>
      </c>
      <c r="AK37" t="s">
        <v>390</v>
      </c>
      <c r="AL37" t="s">
        <v>389</v>
      </c>
      <c r="AM37" t="s">
        <v>391</v>
      </c>
      <c r="AO37" t="s">
        <v>544</v>
      </c>
      <c r="AP37">
        <v>10</v>
      </c>
      <c r="AQ37" t="s">
        <v>542</v>
      </c>
      <c r="AR37" t="s">
        <v>574</v>
      </c>
      <c r="AT37">
        <v>2</v>
      </c>
      <c r="AU37" t="s">
        <v>332</v>
      </c>
      <c r="AW37" s="1"/>
      <c r="AY37">
        <v>5</v>
      </c>
      <c r="AZ37">
        <v>3</v>
      </c>
      <c r="BA37">
        <v>8</v>
      </c>
      <c r="BD37" t="s">
        <v>566</v>
      </c>
      <c r="BU37" t="s">
        <v>575</v>
      </c>
      <c r="BV37" t="s">
        <v>247</v>
      </c>
      <c r="BX37" t="s">
        <v>203</v>
      </c>
      <c r="BY37" s="1" t="s">
        <v>402</v>
      </c>
      <c r="BZ37" s="1"/>
      <c r="CA37" t="s">
        <v>574</v>
      </c>
      <c r="CB37" t="s">
        <v>27</v>
      </c>
      <c r="CC37" t="s">
        <v>203</v>
      </c>
      <c r="CE37" t="s">
        <v>297</v>
      </c>
      <c r="CF37" t="s">
        <v>284</v>
      </c>
      <c r="CG37" t="s">
        <v>28</v>
      </c>
      <c r="CH37" t="s">
        <v>285</v>
      </c>
      <c r="CI37" t="s">
        <v>299</v>
      </c>
      <c r="CJ37" t="s">
        <v>286</v>
      </c>
      <c r="CK37" t="s">
        <v>28</v>
      </c>
      <c r="CL37" t="s">
        <v>529</v>
      </c>
      <c r="CN37" t="s">
        <v>271</v>
      </c>
      <c r="CY37" t="s">
        <v>252</v>
      </c>
      <c r="CZ37">
        <v>21</v>
      </c>
      <c r="DC37"/>
      <c r="DG37" s="5"/>
      <c r="DI37" s="6"/>
      <c r="DJ37" s="6"/>
      <c r="DO37" s="4"/>
      <c r="DT37" s="6"/>
      <c r="DV37"/>
      <c r="DZ37" s="4"/>
      <c r="EA37"/>
    </row>
    <row r="38" spans="1:131" x14ac:dyDescent="0.25">
      <c r="A38" t="s">
        <v>542</v>
      </c>
      <c r="B38">
        <v>3</v>
      </c>
      <c r="D38" s="11">
        <v>44165</v>
      </c>
      <c r="AH38" t="s">
        <v>543</v>
      </c>
      <c r="AI38" t="s">
        <v>392</v>
      </c>
      <c r="AK38" t="s">
        <v>390</v>
      </c>
      <c r="AL38" t="s">
        <v>389</v>
      </c>
      <c r="AM38" t="s">
        <v>391</v>
      </c>
      <c r="AO38" t="s">
        <v>544</v>
      </c>
      <c r="AP38">
        <v>11</v>
      </c>
      <c r="AQ38" t="s">
        <v>542</v>
      </c>
      <c r="AR38" t="s">
        <v>574</v>
      </c>
      <c r="AT38">
        <v>3</v>
      </c>
      <c r="AU38" t="s">
        <v>332</v>
      </c>
      <c r="AW38" s="1"/>
      <c r="AZ38">
        <v>8</v>
      </c>
      <c r="BA38">
        <v>8</v>
      </c>
      <c r="BD38" t="s">
        <v>572</v>
      </c>
      <c r="BU38" t="s">
        <v>576</v>
      </c>
      <c r="BY38" s="1"/>
      <c r="BZ38" s="1"/>
      <c r="CA38" t="s">
        <v>574</v>
      </c>
      <c r="CB38" t="s">
        <v>27</v>
      </c>
      <c r="CC38" t="s">
        <v>203</v>
      </c>
      <c r="CE38" t="s">
        <v>297</v>
      </c>
      <c r="CF38" t="s">
        <v>284</v>
      </c>
      <c r="CG38" t="s">
        <v>28</v>
      </c>
      <c r="CH38" t="s">
        <v>285</v>
      </c>
      <c r="CI38" t="s">
        <v>299</v>
      </c>
      <c r="CJ38" t="s">
        <v>286</v>
      </c>
      <c r="CK38" t="s">
        <v>28</v>
      </c>
      <c r="CL38" t="s">
        <v>529</v>
      </c>
      <c r="CN38" t="s">
        <v>271</v>
      </c>
      <c r="CY38" t="s">
        <v>252</v>
      </c>
      <c r="CZ38">
        <v>21</v>
      </c>
      <c r="DC38"/>
      <c r="DG38" s="5"/>
      <c r="DI38" s="6"/>
      <c r="DJ38" s="6"/>
      <c r="DO38" s="4"/>
      <c r="DT38" s="6"/>
      <c r="DV38"/>
      <c r="DZ38" s="4"/>
      <c r="EA38"/>
    </row>
    <row r="39" spans="1:131" x14ac:dyDescent="0.25">
      <c r="A39" t="s">
        <v>542</v>
      </c>
      <c r="B39">
        <v>3</v>
      </c>
      <c r="D39" s="11">
        <v>44165</v>
      </c>
      <c r="AH39" t="s">
        <v>543</v>
      </c>
      <c r="AI39" t="s">
        <v>392</v>
      </c>
      <c r="AK39" t="s">
        <v>390</v>
      </c>
      <c r="AL39" t="s">
        <v>389</v>
      </c>
      <c r="AM39" t="s">
        <v>391</v>
      </c>
      <c r="AO39" t="s">
        <v>544</v>
      </c>
      <c r="AP39">
        <v>9</v>
      </c>
      <c r="AQ39" t="s">
        <v>542</v>
      </c>
      <c r="AT39">
        <v>1</v>
      </c>
      <c r="AU39" t="s">
        <v>332</v>
      </c>
      <c r="AW39" s="1"/>
      <c r="AY39">
        <v>3</v>
      </c>
      <c r="AZ39">
        <v>0</v>
      </c>
      <c r="BA39">
        <v>3</v>
      </c>
      <c r="BD39" t="s">
        <v>384</v>
      </c>
      <c r="BU39" t="s">
        <v>573</v>
      </c>
      <c r="BV39" t="s">
        <v>247</v>
      </c>
      <c r="BY39" s="1"/>
      <c r="BZ39" s="1"/>
      <c r="DC39"/>
      <c r="DG39" s="5"/>
      <c r="DI39" s="6"/>
      <c r="DJ39" s="6"/>
      <c r="DO39" s="4"/>
      <c r="DT39" s="6"/>
      <c r="DV39"/>
      <c r="DZ39" s="4"/>
      <c r="EA39"/>
    </row>
    <row r="40" spans="1:131" x14ac:dyDescent="0.25">
      <c r="A40" t="s">
        <v>484</v>
      </c>
      <c r="B40">
        <v>3</v>
      </c>
      <c r="C40" t="s">
        <v>485</v>
      </c>
      <c r="D40" s="11">
        <v>44429</v>
      </c>
      <c r="E40" t="s">
        <v>486</v>
      </c>
      <c r="F40" t="s">
        <v>370</v>
      </c>
      <c r="G40" t="s">
        <v>487</v>
      </c>
      <c r="H40" t="s">
        <v>488</v>
      </c>
      <c r="I40" t="s">
        <v>374</v>
      </c>
      <c r="J40" t="s">
        <v>309</v>
      </c>
      <c r="K40" t="s">
        <v>255</v>
      </c>
      <c r="L40" t="s">
        <v>273</v>
      </c>
      <c r="M40" t="s">
        <v>288</v>
      </c>
      <c r="N40">
        <v>1</v>
      </c>
      <c r="O40" t="s">
        <v>489</v>
      </c>
      <c r="P40" t="s">
        <v>258</v>
      </c>
      <c r="R40" t="s">
        <v>258</v>
      </c>
      <c r="S40">
        <v>30</v>
      </c>
      <c r="T40" t="s">
        <v>490</v>
      </c>
      <c r="U40">
        <v>45</v>
      </c>
      <c r="V40" t="s">
        <v>328</v>
      </c>
      <c r="W40">
        <v>400</v>
      </c>
      <c r="AP40">
        <v>12</v>
      </c>
      <c r="AQ40" t="s">
        <v>484</v>
      </c>
      <c r="AR40" t="s">
        <v>5</v>
      </c>
      <c r="AS40" t="s">
        <v>25</v>
      </c>
      <c r="AT40">
        <v>1</v>
      </c>
      <c r="AU40" t="s">
        <v>330</v>
      </c>
      <c r="AV40" t="s">
        <v>291</v>
      </c>
      <c r="AW40" s="1"/>
      <c r="AY40">
        <v>4</v>
      </c>
      <c r="AZ40">
        <v>0</v>
      </c>
      <c r="BA40">
        <v>4</v>
      </c>
      <c r="BL40" t="s">
        <v>630</v>
      </c>
      <c r="BM40" t="s">
        <v>337</v>
      </c>
      <c r="BY40" s="1"/>
      <c r="BZ40" s="1"/>
      <c r="CA40" t="s">
        <v>5</v>
      </c>
      <c r="CB40" t="s">
        <v>27</v>
      </c>
      <c r="CD40" t="s">
        <v>28</v>
      </c>
      <c r="CE40" t="s">
        <v>248</v>
      </c>
      <c r="CF40" t="s">
        <v>314</v>
      </c>
      <c r="CG40" t="s">
        <v>268</v>
      </c>
      <c r="CI40" t="s">
        <v>250</v>
      </c>
      <c r="CK40" t="s">
        <v>28</v>
      </c>
      <c r="CL40" t="s">
        <v>377</v>
      </c>
      <c r="DB40" t="s">
        <v>485</v>
      </c>
      <c r="DC40">
        <v>3</v>
      </c>
      <c r="DD40">
        <v>3</v>
      </c>
      <c r="DE40">
        <v>4</v>
      </c>
      <c r="DF40">
        <v>5</v>
      </c>
      <c r="DG40" s="5">
        <v>4</v>
      </c>
      <c r="DH40">
        <v>5.6</v>
      </c>
      <c r="DI40" s="6">
        <v>5</v>
      </c>
      <c r="DJ40" s="6" t="s">
        <v>633</v>
      </c>
      <c r="DK40">
        <v>120</v>
      </c>
      <c r="DL40" t="s">
        <v>25</v>
      </c>
      <c r="DM40">
        <v>1</v>
      </c>
      <c r="DN40" t="s">
        <v>29</v>
      </c>
      <c r="DO40" s="4">
        <v>77</v>
      </c>
      <c r="DT40" s="6"/>
      <c r="DV40"/>
      <c r="DZ40" s="4"/>
      <c r="EA40"/>
    </row>
    <row r="41" spans="1:131" x14ac:dyDescent="0.25">
      <c r="A41" t="s">
        <v>609</v>
      </c>
      <c r="B41">
        <v>4</v>
      </c>
      <c r="D41" s="11">
        <v>44428</v>
      </c>
      <c r="E41" t="s">
        <v>381</v>
      </c>
      <c r="F41" t="s">
        <v>370</v>
      </c>
      <c r="G41" t="s">
        <v>382</v>
      </c>
      <c r="H41" t="s">
        <v>495</v>
      </c>
      <c r="I41" t="s">
        <v>374</v>
      </c>
      <c r="AP41">
        <v>7</v>
      </c>
      <c r="AQ41" t="s">
        <v>609</v>
      </c>
      <c r="AR41" t="s">
        <v>577</v>
      </c>
      <c r="AT41">
        <v>1</v>
      </c>
      <c r="AU41" t="s">
        <v>347</v>
      </c>
      <c r="AV41" t="s">
        <v>291</v>
      </c>
      <c r="AW41" s="1" t="s">
        <v>621</v>
      </c>
      <c r="BB41" t="s">
        <v>247</v>
      </c>
      <c r="BD41" t="s">
        <v>559</v>
      </c>
      <c r="BE41" t="s">
        <v>244</v>
      </c>
      <c r="BK41" t="s">
        <v>279</v>
      </c>
      <c r="BL41" t="s">
        <v>620</v>
      </c>
      <c r="BM41" t="s">
        <v>337</v>
      </c>
      <c r="BS41">
        <v>21</v>
      </c>
      <c r="BT41">
        <v>2</v>
      </c>
      <c r="BY41" s="1"/>
      <c r="BZ41" s="1"/>
      <c r="CA41" t="s">
        <v>577</v>
      </c>
      <c r="CB41" t="s">
        <v>27</v>
      </c>
      <c r="CC41" t="s">
        <v>140</v>
      </c>
      <c r="CE41" t="s">
        <v>307</v>
      </c>
      <c r="CF41" t="s">
        <v>267</v>
      </c>
      <c r="CG41" t="s">
        <v>268</v>
      </c>
      <c r="CH41" t="s">
        <v>298</v>
      </c>
      <c r="CI41" t="s">
        <v>308</v>
      </c>
      <c r="CK41" t="s">
        <v>268</v>
      </c>
      <c r="CL41" t="s">
        <v>530</v>
      </c>
      <c r="CN41" t="s">
        <v>271</v>
      </c>
      <c r="CO41">
        <v>210</v>
      </c>
      <c r="CV41" t="s">
        <v>531</v>
      </c>
      <c r="CZ41">
        <v>23.9</v>
      </c>
      <c r="DC41"/>
      <c r="DG41" s="5"/>
      <c r="DI41" s="6"/>
      <c r="DJ41" s="6"/>
      <c r="DO41" s="4"/>
      <c r="DT41" s="6"/>
      <c r="DV41"/>
      <c r="DZ41" s="4"/>
      <c r="EA41"/>
    </row>
    <row r="42" spans="1:131" x14ac:dyDescent="0.25">
      <c r="A42" t="s">
        <v>545</v>
      </c>
      <c r="B42">
        <v>4</v>
      </c>
      <c r="D42" s="11">
        <v>44165</v>
      </c>
      <c r="AH42" t="s">
        <v>543</v>
      </c>
      <c r="AI42" t="s">
        <v>393</v>
      </c>
      <c r="AK42" t="s">
        <v>390</v>
      </c>
      <c r="AL42" t="s">
        <v>389</v>
      </c>
      <c r="AM42" t="s">
        <v>391</v>
      </c>
      <c r="AO42" t="s">
        <v>544</v>
      </c>
      <c r="AP42">
        <v>12</v>
      </c>
      <c r="AQ42" t="s">
        <v>545</v>
      </c>
      <c r="AR42" t="s">
        <v>577</v>
      </c>
      <c r="AT42">
        <v>1</v>
      </c>
      <c r="AU42" t="s">
        <v>332</v>
      </c>
      <c r="AW42" s="1"/>
      <c r="AZ42">
        <v>0</v>
      </c>
      <c r="BA42">
        <v>0</v>
      </c>
      <c r="BD42" t="s">
        <v>572</v>
      </c>
      <c r="BU42" t="s">
        <v>578</v>
      </c>
      <c r="BV42" t="s">
        <v>247</v>
      </c>
      <c r="BX42" t="s">
        <v>140</v>
      </c>
      <c r="BY42" s="1" t="s">
        <v>403</v>
      </c>
      <c r="BZ42" s="1"/>
      <c r="CA42" t="s">
        <v>577</v>
      </c>
      <c r="CB42" t="s">
        <v>27</v>
      </c>
      <c r="CC42" t="s">
        <v>140</v>
      </c>
      <c r="CE42" t="s">
        <v>307</v>
      </c>
      <c r="CF42" t="s">
        <v>267</v>
      </c>
      <c r="CG42" t="s">
        <v>268</v>
      </c>
      <c r="CH42" t="s">
        <v>298</v>
      </c>
      <c r="CI42" t="s">
        <v>308</v>
      </c>
      <c r="CK42" t="s">
        <v>268</v>
      </c>
      <c r="CL42" t="s">
        <v>530</v>
      </c>
      <c r="CN42" t="s">
        <v>271</v>
      </c>
      <c r="CO42">
        <v>210</v>
      </c>
      <c r="CV42" t="s">
        <v>531</v>
      </c>
      <c r="CZ42">
        <v>23.9</v>
      </c>
      <c r="DC42"/>
      <c r="DG42" s="5"/>
      <c r="DI42" s="6"/>
      <c r="DJ42" s="6"/>
      <c r="DO42" s="4"/>
      <c r="DT42" s="6"/>
      <c r="DV42"/>
      <c r="DZ42" s="4"/>
      <c r="EA42"/>
    </row>
    <row r="43" spans="1:131" x14ac:dyDescent="0.25">
      <c r="A43" t="s">
        <v>491</v>
      </c>
      <c r="B43">
        <v>4</v>
      </c>
      <c r="C43" t="s">
        <v>492</v>
      </c>
      <c r="D43" s="11">
        <v>44430</v>
      </c>
      <c r="E43" t="s">
        <v>493</v>
      </c>
      <c r="F43" t="s">
        <v>370</v>
      </c>
      <c r="G43" t="s">
        <v>494</v>
      </c>
      <c r="H43" t="s">
        <v>495</v>
      </c>
      <c r="I43" t="s">
        <v>374</v>
      </c>
      <c r="J43" t="s">
        <v>300</v>
      </c>
      <c r="L43" t="s">
        <v>273</v>
      </c>
      <c r="M43" t="s">
        <v>256</v>
      </c>
      <c r="N43">
        <v>1.8</v>
      </c>
      <c r="O43" t="s">
        <v>496</v>
      </c>
      <c r="Q43" t="s">
        <v>258</v>
      </c>
      <c r="S43">
        <v>40</v>
      </c>
      <c r="T43" t="s">
        <v>497</v>
      </c>
      <c r="U43">
        <v>45</v>
      </c>
      <c r="V43" t="s">
        <v>282</v>
      </c>
      <c r="W43">
        <v>100</v>
      </c>
      <c r="X43" t="s">
        <v>483</v>
      </c>
      <c r="AP43">
        <v>13</v>
      </c>
      <c r="AQ43" t="s">
        <v>491</v>
      </c>
      <c r="AR43" t="s">
        <v>560</v>
      </c>
      <c r="AS43" t="s">
        <v>622</v>
      </c>
      <c r="AT43">
        <v>1</v>
      </c>
      <c r="AU43" t="s">
        <v>330</v>
      </c>
      <c r="AV43" t="s">
        <v>626</v>
      </c>
      <c r="AW43" s="1"/>
      <c r="AY43">
        <v>3</v>
      </c>
      <c r="AZ43">
        <v>0</v>
      </c>
      <c r="BA43">
        <v>3</v>
      </c>
      <c r="BL43" t="s">
        <v>626</v>
      </c>
      <c r="BM43" t="s">
        <v>337</v>
      </c>
      <c r="BY43" s="1"/>
      <c r="BZ43" s="1"/>
      <c r="CA43" t="s">
        <v>560</v>
      </c>
      <c r="CB43" t="s">
        <v>266</v>
      </c>
      <c r="CE43" t="s">
        <v>267</v>
      </c>
      <c r="CF43" t="s">
        <v>307</v>
      </c>
      <c r="CG43" t="s">
        <v>28</v>
      </c>
      <c r="CH43" t="s">
        <v>249</v>
      </c>
      <c r="CI43" t="s">
        <v>270</v>
      </c>
      <c r="CJ43" t="s">
        <v>251</v>
      </c>
      <c r="CK43" t="s">
        <v>268</v>
      </c>
      <c r="CL43" t="s">
        <v>527</v>
      </c>
      <c r="CN43" t="s">
        <v>252</v>
      </c>
      <c r="CZ43">
        <v>25.5</v>
      </c>
      <c r="DB43" t="s">
        <v>492</v>
      </c>
      <c r="DC43">
        <v>4</v>
      </c>
      <c r="DD43">
        <v>3</v>
      </c>
      <c r="DE43">
        <v>2</v>
      </c>
      <c r="DF43">
        <v>1</v>
      </c>
      <c r="DG43" s="5">
        <v>2</v>
      </c>
      <c r="DH43">
        <v>11.3</v>
      </c>
      <c r="DI43" s="6">
        <v>10</v>
      </c>
      <c r="DJ43" s="6" t="s">
        <v>633</v>
      </c>
      <c r="DK43">
        <v>120</v>
      </c>
      <c r="DL43" t="s">
        <v>622</v>
      </c>
      <c r="DM43">
        <v>2</v>
      </c>
      <c r="DN43" t="s">
        <v>344</v>
      </c>
      <c r="DO43" s="4">
        <v>3</v>
      </c>
      <c r="DT43" s="6"/>
      <c r="DV43"/>
      <c r="DZ43" s="4"/>
      <c r="EA43"/>
    </row>
    <row r="44" spans="1:131" x14ac:dyDescent="0.25">
      <c r="A44" t="s">
        <v>491</v>
      </c>
      <c r="B44">
        <v>4</v>
      </c>
      <c r="C44" t="s">
        <v>492</v>
      </c>
      <c r="D44" s="11">
        <v>44430</v>
      </c>
      <c r="E44" t="s">
        <v>493</v>
      </c>
      <c r="F44" t="s">
        <v>370</v>
      </c>
      <c r="G44" t="s">
        <v>494</v>
      </c>
      <c r="H44" t="s">
        <v>495</v>
      </c>
      <c r="I44" t="s">
        <v>374</v>
      </c>
      <c r="J44" t="s">
        <v>300</v>
      </c>
      <c r="L44" t="s">
        <v>273</v>
      </c>
      <c r="M44" t="s">
        <v>256</v>
      </c>
      <c r="N44">
        <v>1.8</v>
      </c>
      <c r="O44" t="s">
        <v>496</v>
      </c>
      <c r="Q44" t="s">
        <v>258</v>
      </c>
      <c r="S44">
        <v>40</v>
      </c>
      <c r="T44" t="s">
        <v>497</v>
      </c>
      <c r="U44">
        <v>45</v>
      </c>
      <c r="V44" t="s">
        <v>282</v>
      </c>
      <c r="W44">
        <v>100</v>
      </c>
      <c r="X44" t="s">
        <v>483</v>
      </c>
      <c r="AP44">
        <v>14</v>
      </c>
      <c r="AQ44" t="s">
        <v>491</v>
      </c>
      <c r="AR44" t="s">
        <v>560</v>
      </c>
      <c r="AT44">
        <v>2</v>
      </c>
      <c r="AU44" t="s">
        <v>330</v>
      </c>
      <c r="AV44" t="s">
        <v>626</v>
      </c>
      <c r="AW44" s="1"/>
      <c r="AY44">
        <v>1</v>
      </c>
      <c r="AZ44">
        <v>3</v>
      </c>
      <c r="BA44">
        <v>4</v>
      </c>
      <c r="BL44" t="s">
        <v>626</v>
      </c>
      <c r="BM44" t="s">
        <v>337</v>
      </c>
      <c r="BY44" s="1"/>
      <c r="BZ44" s="1"/>
      <c r="CA44" t="s">
        <v>560</v>
      </c>
      <c r="CB44" t="s">
        <v>266</v>
      </c>
      <c r="CE44" t="s">
        <v>267</v>
      </c>
      <c r="CF44" t="s">
        <v>307</v>
      </c>
      <c r="CG44" t="s">
        <v>28</v>
      </c>
      <c r="CH44" t="s">
        <v>249</v>
      </c>
      <c r="CI44" t="s">
        <v>270</v>
      </c>
      <c r="CJ44" t="s">
        <v>251</v>
      </c>
      <c r="CK44" t="s">
        <v>268</v>
      </c>
      <c r="CL44" t="s">
        <v>527</v>
      </c>
      <c r="CN44" t="s">
        <v>252</v>
      </c>
      <c r="CZ44">
        <v>25.5</v>
      </c>
      <c r="DB44" t="s">
        <v>492</v>
      </c>
      <c r="DC44">
        <v>4</v>
      </c>
      <c r="DD44">
        <v>3</v>
      </c>
      <c r="DE44">
        <v>2</v>
      </c>
      <c r="DF44">
        <v>1</v>
      </c>
      <c r="DG44" s="5">
        <v>2</v>
      </c>
      <c r="DH44">
        <v>11.3</v>
      </c>
      <c r="DI44" s="6">
        <v>10</v>
      </c>
      <c r="DJ44" s="6" t="s">
        <v>633</v>
      </c>
      <c r="DK44">
        <v>120</v>
      </c>
      <c r="DO44" s="4"/>
      <c r="DT44" s="6"/>
      <c r="DV44"/>
      <c r="DZ44" s="4"/>
      <c r="EA44"/>
    </row>
    <row r="45" spans="1:131" x14ac:dyDescent="0.25">
      <c r="A45" t="s">
        <v>546</v>
      </c>
      <c r="B45">
        <v>5</v>
      </c>
      <c r="D45" s="11">
        <v>44165</v>
      </c>
      <c r="AH45" t="s">
        <v>547</v>
      </c>
      <c r="AI45" t="s">
        <v>392</v>
      </c>
      <c r="AK45" t="s">
        <v>390</v>
      </c>
      <c r="AM45" t="s">
        <v>391</v>
      </c>
      <c r="AO45" t="s">
        <v>544</v>
      </c>
      <c r="AP45">
        <v>13</v>
      </c>
      <c r="AQ45" t="s">
        <v>546</v>
      </c>
      <c r="AT45">
        <v>1</v>
      </c>
      <c r="AU45" t="s">
        <v>332</v>
      </c>
      <c r="AW45" s="1"/>
      <c r="AY45">
        <v>4</v>
      </c>
      <c r="AZ45">
        <v>0</v>
      </c>
      <c r="BA45">
        <v>4</v>
      </c>
      <c r="BD45" t="s">
        <v>385</v>
      </c>
      <c r="BU45" t="s">
        <v>575</v>
      </c>
      <c r="BV45" t="s">
        <v>247</v>
      </c>
      <c r="BY45" s="1"/>
      <c r="BZ45" s="1"/>
      <c r="DC45"/>
      <c r="DG45" s="5"/>
      <c r="DI45" s="6"/>
      <c r="DJ45" s="6"/>
      <c r="DO45" s="4"/>
      <c r="DT45" s="6"/>
      <c r="DV45"/>
      <c r="DZ45" s="4"/>
      <c r="EA45"/>
    </row>
    <row r="46" spans="1:131" x14ac:dyDescent="0.25">
      <c r="A46" t="s">
        <v>498</v>
      </c>
      <c r="B46">
        <v>5</v>
      </c>
      <c r="C46" t="s">
        <v>499</v>
      </c>
      <c r="D46" s="11">
        <v>44431</v>
      </c>
      <c r="E46" t="s">
        <v>500</v>
      </c>
      <c r="F46" t="s">
        <v>370</v>
      </c>
      <c r="G46" t="s">
        <v>501</v>
      </c>
      <c r="H46" t="s">
        <v>502</v>
      </c>
      <c r="I46" t="s">
        <v>374</v>
      </c>
      <c r="J46" t="s">
        <v>272</v>
      </c>
      <c r="L46" t="s">
        <v>273</v>
      </c>
      <c r="M46" t="s">
        <v>275</v>
      </c>
      <c r="N46">
        <v>3.2</v>
      </c>
      <c r="O46" t="s">
        <v>503</v>
      </c>
      <c r="P46" t="s">
        <v>258</v>
      </c>
      <c r="Q46" t="s">
        <v>258</v>
      </c>
      <c r="R46" t="s">
        <v>258</v>
      </c>
      <c r="S46">
        <v>50</v>
      </c>
      <c r="T46" t="s">
        <v>504</v>
      </c>
      <c r="U46">
        <v>45</v>
      </c>
      <c r="V46" t="s">
        <v>328</v>
      </c>
      <c r="W46">
        <v>150</v>
      </c>
      <c r="X46" t="s">
        <v>483</v>
      </c>
      <c r="AP46">
        <v>15</v>
      </c>
      <c r="AQ46" t="s">
        <v>498</v>
      </c>
      <c r="AR46" t="s">
        <v>5</v>
      </c>
      <c r="AT46">
        <v>1</v>
      </c>
      <c r="AU46" t="s">
        <v>312</v>
      </c>
      <c r="AV46" t="s">
        <v>625</v>
      </c>
      <c r="AW46" s="1"/>
      <c r="AY46">
        <v>17</v>
      </c>
      <c r="AZ46">
        <v>0</v>
      </c>
      <c r="BA46">
        <v>17</v>
      </c>
      <c r="BL46" t="s">
        <v>625</v>
      </c>
      <c r="BM46" t="s">
        <v>337</v>
      </c>
      <c r="BY46" s="1"/>
      <c r="BZ46" s="1"/>
      <c r="CA46" t="s">
        <v>5</v>
      </c>
      <c r="CB46" t="s">
        <v>27</v>
      </c>
      <c r="CD46" t="s">
        <v>28</v>
      </c>
      <c r="CE46" t="s">
        <v>248</v>
      </c>
      <c r="CF46" t="s">
        <v>314</v>
      </c>
      <c r="CG46" t="s">
        <v>268</v>
      </c>
      <c r="CI46" t="s">
        <v>250</v>
      </c>
      <c r="CK46" t="s">
        <v>28</v>
      </c>
      <c r="CL46" t="s">
        <v>377</v>
      </c>
      <c r="DB46" t="s">
        <v>499</v>
      </c>
      <c r="DC46">
        <v>5</v>
      </c>
      <c r="DD46">
        <v>1</v>
      </c>
      <c r="DE46">
        <v>1</v>
      </c>
      <c r="DF46">
        <v>0.5</v>
      </c>
      <c r="DG46" s="5">
        <v>0.83333333333333337</v>
      </c>
      <c r="DH46">
        <v>27</v>
      </c>
      <c r="DI46" s="6">
        <v>23</v>
      </c>
      <c r="DJ46" s="6" t="s">
        <v>633</v>
      </c>
      <c r="DK46">
        <v>120</v>
      </c>
      <c r="DO46" s="4"/>
      <c r="DT46" s="6"/>
      <c r="DV46"/>
      <c r="DZ46" s="4"/>
      <c r="EA46"/>
    </row>
    <row r="47" spans="1:131" x14ac:dyDescent="0.25">
      <c r="A47" t="s">
        <v>548</v>
      </c>
      <c r="B47">
        <v>6</v>
      </c>
      <c r="D47" s="11">
        <v>44165</v>
      </c>
      <c r="AH47" t="s">
        <v>396</v>
      </c>
      <c r="AI47" t="s">
        <v>328</v>
      </c>
      <c r="AJ47" t="s">
        <v>549</v>
      </c>
      <c r="AK47" t="s">
        <v>390</v>
      </c>
      <c r="AM47" t="s">
        <v>397</v>
      </c>
      <c r="AN47">
        <v>220</v>
      </c>
      <c r="AO47" t="s">
        <v>550</v>
      </c>
      <c r="AP47">
        <v>17</v>
      </c>
      <c r="AQ47" t="s">
        <v>548</v>
      </c>
      <c r="AT47">
        <v>4</v>
      </c>
      <c r="AU47" t="s">
        <v>332</v>
      </c>
      <c r="AW47" s="1"/>
      <c r="AY47">
        <v>0.5</v>
      </c>
      <c r="AZ47">
        <v>2.5</v>
      </c>
      <c r="BA47">
        <v>3</v>
      </c>
      <c r="BD47" t="s">
        <v>588</v>
      </c>
      <c r="BU47" t="s">
        <v>587</v>
      </c>
      <c r="BV47" t="s">
        <v>247</v>
      </c>
      <c r="BY47" s="1" t="s">
        <v>404</v>
      </c>
      <c r="BZ47" s="1"/>
      <c r="DC47"/>
      <c r="DG47" s="5"/>
      <c r="DI47" s="6"/>
      <c r="DJ47" s="6"/>
      <c r="DO47" s="4"/>
      <c r="DT47" s="6"/>
      <c r="DV47"/>
      <c r="DZ47" s="4"/>
      <c r="EA47"/>
    </row>
    <row r="48" spans="1:131" x14ac:dyDescent="0.25">
      <c r="A48" t="s">
        <v>548</v>
      </c>
      <c r="B48">
        <v>6</v>
      </c>
      <c r="D48" s="11">
        <v>44165</v>
      </c>
      <c r="AH48" t="s">
        <v>396</v>
      </c>
      <c r="AI48" t="s">
        <v>328</v>
      </c>
      <c r="AJ48" t="s">
        <v>549</v>
      </c>
      <c r="AK48" t="s">
        <v>390</v>
      </c>
      <c r="AM48" t="s">
        <v>397</v>
      </c>
      <c r="AN48">
        <v>220</v>
      </c>
      <c r="AO48" t="s">
        <v>550</v>
      </c>
      <c r="AP48">
        <v>18</v>
      </c>
      <c r="AQ48" t="s">
        <v>548</v>
      </c>
      <c r="AR48" t="s">
        <v>534</v>
      </c>
      <c r="AT48">
        <v>5</v>
      </c>
      <c r="AU48" t="s">
        <v>332</v>
      </c>
      <c r="AW48" s="1"/>
      <c r="AY48">
        <v>4</v>
      </c>
      <c r="AZ48">
        <v>3</v>
      </c>
      <c r="BA48">
        <v>7</v>
      </c>
      <c r="BD48" t="s">
        <v>385</v>
      </c>
      <c r="BU48" t="s">
        <v>589</v>
      </c>
      <c r="BV48" t="s">
        <v>247</v>
      </c>
      <c r="BX48" t="s">
        <v>590</v>
      </c>
      <c r="BY48" s="1" t="s">
        <v>404</v>
      </c>
      <c r="BZ48" s="1"/>
      <c r="CA48" t="s">
        <v>534</v>
      </c>
      <c r="CB48" t="s">
        <v>447</v>
      </c>
      <c r="DC48"/>
      <c r="DG48" s="5"/>
      <c r="DI48" s="6"/>
      <c r="DJ48" s="6"/>
      <c r="DO48" s="4"/>
    </row>
    <row r="49" spans="1:119" x14ac:dyDescent="0.25">
      <c r="A49" t="s">
        <v>548</v>
      </c>
      <c r="B49">
        <v>6</v>
      </c>
      <c r="D49" s="11">
        <v>44165</v>
      </c>
      <c r="AH49" t="s">
        <v>396</v>
      </c>
      <c r="AI49" t="s">
        <v>328</v>
      </c>
      <c r="AJ49" t="s">
        <v>549</v>
      </c>
      <c r="AK49" t="s">
        <v>390</v>
      </c>
      <c r="AM49" t="s">
        <v>397</v>
      </c>
      <c r="AN49">
        <v>220</v>
      </c>
      <c r="AO49" t="s">
        <v>550</v>
      </c>
      <c r="AP49">
        <v>19</v>
      </c>
      <c r="AQ49" t="s">
        <v>548</v>
      </c>
      <c r="AT49">
        <v>6</v>
      </c>
      <c r="AU49" t="s">
        <v>332</v>
      </c>
      <c r="AW49" s="1"/>
      <c r="AY49">
        <v>3</v>
      </c>
      <c r="AZ49">
        <v>7</v>
      </c>
      <c r="BA49">
        <v>10</v>
      </c>
      <c r="BD49" t="s">
        <v>572</v>
      </c>
      <c r="BU49" t="s">
        <v>591</v>
      </c>
      <c r="BV49" t="s">
        <v>247</v>
      </c>
      <c r="BY49" s="1"/>
      <c r="BZ49" s="1"/>
      <c r="DC49"/>
      <c r="DG49" s="5"/>
      <c r="DI49" s="6"/>
      <c r="DJ49" s="6"/>
      <c r="DO49" s="4"/>
    </row>
    <row r="50" spans="1:119" x14ac:dyDescent="0.25">
      <c r="A50" t="s">
        <v>548</v>
      </c>
      <c r="B50">
        <v>6</v>
      </c>
      <c r="D50" s="11">
        <v>44165</v>
      </c>
      <c r="AH50" t="s">
        <v>396</v>
      </c>
      <c r="AI50" t="s">
        <v>328</v>
      </c>
      <c r="AJ50" t="s">
        <v>549</v>
      </c>
      <c r="AK50" t="s">
        <v>390</v>
      </c>
      <c r="AM50" t="s">
        <v>397</v>
      </c>
      <c r="AN50">
        <v>220</v>
      </c>
      <c r="AO50" t="s">
        <v>550</v>
      </c>
      <c r="AP50">
        <v>14</v>
      </c>
      <c r="AQ50" t="s">
        <v>548</v>
      </c>
      <c r="AT50">
        <v>1</v>
      </c>
      <c r="AU50" t="s">
        <v>332</v>
      </c>
      <c r="AW50" s="1"/>
      <c r="AY50">
        <v>0.4</v>
      </c>
      <c r="AZ50">
        <v>0</v>
      </c>
      <c r="BA50">
        <v>0.4</v>
      </c>
      <c r="BD50" t="s">
        <v>581</v>
      </c>
      <c r="BU50" t="s">
        <v>580</v>
      </c>
      <c r="BV50" t="s">
        <v>247</v>
      </c>
      <c r="BY50" s="1" t="s">
        <v>404</v>
      </c>
      <c r="BZ50" s="1"/>
      <c r="DC50"/>
      <c r="DG50" s="5"/>
      <c r="DI50" s="6"/>
      <c r="DJ50" s="6"/>
      <c r="DO50" s="4"/>
    </row>
    <row r="51" spans="1:119" x14ac:dyDescent="0.25">
      <c r="A51" t="s">
        <v>548</v>
      </c>
      <c r="B51">
        <v>6</v>
      </c>
      <c r="D51" s="11">
        <v>44165</v>
      </c>
      <c r="AH51" t="s">
        <v>396</v>
      </c>
      <c r="AI51" t="s">
        <v>328</v>
      </c>
      <c r="AJ51" t="s">
        <v>549</v>
      </c>
      <c r="AK51" t="s">
        <v>390</v>
      </c>
      <c r="AM51" t="s">
        <v>397</v>
      </c>
      <c r="AN51">
        <v>220</v>
      </c>
      <c r="AO51" t="s">
        <v>550</v>
      </c>
      <c r="AP51">
        <v>15</v>
      </c>
      <c r="AQ51" t="s">
        <v>548</v>
      </c>
      <c r="AR51" t="s">
        <v>582</v>
      </c>
      <c r="AT51">
        <v>2</v>
      </c>
      <c r="AU51" t="s">
        <v>332</v>
      </c>
      <c r="AW51" s="1"/>
      <c r="AY51">
        <v>0.1</v>
      </c>
      <c r="AZ51">
        <v>0.4</v>
      </c>
      <c r="BA51">
        <v>0.5</v>
      </c>
      <c r="BD51" t="s">
        <v>572</v>
      </c>
      <c r="BU51" t="s">
        <v>583</v>
      </c>
      <c r="BV51" t="s">
        <v>247</v>
      </c>
      <c r="BW51" t="s">
        <v>579</v>
      </c>
      <c r="BX51" t="s">
        <v>584</v>
      </c>
      <c r="BY51" s="1" t="s">
        <v>404</v>
      </c>
      <c r="BZ51" s="1"/>
      <c r="CA51" t="s">
        <v>582</v>
      </c>
      <c r="CB51" t="s">
        <v>266</v>
      </c>
      <c r="CE51" t="s">
        <v>314</v>
      </c>
      <c r="CF51" t="s">
        <v>248</v>
      </c>
      <c r="CL51" t="s">
        <v>532</v>
      </c>
      <c r="CN51" t="s">
        <v>271</v>
      </c>
      <c r="CZ51" t="s">
        <v>533</v>
      </c>
      <c r="DC51"/>
      <c r="DG51" s="5"/>
      <c r="DI51" s="6"/>
      <c r="DJ51" s="6"/>
      <c r="DO51" s="4"/>
    </row>
    <row r="52" spans="1:119" x14ac:dyDescent="0.25">
      <c r="A52" t="s">
        <v>548</v>
      </c>
      <c r="B52">
        <v>6</v>
      </c>
      <c r="D52" s="11">
        <v>44165</v>
      </c>
      <c r="AH52" t="s">
        <v>396</v>
      </c>
      <c r="AI52" t="s">
        <v>328</v>
      </c>
      <c r="AJ52" t="s">
        <v>549</v>
      </c>
      <c r="AK52" t="s">
        <v>390</v>
      </c>
      <c r="AM52" t="s">
        <v>397</v>
      </c>
      <c r="AN52">
        <v>220</v>
      </c>
      <c r="AO52" t="s">
        <v>550</v>
      </c>
      <c r="AP52">
        <v>16</v>
      </c>
      <c r="AQ52" t="s">
        <v>548</v>
      </c>
      <c r="AR52" t="s">
        <v>585</v>
      </c>
      <c r="AT52">
        <v>3</v>
      </c>
      <c r="AU52" t="s">
        <v>332</v>
      </c>
      <c r="AW52" s="1"/>
      <c r="AY52">
        <v>2</v>
      </c>
      <c r="AZ52">
        <v>0.5</v>
      </c>
      <c r="BA52">
        <v>2.5</v>
      </c>
      <c r="BD52" t="s">
        <v>559</v>
      </c>
      <c r="BU52" t="s">
        <v>586</v>
      </c>
      <c r="BV52" t="s">
        <v>247</v>
      </c>
      <c r="BY52" s="1" t="s">
        <v>401</v>
      </c>
      <c r="BZ52" s="1"/>
      <c r="CA52" t="s">
        <v>585</v>
      </c>
      <c r="CB52" t="s">
        <v>266</v>
      </c>
      <c r="CZ52" t="s">
        <v>533</v>
      </c>
      <c r="DC52"/>
      <c r="DG52" s="5"/>
      <c r="DI52" s="6"/>
      <c r="DJ52" s="6"/>
      <c r="DO52" s="4"/>
    </row>
    <row r="53" spans="1:119" x14ac:dyDescent="0.25">
      <c r="A53" t="s">
        <v>505</v>
      </c>
      <c r="B53">
        <v>6</v>
      </c>
      <c r="C53" t="s">
        <v>506</v>
      </c>
      <c r="D53" s="11">
        <v>44432</v>
      </c>
      <c r="E53" t="s">
        <v>507</v>
      </c>
      <c r="F53" t="s">
        <v>370</v>
      </c>
      <c r="G53" t="s">
        <v>508</v>
      </c>
      <c r="H53" t="s">
        <v>509</v>
      </c>
      <c r="I53" t="s">
        <v>374</v>
      </c>
      <c r="J53" t="s">
        <v>287</v>
      </c>
      <c r="K53" t="s">
        <v>255</v>
      </c>
      <c r="L53" t="s">
        <v>273</v>
      </c>
      <c r="M53" t="s">
        <v>288</v>
      </c>
      <c r="N53">
        <v>10</v>
      </c>
      <c r="O53" t="s">
        <v>510</v>
      </c>
      <c r="Q53" t="s">
        <v>258</v>
      </c>
      <c r="R53" t="s">
        <v>258</v>
      </c>
      <c r="S53">
        <v>60</v>
      </c>
      <c r="T53" t="s">
        <v>511</v>
      </c>
      <c r="U53">
        <v>45</v>
      </c>
      <c r="V53" t="s">
        <v>282</v>
      </c>
      <c r="W53">
        <v>105</v>
      </c>
      <c r="X53" t="s">
        <v>483</v>
      </c>
      <c r="AP53">
        <v>16</v>
      </c>
      <c r="AQ53" t="s">
        <v>505</v>
      </c>
      <c r="AR53" t="s">
        <v>560</v>
      </c>
      <c r="AT53">
        <v>1</v>
      </c>
      <c r="AU53" t="s">
        <v>312</v>
      </c>
      <c r="AV53" t="s">
        <v>616</v>
      </c>
      <c r="AW53" s="1"/>
      <c r="AY53">
        <v>3</v>
      </c>
      <c r="AZ53">
        <v>0</v>
      </c>
      <c r="BA53">
        <v>3</v>
      </c>
      <c r="BL53" t="s">
        <v>616</v>
      </c>
      <c r="BM53" t="s">
        <v>337</v>
      </c>
      <c r="BY53" s="1"/>
      <c r="BZ53" s="1"/>
      <c r="CA53" t="s">
        <v>560</v>
      </c>
      <c r="CB53" t="s">
        <v>266</v>
      </c>
      <c r="CE53" t="s">
        <v>267</v>
      </c>
      <c r="CF53" t="s">
        <v>307</v>
      </c>
      <c r="CG53" t="s">
        <v>28</v>
      </c>
      <c r="CH53" t="s">
        <v>249</v>
      </c>
      <c r="CI53" t="s">
        <v>270</v>
      </c>
      <c r="CJ53" t="s">
        <v>251</v>
      </c>
      <c r="CK53" t="s">
        <v>268</v>
      </c>
      <c r="CL53" t="s">
        <v>527</v>
      </c>
      <c r="CN53" t="s">
        <v>252</v>
      </c>
      <c r="CZ53">
        <v>25.5</v>
      </c>
      <c r="DB53" t="s">
        <v>506</v>
      </c>
      <c r="DC53">
        <v>6</v>
      </c>
      <c r="DD53">
        <v>0</v>
      </c>
      <c r="DE53">
        <v>1</v>
      </c>
      <c r="DF53">
        <v>0.5</v>
      </c>
      <c r="DG53" s="5">
        <v>0.5</v>
      </c>
      <c r="DH53">
        <v>45</v>
      </c>
      <c r="DI53" s="6">
        <v>38</v>
      </c>
      <c r="DJ53" s="6" t="s">
        <v>633</v>
      </c>
      <c r="DK53">
        <v>120</v>
      </c>
      <c r="DO53" s="4"/>
    </row>
    <row r="54" spans="1:119" x14ac:dyDescent="0.25">
      <c r="A54" t="s">
        <v>505</v>
      </c>
      <c r="B54">
        <v>6</v>
      </c>
      <c r="C54" t="s">
        <v>506</v>
      </c>
      <c r="D54" s="11">
        <v>44432</v>
      </c>
      <c r="E54" t="s">
        <v>507</v>
      </c>
      <c r="F54" t="s">
        <v>370</v>
      </c>
      <c r="G54" t="s">
        <v>508</v>
      </c>
      <c r="H54" t="s">
        <v>509</v>
      </c>
      <c r="I54" t="s">
        <v>374</v>
      </c>
      <c r="J54" t="s">
        <v>287</v>
      </c>
      <c r="K54" t="s">
        <v>255</v>
      </c>
      <c r="L54" t="s">
        <v>273</v>
      </c>
      <c r="M54" t="s">
        <v>288</v>
      </c>
      <c r="N54">
        <v>10</v>
      </c>
      <c r="O54" t="s">
        <v>510</v>
      </c>
      <c r="Q54" t="s">
        <v>258</v>
      </c>
      <c r="R54" t="s">
        <v>258</v>
      </c>
      <c r="S54">
        <v>60</v>
      </c>
      <c r="T54" t="s">
        <v>511</v>
      </c>
      <c r="U54">
        <v>45</v>
      </c>
      <c r="V54" t="s">
        <v>282</v>
      </c>
      <c r="W54">
        <v>105</v>
      </c>
      <c r="X54" t="s">
        <v>483</v>
      </c>
      <c r="AP54">
        <v>18</v>
      </c>
      <c r="AQ54" t="s">
        <v>505</v>
      </c>
      <c r="AR54" t="s">
        <v>5</v>
      </c>
      <c r="AT54">
        <v>3</v>
      </c>
      <c r="AU54" t="s">
        <v>312</v>
      </c>
      <c r="AV54" t="s">
        <v>629</v>
      </c>
      <c r="AW54" s="1"/>
      <c r="AY54">
        <v>7</v>
      </c>
      <c r="AZ54">
        <v>4</v>
      </c>
      <c r="BA54">
        <v>11</v>
      </c>
      <c r="BL54" t="s">
        <v>629</v>
      </c>
      <c r="BM54" t="s">
        <v>337</v>
      </c>
      <c r="BY54" s="1"/>
      <c r="BZ54" s="1"/>
      <c r="CA54" t="s">
        <v>5</v>
      </c>
      <c r="CB54" t="s">
        <v>27</v>
      </c>
      <c r="CD54" t="s">
        <v>28</v>
      </c>
      <c r="CE54" t="s">
        <v>248</v>
      </c>
      <c r="CF54" t="s">
        <v>314</v>
      </c>
      <c r="CG54" t="s">
        <v>268</v>
      </c>
      <c r="CI54" t="s">
        <v>250</v>
      </c>
      <c r="CK54" t="s">
        <v>28</v>
      </c>
      <c r="CL54" t="s">
        <v>377</v>
      </c>
      <c r="DB54" t="s">
        <v>506</v>
      </c>
      <c r="DC54">
        <v>6</v>
      </c>
      <c r="DD54">
        <v>0</v>
      </c>
      <c r="DE54">
        <v>1</v>
      </c>
      <c r="DF54">
        <v>0.5</v>
      </c>
      <c r="DG54" s="5">
        <v>0.5</v>
      </c>
      <c r="DH54">
        <v>45</v>
      </c>
      <c r="DI54" s="6">
        <v>38</v>
      </c>
      <c r="DJ54" s="6" t="s">
        <v>633</v>
      </c>
      <c r="DK54">
        <v>120</v>
      </c>
      <c r="DO54" s="4"/>
    </row>
    <row r="55" spans="1:119" x14ac:dyDescent="0.25">
      <c r="A55" t="s">
        <v>505</v>
      </c>
      <c r="B55">
        <v>6</v>
      </c>
      <c r="C55" t="s">
        <v>506</v>
      </c>
      <c r="D55" s="11">
        <v>44432</v>
      </c>
      <c r="E55" t="s">
        <v>507</v>
      </c>
      <c r="F55" t="s">
        <v>370</v>
      </c>
      <c r="G55" t="s">
        <v>508</v>
      </c>
      <c r="H55" t="s">
        <v>509</v>
      </c>
      <c r="I55" t="s">
        <v>374</v>
      </c>
      <c r="J55" t="s">
        <v>287</v>
      </c>
      <c r="K55" t="s">
        <v>255</v>
      </c>
      <c r="L55" t="s">
        <v>273</v>
      </c>
      <c r="M55" t="s">
        <v>288</v>
      </c>
      <c r="N55">
        <v>10</v>
      </c>
      <c r="O55" t="s">
        <v>510</v>
      </c>
      <c r="Q55" t="s">
        <v>258</v>
      </c>
      <c r="R55" t="s">
        <v>258</v>
      </c>
      <c r="S55">
        <v>60</v>
      </c>
      <c r="T55" t="s">
        <v>511</v>
      </c>
      <c r="U55">
        <v>45</v>
      </c>
      <c r="V55" t="s">
        <v>282</v>
      </c>
      <c r="W55">
        <v>105</v>
      </c>
      <c r="X55" t="s">
        <v>483</v>
      </c>
      <c r="AP55">
        <v>17</v>
      </c>
      <c r="AQ55" t="s">
        <v>505</v>
      </c>
      <c r="AR55" t="s">
        <v>560</v>
      </c>
      <c r="AT55">
        <v>2</v>
      </c>
      <c r="AU55" t="s">
        <v>312</v>
      </c>
      <c r="AV55" t="s">
        <v>628</v>
      </c>
      <c r="AW55" s="1"/>
      <c r="AY55">
        <v>1</v>
      </c>
      <c r="AZ55">
        <v>3</v>
      </c>
      <c r="BA55">
        <v>4</v>
      </c>
      <c r="BL55" t="s">
        <v>628</v>
      </c>
      <c r="BM55" t="s">
        <v>337</v>
      </c>
      <c r="BY55" s="1"/>
      <c r="BZ55" s="1"/>
      <c r="CA55" t="s">
        <v>560</v>
      </c>
      <c r="CB55" t="s">
        <v>266</v>
      </c>
      <c r="CE55" t="s">
        <v>267</v>
      </c>
      <c r="CF55" t="s">
        <v>307</v>
      </c>
      <c r="CG55" t="s">
        <v>28</v>
      </c>
      <c r="CH55" t="s">
        <v>249</v>
      </c>
      <c r="CI55" t="s">
        <v>270</v>
      </c>
      <c r="CJ55" t="s">
        <v>251</v>
      </c>
      <c r="CK55" t="s">
        <v>268</v>
      </c>
      <c r="CL55" t="s">
        <v>527</v>
      </c>
      <c r="CN55" t="s">
        <v>252</v>
      </c>
      <c r="CZ55">
        <v>25.5</v>
      </c>
      <c r="DB55" t="s">
        <v>506</v>
      </c>
      <c r="DC55">
        <v>6</v>
      </c>
      <c r="DD55">
        <v>0</v>
      </c>
      <c r="DE55">
        <v>1</v>
      </c>
      <c r="DF55">
        <v>0.5</v>
      </c>
      <c r="DG55" s="5">
        <v>0.5</v>
      </c>
      <c r="DH55">
        <v>45</v>
      </c>
      <c r="DI55" s="6">
        <v>38</v>
      </c>
      <c r="DJ55" s="6" t="s">
        <v>633</v>
      </c>
      <c r="DK55">
        <v>120</v>
      </c>
      <c r="DO55" s="4"/>
    </row>
    <row r="56" spans="1:119" x14ac:dyDescent="0.25">
      <c r="A56" t="s">
        <v>551</v>
      </c>
      <c r="B56">
        <v>7</v>
      </c>
      <c r="D56" s="11">
        <v>44165</v>
      </c>
      <c r="AH56" t="s">
        <v>398</v>
      </c>
      <c r="AI56" t="s">
        <v>328</v>
      </c>
      <c r="AK56" t="s">
        <v>390</v>
      </c>
      <c r="AM56" t="s">
        <v>397</v>
      </c>
      <c r="AN56">
        <v>220</v>
      </c>
      <c r="AO56" t="s">
        <v>540</v>
      </c>
      <c r="AP56">
        <v>20</v>
      </c>
      <c r="AQ56" t="s">
        <v>551</v>
      </c>
      <c r="AR56" t="s">
        <v>535</v>
      </c>
      <c r="AT56">
        <v>1</v>
      </c>
      <c r="AU56" t="s">
        <v>332</v>
      </c>
      <c r="AW56" s="1"/>
      <c r="AY56">
        <v>1.5</v>
      </c>
      <c r="AZ56">
        <v>0</v>
      </c>
      <c r="BA56">
        <v>1.5</v>
      </c>
      <c r="BD56" t="s">
        <v>385</v>
      </c>
      <c r="BU56" t="s">
        <v>592</v>
      </c>
      <c r="BV56" t="s">
        <v>247</v>
      </c>
      <c r="BX56" t="s">
        <v>203</v>
      </c>
      <c r="BY56" s="1" t="s">
        <v>402</v>
      </c>
      <c r="BZ56" s="1"/>
      <c r="CA56" t="s">
        <v>535</v>
      </c>
      <c r="CB56" t="s">
        <v>27</v>
      </c>
      <c r="CC56" t="s">
        <v>203</v>
      </c>
      <c r="CY56" t="s">
        <v>252</v>
      </c>
      <c r="DC56"/>
      <c r="DG56" s="5"/>
      <c r="DI56" s="6"/>
      <c r="DJ56" s="6"/>
      <c r="DO56" s="4"/>
    </row>
    <row r="57" spans="1:119" x14ac:dyDescent="0.25">
      <c r="A57" t="s">
        <v>512</v>
      </c>
      <c r="B57">
        <v>7</v>
      </c>
      <c r="C57" t="s">
        <v>513</v>
      </c>
      <c r="D57" s="11">
        <v>44433</v>
      </c>
      <c r="E57" t="s">
        <v>514</v>
      </c>
      <c r="F57" t="s">
        <v>370</v>
      </c>
      <c r="G57" t="s">
        <v>515</v>
      </c>
      <c r="H57" t="s">
        <v>516</v>
      </c>
      <c r="I57" t="s">
        <v>374</v>
      </c>
      <c r="J57" t="s">
        <v>320</v>
      </c>
      <c r="L57" t="s">
        <v>254</v>
      </c>
      <c r="N57">
        <v>32</v>
      </c>
      <c r="O57" t="s">
        <v>517</v>
      </c>
      <c r="R57" t="s">
        <v>258</v>
      </c>
      <c r="S57">
        <v>70</v>
      </c>
      <c r="T57" t="s">
        <v>518</v>
      </c>
      <c r="U57">
        <v>45</v>
      </c>
      <c r="V57" t="s">
        <v>328</v>
      </c>
      <c r="W57">
        <v>60</v>
      </c>
      <c r="Z57" t="s">
        <v>302</v>
      </c>
      <c r="AE57" t="s">
        <v>322</v>
      </c>
      <c r="AP57">
        <v>32</v>
      </c>
      <c r="AQ57" t="s">
        <v>512</v>
      </c>
      <c r="AR57" t="s">
        <v>563</v>
      </c>
      <c r="AT57">
        <v>4</v>
      </c>
      <c r="AU57" t="s">
        <v>260</v>
      </c>
      <c r="AV57" t="s">
        <v>629</v>
      </c>
      <c r="AW57" s="1"/>
      <c r="AY57">
        <v>7</v>
      </c>
      <c r="AZ57">
        <v>19</v>
      </c>
      <c r="BA57">
        <v>26</v>
      </c>
      <c r="BL57" t="s">
        <v>629</v>
      </c>
      <c r="BM57" t="s">
        <v>337</v>
      </c>
      <c r="BY57" s="1"/>
      <c r="BZ57" s="1"/>
      <c r="CA57" t="s">
        <v>563</v>
      </c>
      <c r="CB57" t="s">
        <v>266</v>
      </c>
      <c r="CE57" t="s">
        <v>284</v>
      </c>
      <c r="CF57" t="s">
        <v>297</v>
      </c>
      <c r="CG57" t="s">
        <v>268</v>
      </c>
      <c r="CH57" t="s">
        <v>269</v>
      </c>
      <c r="CI57" t="s">
        <v>286</v>
      </c>
      <c r="CJ57" t="s">
        <v>270</v>
      </c>
      <c r="CL57" t="s">
        <v>528</v>
      </c>
      <c r="CN57" t="s">
        <v>252</v>
      </c>
      <c r="CZ57">
        <v>33.6</v>
      </c>
      <c r="DB57" t="s">
        <v>513</v>
      </c>
      <c r="DC57">
        <v>7</v>
      </c>
      <c r="DD57">
        <v>0.2</v>
      </c>
      <c r="DE57">
        <v>0.2</v>
      </c>
      <c r="DF57">
        <v>1</v>
      </c>
      <c r="DG57" s="5">
        <v>0.46666666666666662</v>
      </c>
      <c r="DH57">
        <v>48.2</v>
      </c>
      <c r="DI57" s="6">
        <v>41</v>
      </c>
      <c r="DJ57" s="6" t="s">
        <v>633</v>
      </c>
      <c r="DK57">
        <v>120</v>
      </c>
      <c r="DO57" s="4"/>
    </row>
    <row r="58" spans="1:119" x14ac:dyDescent="0.25">
      <c r="A58" t="s">
        <v>512</v>
      </c>
      <c r="B58">
        <v>7</v>
      </c>
      <c r="C58" t="s">
        <v>513</v>
      </c>
      <c r="D58" s="11">
        <v>44433</v>
      </c>
      <c r="E58" t="s">
        <v>514</v>
      </c>
      <c r="F58" t="s">
        <v>370</v>
      </c>
      <c r="G58" t="s">
        <v>515</v>
      </c>
      <c r="H58" t="s">
        <v>516</v>
      </c>
      <c r="I58" t="s">
        <v>374</v>
      </c>
      <c r="J58" t="s">
        <v>320</v>
      </c>
      <c r="L58" t="s">
        <v>254</v>
      </c>
      <c r="N58">
        <v>32</v>
      </c>
      <c r="O58" t="s">
        <v>517</v>
      </c>
      <c r="R58" t="s">
        <v>258</v>
      </c>
      <c r="S58">
        <v>70</v>
      </c>
      <c r="T58" t="s">
        <v>518</v>
      </c>
      <c r="U58">
        <v>45</v>
      </c>
      <c r="V58" t="s">
        <v>328</v>
      </c>
      <c r="W58">
        <v>60</v>
      </c>
      <c r="Z58" t="s">
        <v>302</v>
      </c>
      <c r="AE58" t="s">
        <v>322</v>
      </c>
      <c r="AP58">
        <v>33</v>
      </c>
      <c r="AQ58" t="s">
        <v>512</v>
      </c>
      <c r="AR58" t="s">
        <v>574</v>
      </c>
      <c r="AT58">
        <v>5</v>
      </c>
      <c r="AU58" t="s">
        <v>260</v>
      </c>
      <c r="AV58" t="s">
        <v>629</v>
      </c>
      <c r="AW58" s="1"/>
      <c r="AY58">
        <v>9</v>
      </c>
      <c r="AZ58">
        <v>26</v>
      </c>
      <c r="BA58">
        <v>35</v>
      </c>
      <c r="BL58" t="s">
        <v>629</v>
      </c>
      <c r="BM58" t="s">
        <v>337</v>
      </c>
      <c r="BY58" s="1"/>
      <c r="BZ58" s="1"/>
      <c r="CA58" t="s">
        <v>574</v>
      </c>
      <c r="CB58" t="s">
        <v>27</v>
      </c>
      <c r="CC58" t="s">
        <v>203</v>
      </c>
      <c r="CE58" t="s">
        <v>297</v>
      </c>
      <c r="CF58" t="s">
        <v>284</v>
      </c>
      <c r="CG58" t="s">
        <v>28</v>
      </c>
      <c r="CH58" t="s">
        <v>285</v>
      </c>
      <c r="CI58" t="s">
        <v>299</v>
      </c>
      <c r="CJ58" t="s">
        <v>286</v>
      </c>
      <c r="CK58" t="s">
        <v>28</v>
      </c>
      <c r="CL58" t="s">
        <v>529</v>
      </c>
      <c r="CN58" t="s">
        <v>271</v>
      </c>
      <c r="CY58" t="s">
        <v>252</v>
      </c>
      <c r="CZ58">
        <v>21</v>
      </c>
      <c r="DB58" t="s">
        <v>513</v>
      </c>
      <c r="DC58">
        <v>7</v>
      </c>
      <c r="DD58">
        <v>0.2</v>
      </c>
      <c r="DE58">
        <v>0.2</v>
      </c>
      <c r="DF58">
        <v>1</v>
      </c>
      <c r="DG58" s="5">
        <v>0.46666666666666662</v>
      </c>
      <c r="DH58">
        <v>48.2</v>
      </c>
      <c r="DI58" s="6">
        <v>41</v>
      </c>
      <c r="DJ58" s="6" t="s">
        <v>633</v>
      </c>
      <c r="DK58">
        <v>120</v>
      </c>
      <c r="DO58" s="4"/>
    </row>
    <row r="59" spans="1:119" x14ac:dyDescent="0.25">
      <c r="A59" t="s">
        <v>512</v>
      </c>
      <c r="B59">
        <v>7</v>
      </c>
      <c r="C59" t="s">
        <v>513</v>
      </c>
      <c r="D59" s="11">
        <v>44433</v>
      </c>
      <c r="E59" t="s">
        <v>514</v>
      </c>
      <c r="F59" t="s">
        <v>370</v>
      </c>
      <c r="G59" t="s">
        <v>515</v>
      </c>
      <c r="H59" t="s">
        <v>516</v>
      </c>
      <c r="I59" t="s">
        <v>374</v>
      </c>
      <c r="J59" t="s">
        <v>320</v>
      </c>
      <c r="L59" t="s">
        <v>254</v>
      </c>
      <c r="N59">
        <v>32</v>
      </c>
      <c r="O59" t="s">
        <v>517</v>
      </c>
      <c r="R59" t="s">
        <v>258</v>
      </c>
      <c r="S59">
        <v>70</v>
      </c>
      <c r="T59" t="s">
        <v>518</v>
      </c>
      <c r="U59">
        <v>45</v>
      </c>
      <c r="V59" t="s">
        <v>328</v>
      </c>
      <c r="W59">
        <v>60</v>
      </c>
      <c r="Z59" t="s">
        <v>302</v>
      </c>
      <c r="AE59" t="s">
        <v>322</v>
      </c>
      <c r="AP59">
        <v>31</v>
      </c>
      <c r="AQ59" t="s">
        <v>512</v>
      </c>
      <c r="AR59" t="s">
        <v>560</v>
      </c>
      <c r="AT59">
        <v>3</v>
      </c>
      <c r="AU59" t="s">
        <v>260</v>
      </c>
      <c r="AV59" t="s">
        <v>625</v>
      </c>
      <c r="AW59" s="1"/>
      <c r="AY59">
        <v>8</v>
      </c>
      <c r="AZ59">
        <v>11</v>
      </c>
      <c r="BA59">
        <v>19</v>
      </c>
      <c r="BL59" t="s">
        <v>625</v>
      </c>
      <c r="BM59" t="s">
        <v>337</v>
      </c>
      <c r="BY59" s="1"/>
      <c r="BZ59" s="1"/>
      <c r="CA59" t="s">
        <v>560</v>
      </c>
      <c r="CB59" t="s">
        <v>266</v>
      </c>
      <c r="CE59" t="s">
        <v>267</v>
      </c>
      <c r="CF59" t="s">
        <v>307</v>
      </c>
      <c r="CG59" t="s">
        <v>28</v>
      </c>
      <c r="CH59" t="s">
        <v>249</v>
      </c>
      <c r="CI59" t="s">
        <v>270</v>
      </c>
      <c r="CJ59" t="s">
        <v>251</v>
      </c>
      <c r="CK59" t="s">
        <v>268</v>
      </c>
      <c r="CL59" t="s">
        <v>527</v>
      </c>
      <c r="CN59" t="s">
        <v>252</v>
      </c>
      <c r="CZ59">
        <v>25.5</v>
      </c>
      <c r="DB59" t="s">
        <v>513</v>
      </c>
      <c r="DC59">
        <v>7</v>
      </c>
      <c r="DD59">
        <v>0.2</v>
      </c>
      <c r="DE59">
        <v>0.2</v>
      </c>
      <c r="DF59">
        <v>1</v>
      </c>
      <c r="DG59" s="5">
        <v>0.46666666666666662</v>
      </c>
      <c r="DH59">
        <v>48.2</v>
      </c>
      <c r="DI59" s="6">
        <v>41</v>
      </c>
      <c r="DJ59" s="6" t="s">
        <v>633</v>
      </c>
      <c r="DK59">
        <v>120</v>
      </c>
      <c r="DO59" s="4"/>
    </row>
    <row r="60" spans="1:119" x14ac:dyDescent="0.25">
      <c r="A60" t="s">
        <v>512</v>
      </c>
      <c r="B60">
        <v>7</v>
      </c>
      <c r="C60" t="s">
        <v>513</v>
      </c>
      <c r="D60" s="11">
        <v>44433</v>
      </c>
      <c r="E60" t="s">
        <v>514</v>
      </c>
      <c r="F60" t="s">
        <v>370</v>
      </c>
      <c r="G60" t="s">
        <v>515</v>
      </c>
      <c r="H60" t="s">
        <v>516</v>
      </c>
      <c r="I60" t="s">
        <v>374</v>
      </c>
      <c r="J60" t="s">
        <v>320</v>
      </c>
      <c r="L60" t="s">
        <v>254</v>
      </c>
      <c r="N60">
        <v>32</v>
      </c>
      <c r="O60" t="s">
        <v>517</v>
      </c>
      <c r="R60" t="s">
        <v>258</v>
      </c>
      <c r="S60">
        <v>70</v>
      </c>
      <c r="T60" t="s">
        <v>518</v>
      </c>
      <c r="U60">
        <v>45</v>
      </c>
      <c r="V60" t="s">
        <v>328</v>
      </c>
      <c r="W60">
        <v>60</v>
      </c>
      <c r="Z60" t="s">
        <v>302</v>
      </c>
      <c r="AE60" t="s">
        <v>322</v>
      </c>
      <c r="AP60">
        <v>29</v>
      </c>
      <c r="AQ60" t="s">
        <v>512</v>
      </c>
      <c r="AR60" t="s">
        <v>378</v>
      </c>
      <c r="AT60">
        <v>1</v>
      </c>
      <c r="AU60" t="s">
        <v>260</v>
      </c>
      <c r="AV60" t="s">
        <v>625</v>
      </c>
      <c r="AW60" s="1"/>
      <c r="AY60">
        <v>5</v>
      </c>
      <c r="AZ60">
        <v>0</v>
      </c>
      <c r="BA60">
        <v>5</v>
      </c>
      <c r="BL60" t="s">
        <v>625</v>
      </c>
      <c r="BM60" t="s">
        <v>337</v>
      </c>
      <c r="BY60" s="1"/>
      <c r="BZ60" s="1"/>
      <c r="CA60" t="s">
        <v>378</v>
      </c>
      <c r="CB60" t="s">
        <v>27</v>
      </c>
      <c r="DB60" t="s">
        <v>513</v>
      </c>
      <c r="DC60">
        <v>7</v>
      </c>
      <c r="DD60">
        <v>0.2</v>
      </c>
      <c r="DE60">
        <v>0.2</v>
      </c>
      <c r="DF60">
        <v>1</v>
      </c>
      <c r="DG60" s="5">
        <v>0.46666666666666662</v>
      </c>
      <c r="DH60">
        <v>48.2</v>
      </c>
      <c r="DI60" s="6">
        <v>41</v>
      </c>
      <c r="DJ60" s="6" t="s">
        <v>633</v>
      </c>
      <c r="DK60">
        <v>120</v>
      </c>
      <c r="DO60" s="4"/>
    </row>
    <row r="61" spans="1:119" x14ac:dyDescent="0.25">
      <c r="A61" t="s">
        <v>512</v>
      </c>
      <c r="B61">
        <v>7</v>
      </c>
      <c r="C61" t="s">
        <v>513</v>
      </c>
      <c r="D61" s="11">
        <v>44433</v>
      </c>
      <c r="E61" t="s">
        <v>514</v>
      </c>
      <c r="F61" t="s">
        <v>370</v>
      </c>
      <c r="G61" t="s">
        <v>515</v>
      </c>
      <c r="H61" t="s">
        <v>516</v>
      </c>
      <c r="I61" t="s">
        <v>374</v>
      </c>
      <c r="J61" t="s">
        <v>320</v>
      </c>
      <c r="L61" t="s">
        <v>254</v>
      </c>
      <c r="N61">
        <v>32</v>
      </c>
      <c r="O61" t="s">
        <v>517</v>
      </c>
      <c r="R61" t="s">
        <v>258</v>
      </c>
      <c r="S61">
        <v>70</v>
      </c>
      <c r="T61" t="s">
        <v>518</v>
      </c>
      <c r="U61">
        <v>45</v>
      </c>
      <c r="V61" t="s">
        <v>328</v>
      </c>
      <c r="W61">
        <v>60</v>
      </c>
      <c r="Z61" t="s">
        <v>302</v>
      </c>
      <c r="AE61" t="s">
        <v>322</v>
      </c>
      <c r="AP61">
        <v>30</v>
      </c>
      <c r="AQ61" t="s">
        <v>512</v>
      </c>
      <c r="AR61" t="s">
        <v>5</v>
      </c>
      <c r="AT61">
        <v>2</v>
      </c>
      <c r="AU61" t="s">
        <v>260</v>
      </c>
      <c r="AV61" t="s">
        <v>625</v>
      </c>
      <c r="AW61" s="1"/>
      <c r="AY61">
        <v>6</v>
      </c>
      <c r="AZ61">
        <v>5</v>
      </c>
      <c r="BA61">
        <v>11</v>
      </c>
      <c r="BL61" t="s">
        <v>625</v>
      </c>
      <c r="BM61" t="s">
        <v>337</v>
      </c>
      <c r="BY61" s="1"/>
      <c r="BZ61" s="1"/>
      <c r="CA61" t="s">
        <v>5</v>
      </c>
      <c r="CB61" t="s">
        <v>27</v>
      </c>
      <c r="CD61" t="s">
        <v>28</v>
      </c>
      <c r="CE61" t="s">
        <v>248</v>
      </c>
      <c r="CF61" t="s">
        <v>314</v>
      </c>
      <c r="CG61" t="s">
        <v>268</v>
      </c>
      <c r="CI61" t="s">
        <v>250</v>
      </c>
      <c r="CK61" t="s">
        <v>28</v>
      </c>
      <c r="CL61" t="s">
        <v>377</v>
      </c>
      <c r="DB61" t="s">
        <v>513</v>
      </c>
      <c r="DC61">
        <v>7</v>
      </c>
      <c r="DD61">
        <v>0.2</v>
      </c>
      <c r="DE61">
        <v>0.2</v>
      </c>
      <c r="DF61">
        <v>1</v>
      </c>
      <c r="DG61" s="5">
        <v>0.46666666666666662</v>
      </c>
      <c r="DH61">
        <v>48.2</v>
      </c>
      <c r="DI61" s="6">
        <v>41</v>
      </c>
      <c r="DJ61" s="6" t="s">
        <v>633</v>
      </c>
      <c r="DK61">
        <v>120</v>
      </c>
      <c r="DO61" s="4"/>
    </row>
    <row r="62" spans="1:119" x14ac:dyDescent="0.25">
      <c r="A62" t="s">
        <v>552</v>
      </c>
      <c r="B62">
        <v>8</v>
      </c>
      <c r="D62" s="11">
        <v>44165</v>
      </c>
      <c r="AH62" t="s">
        <v>396</v>
      </c>
      <c r="AI62" t="s">
        <v>328</v>
      </c>
      <c r="AJ62" t="s">
        <v>549</v>
      </c>
      <c r="AK62" t="s">
        <v>390</v>
      </c>
      <c r="AM62" t="s">
        <v>397</v>
      </c>
      <c r="AN62">
        <v>218</v>
      </c>
      <c r="AO62" t="s">
        <v>553</v>
      </c>
      <c r="AP62">
        <v>22</v>
      </c>
      <c r="AQ62" t="s">
        <v>552</v>
      </c>
      <c r="AR62" t="s">
        <v>536</v>
      </c>
      <c r="AT62">
        <v>2</v>
      </c>
      <c r="AU62" t="s">
        <v>332</v>
      </c>
      <c r="AW62" s="1"/>
      <c r="AY62">
        <v>0.5</v>
      </c>
      <c r="AZ62">
        <v>0.5</v>
      </c>
      <c r="BA62">
        <v>1</v>
      </c>
      <c r="BD62" t="s">
        <v>594</v>
      </c>
      <c r="BU62" t="s">
        <v>583</v>
      </c>
      <c r="BV62" t="s">
        <v>247</v>
      </c>
      <c r="BX62" t="s">
        <v>595</v>
      </c>
      <c r="BY62" s="1" t="s">
        <v>404</v>
      </c>
      <c r="BZ62" s="1"/>
      <c r="CA62" t="s">
        <v>536</v>
      </c>
      <c r="CB62" t="s">
        <v>266</v>
      </c>
      <c r="CN62" t="s">
        <v>271</v>
      </c>
      <c r="DC62"/>
      <c r="DG62" s="5"/>
      <c r="DI62" s="6"/>
      <c r="DJ62" s="6"/>
      <c r="DO62" s="4"/>
    </row>
    <row r="63" spans="1:119" x14ac:dyDescent="0.25">
      <c r="A63" t="s">
        <v>552</v>
      </c>
      <c r="B63">
        <v>8</v>
      </c>
      <c r="D63" s="11">
        <v>44165</v>
      </c>
      <c r="AH63" t="s">
        <v>396</v>
      </c>
      <c r="AI63" t="s">
        <v>328</v>
      </c>
      <c r="AJ63" t="s">
        <v>549</v>
      </c>
      <c r="AK63" t="s">
        <v>390</v>
      </c>
      <c r="AM63" t="s">
        <v>397</v>
      </c>
      <c r="AN63">
        <v>218</v>
      </c>
      <c r="AO63" t="s">
        <v>553</v>
      </c>
      <c r="AP63">
        <v>21</v>
      </c>
      <c r="AQ63" t="s">
        <v>552</v>
      </c>
      <c r="AT63">
        <v>1</v>
      </c>
      <c r="AU63" t="s">
        <v>332</v>
      </c>
      <c r="AW63" s="1"/>
      <c r="AY63">
        <v>0.5</v>
      </c>
      <c r="AZ63">
        <v>0</v>
      </c>
      <c r="BA63">
        <v>0.5</v>
      </c>
      <c r="BD63" t="s">
        <v>593</v>
      </c>
      <c r="BU63" t="s">
        <v>580</v>
      </c>
      <c r="BV63" t="s">
        <v>247</v>
      </c>
      <c r="BY63" s="1" t="s">
        <v>404</v>
      </c>
      <c r="BZ63" s="1"/>
      <c r="DC63"/>
      <c r="DG63" s="5"/>
      <c r="DI63" s="6"/>
      <c r="DJ63" s="6"/>
      <c r="DO63" s="4"/>
    </row>
    <row r="64" spans="1:119" x14ac:dyDescent="0.25">
      <c r="A64" t="s">
        <v>519</v>
      </c>
      <c r="B64">
        <v>8</v>
      </c>
      <c r="C64" t="s">
        <v>520</v>
      </c>
      <c r="D64" s="11">
        <v>44434</v>
      </c>
      <c r="E64" t="s">
        <v>521</v>
      </c>
      <c r="F64" t="s">
        <v>370</v>
      </c>
      <c r="G64" t="s">
        <v>522</v>
      </c>
      <c r="H64" t="s">
        <v>523</v>
      </c>
      <c r="I64" t="s">
        <v>374</v>
      </c>
      <c r="N64">
        <v>100</v>
      </c>
      <c r="O64" t="s">
        <v>524</v>
      </c>
      <c r="P64" t="s">
        <v>258</v>
      </c>
      <c r="R64" t="s">
        <v>258</v>
      </c>
      <c r="S64">
        <v>80</v>
      </c>
      <c r="T64" t="s">
        <v>525</v>
      </c>
      <c r="U64">
        <v>45</v>
      </c>
      <c r="V64" t="s">
        <v>282</v>
      </c>
      <c r="W64">
        <v>15</v>
      </c>
      <c r="X64" t="s">
        <v>483</v>
      </c>
      <c r="Z64" t="s">
        <v>483</v>
      </c>
      <c r="AG64" t="s">
        <v>483</v>
      </c>
      <c r="AP64">
        <v>36</v>
      </c>
      <c r="AQ64" t="s">
        <v>519</v>
      </c>
      <c r="AR64" t="s">
        <v>577</v>
      </c>
      <c r="AT64">
        <v>3</v>
      </c>
      <c r="AU64" t="s">
        <v>291</v>
      </c>
      <c r="AV64" t="s">
        <v>291</v>
      </c>
      <c r="AW64" s="1"/>
      <c r="AY64">
        <v>3</v>
      </c>
      <c r="AZ64">
        <v>3</v>
      </c>
      <c r="BA64">
        <v>6</v>
      </c>
      <c r="BL64" t="s">
        <v>630</v>
      </c>
      <c r="BM64" t="s">
        <v>337</v>
      </c>
      <c r="BY64" s="1"/>
      <c r="BZ64" s="1"/>
      <c r="CA64" t="s">
        <v>577</v>
      </c>
      <c r="CB64" t="s">
        <v>27</v>
      </c>
      <c r="CC64" t="s">
        <v>140</v>
      </c>
      <c r="CE64" t="s">
        <v>307</v>
      </c>
      <c r="CF64" t="s">
        <v>267</v>
      </c>
      <c r="CG64" t="s">
        <v>268</v>
      </c>
      <c r="CH64" t="s">
        <v>298</v>
      </c>
      <c r="CI64" t="s">
        <v>308</v>
      </c>
      <c r="CK64" t="s">
        <v>268</v>
      </c>
      <c r="CL64" t="s">
        <v>530</v>
      </c>
      <c r="CN64" t="s">
        <v>271</v>
      </c>
      <c r="CO64">
        <v>210</v>
      </c>
      <c r="CV64" t="s">
        <v>531</v>
      </c>
      <c r="CZ64">
        <v>23.9</v>
      </c>
      <c r="DB64" t="s">
        <v>520</v>
      </c>
      <c r="DC64">
        <v>8</v>
      </c>
      <c r="DG64" s="5" t="s">
        <v>338</v>
      </c>
      <c r="DH64" t="s">
        <v>338</v>
      </c>
      <c r="DI64" s="6" t="s">
        <v>338</v>
      </c>
      <c r="DJ64" s="6" t="s">
        <v>338</v>
      </c>
      <c r="DK64" t="s">
        <v>338</v>
      </c>
      <c r="DO64" s="4"/>
    </row>
    <row r="65" spans="1:119" x14ac:dyDescent="0.25">
      <c r="A65" t="s">
        <v>519</v>
      </c>
      <c r="B65">
        <v>8</v>
      </c>
      <c r="C65" t="s">
        <v>520</v>
      </c>
      <c r="D65" s="11">
        <v>44434</v>
      </c>
      <c r="E65" t="s">
        <v>521</v>
      </c>
      <c r="F65" t="s">
        <v>370</v>
      </c>
      <c r="G65" t="s">
        <v>522</v>
      </c>
      <c r="H65" t="s">
        <v>523</v>
      </c>
      <c r="I65" t="s">
        <v>374</v>
      </c>
      <c r="N65">
        <v>100</v>
      </c>
      <c r="O65" t="s">
        <v>524</v>
      </c>
      <c r="P65" t="s">
        <v>258</v>
      </c>
      <c r="R65" t="s">
        <v>258</v>
      </c>
      <c r="S65">
        <v>80</v>
      </c>
      <c r="T65" t="s">
        <v>525</v>
      </c>
      <c r="U65">
        <v>45</v>
      </c>
      <c r="V65" t="s">
        <v>282</v>
      </c>
      <c r="W65">
        <v>15</v>
      </c>
      <c r="X65" t="s">
        <v>483</v>
      </c>
      <c r="Z65" t="s">
        <v>483</v>
      </c>
      <c r="AG65" t="s">
        <v>483</v>
      </c>
      <c r="AP65">
        <v>37</v>
      </c>
      <c r="AQ65" t="s">
        <v>519</v>
      </c>
      <c r="AR65" t="s">
        <v>560</v>
      </c>
      <c r="AT65">
        <v>4</v>
      </c>
      <c r="AU65" t="s">
        <v>291</v>
      </c>
      <c r="AV65" t="s">
        <v>291</v>
      </c>
      <c r="AW65" s="1"/>
      <c r="AY65">
        <v>4</v>
      </c>
      <c r="AZ65">
        <v>6</v>
      </c>
      <c r="BA65">
        <v>10</v>
      </c>
      <c r="BL65" t="s">
        <v>630</v>
      </c>
      <c r="BM65" t="s">
        <v>337</v>
      </c>
      <c r="BY65" s="1"/>
      <c r="BZ65" s="1"/>
      <c r="CA65" t="s">
        <v>560</v>
      </c>
      <c r="CB65" t="s">
        <v>266</v>
      </c>
      <c r="CE65" t="s">
        <v>267</v>
      </c>
      <c r="CF65" t="s">
        <v>307</v>
      </c>
      <c r="CG65" t="s">
        <v>28</v>
      </c>
      <c r="CH65" t="s">
        <v>249</v>
      </c>
      <c r="CI65" t="s">
        <v>270</v>
      </c>
      <c r="CJ65" t="s">
        <v>251</v>
      </c>
      <c r="CK65" t="s">
        <v>268</v>
      </c>
      <c r="CL65" t="s">
        <v>527</v>
      </c>
      <c r="CN65" t="s">
        <v>252</v>
      </c>
      <c r="CZ65">
        <v>25.5</v>
      </c>
      <c r="DB65" t="s">
        <v>520</v>
      </c>
      <c r="DC65">
        <v>8</v>
      </c>
      <c r="DG65" s="5" t="s">
        <v>338</v>
      </c>
      <c r="DH65" t="s">
        <v>338</v>
      </c>
      <c r="DI65" s="6" t="s">
        <v>338</v>
      </c>
      <c r="DJ65" s="6" t="s">
        <v>338</v>
      </c>
      <c r="DK65" t="s">
        <v>338</v>
      </c>
      <c r="DO65" s="4"/>
    </row>
    <row r="66" spans="1:119" x14ac:dyDescent="0.25">
      <c r="A66" t="s">
        <v>519</v>
      </c>
      <c r="B66">
        <v>8</v>
      </c>
      <c r="C66" t="s">
        <v>520</v>
      </c>
      <c r="D66" s="11">
        <v>44434</v>
      </c>
      <c r="E66" t="s">
        <v>521</v>
      </c>
      <c r="F66" t="s">
        <v>370</v>
      </c>
      <c r="G66" t="s">
        <v>522</v>
      </c>
      <c r="H66" t="s">
        <v>523</v>
      </c>
      <c r="I66" t="s">
        <v>374</v>
      </c>
      <c r="N66">
        <v>100</v>
      </c>
      <c r="O66" t="s">
        <v>524</v>
      </c>
      <c r="P66" t="s">
        <v>258</v>
      </c>
      <c r="R66" t="s">
        <v>258</v>
      </c>
      <c r="S66">
        <v>80</v>
      </c>
      <c r="T66" t="s">
        <v>525</v>
      </c>
      <c r="U66">
        <v>45</v>
      </c>
      <c r="V66" t="s">
        <v>282</v>
      </c>
      <c r="W66">
        <v>15</v>
      </c>
      <c r="X66" t="s">
        <v>483</v>
      </c>
      <c r="Z66" t="s">
        <v>483</v>
      </c>
      <c r="AG66" t="s">
        <v>483</v>
      </c>
      <c r="AP66">
        <v>34</v>
      </c>
      <c r="AQ66" t="s">
        <v>519</v>
      </c>
      <c r="AR66" t="s">
        <v>582</v>
      </c>
      <c r="AT66">
        <v>1</v>
      </c>
      <c r="AU66" t="s">
        <v>291</v>
      </c>
      <c r="AV66" t="s">
        <v>380</v>
      </c>
      <c r="AW66" s="1"/>
      <c r="AY66">
        <v>1</v>
      </c>
      <c r="AZ66">
        <v>0</v>
      </c>
      <c r="BA66">
        <v>1</v>
      </c>
      <c r="BL66" t="s">
        <v>380</v>
      </c>
      <c r="BM66" t="s">
        <v>337</v>
      </c>
      <c r="BY66" s="1"/>
      <c r="BZ66" s="1"/>
      <c r="CA66" t="s">
        <v>582</v>
      </c>
      <c r="CB66" t="s">
        <v>266</v>
      </c>
      <c r="CE66" t="s">
        <v>314</v>
      </c>
      <c r="CF66" t="s">
        <v>248</v>
      </c>
      <c r="CL66" t="s">
        <v>532</v>
      </c>
      <c r="CN66" t="s">
        <v>271</v>
      </c>
      <c r="CZ66" t="s">
        <v>533</v>
      </c>
      <c r="DB66" t="s">
        <v>520</v>
      </c>
      <c r="DC66">
        <v>8</v>
      </c>
      <c r="DG66" s="5" t="s">
        <v>338</v>
      </c>
      <c r="DH66" t="s">
        <v>338</v>
      </c>
      <c r="DI66" s="6" t="s">
        <v>338</v>
      </c>
      <c r="DJ66" s="6" t="s">
        <v>338</v>
      </c>
      <c r="DK66" t="s">
        <v>338</v>
      </c>
      <c r="DO66" s="4"/>
    </row>
    <row r="67" spans="1:119" x14ac:dyDescent="0.25">
      <c r="A67" t="s">
        <v>519</v>
      </c>
      <c r="B67">
        <v>8</v>
      </c>
      <c r="C67" t="s">
        <v>520</v>
      </c>
      <c r="D67" s="11">
        <v>44434</v>
      </c>
      <c r="E67" t="s">
        <v>521</v>
      </c>
      <c r="F67" t="s">
        <v>370</v>
      </c>
      <c r="G67" t="s">
        <v>522</v>
      </c>
      <c r="H67" t="s">
        <v>523</v>
      </c>
      <c r="I67" t="s">
        <v>374</v>
      </c>
      <c r="N67">
        <v>100</v>
      </c>
      <c r="O67" t="s">
        <v>524</v>
      </c>
      <c r="P67" t="s">
        <v>258</v>
      </c>
      <c r="R67" t="s">
        <v>258</v>
      </c>
      <c r="S67">
        <v>80</v>
      </c>
      <c r="T67" t="s">
        <v>525</v>
      </c>
      <c r="U67">
        <v>45</v>
      </c>
      <c r="V67" t="s">
        <v>282</v>
      </c>
      <c r="W67">
        <v>15</v>
      </c>
      <c r="X67" t="s">
        <v>483</v>
      </c>
      <c r="Z67" t="s">
        <v>483</v>
      </c>
      <c r="AG67" t="s">
        <v>483</v>
      </c>
      <c r="AP67">
        <v>35</v>
      </c>
      <c r="AQ67" t="s">
        <v>519</v>
      </c>
      <c r="AR67" t="s">
        <v>577</v>
      </c>
      <c r="AT67">
        <v>2</v>
      </c>
      <c r="AU67" t="s">
        <v>291</v>
      </c>
      <c r="AV67" t="s">
        <v>618</v>
      </c>
      <c r="AW67" s="1"/>
      <c r="AY67">
        <v>2</v>
      </c>
      <c r="AZ67">
        <v>1</v>
      </c>
      <c r="BA67">
        <v>3</v>
      </c>
      <c r="BL67" t="s">
        <v>618</v>
      </c>
      <c r="BM67" t="s">
        <v>337</v>
      </c>
      <c r="BY67" s="1"/>
      <c r="BZ67" s="1"/>
      <c r="CA67" t="s">
        <v>577</v>
      </c>
      <c r="CB67" t="s">
        <v>27</v>
      </c>
      <c r="CC67" t="s">
        <v>140</v>
      </c>
      <c r="CE67" t="s">
        <v>307</v>
      </c>
      <c r="CF67" t="s">
        <v>267</v>
      </c>
      <c r="CG67" t="s">
        <v>268</v>
      </c>
      <c r="CH67" t="s">
        <v>298</v>
      </c>
      <c r="CI67" t="s">
        <v>308</v>
      </c>
      <c r="CK67" t="s">
        <v>268</v>
      </c>
      <c r="CL67" t="s">
        <v>530</v>
      </c>
      <c r="CN67" t="s">
        <v>271</v>
      </c>
      <c r="CO67">
        <v>210</v>
      </c>
      <c r="CV67" t="s">
        <v>531</v>
      </c>
      <c r="CZ67">
        <v>23.9</v>
      </c>
      <c r="DB67" t="s">
        <v>520</v>
      </c>
      <c r="DC67">
        <v>8</v>
      </c>
      <c r="DG67" s="5" t="s">
        <v>338</v>
      </c>
      <c r="DH67" t="s">
        <v>338</v>
      </c>
      <c r="DI67" s="6" t="s">
        <v>338</v>
      </c>
      <c r="DJ67" s="6" t="s">
        <v>338</v>
      </c>
      <c r="DK67" t="s">
        <v>338</v>
      </c>
      <c r="DO67" s="4"/>
    </row>
    <row r="68" spans="1:119" x14ac:dyDescent="0.25">
      <c r="A68" t="s">
        <v>554</v>
      </c>
      <c r="B68">
        <v>9</v>
      </c>
      <c r="D68" s="11">
        <v>44165</v>
      </c>
      <c r="AH68" t="s">
        <v>399</v>
      </c>
      <c r="AI68" t="s">
        <v>328</v>
      </c>
      <c r="AK68" t="s">
        <v>390</v>
      </c>
      <c r="AM68" t="s">
        <v>397</v>
      </c>
      <c r="AN68" t="s">
        <v>555</v>
      </c>
      <c r="AO68" t="s">
        <v>553</v>
      </c>
      <c r="AP68">
        <v>25</v>
      </c>
      <c r="AQ68" t="s">
        <v>554</v>
      </c>
      <c r="AT68">
        <v>3</v>
      </c>
      <c r="AU68" t="s">
        <v>332</v>
      </c>
      <c r="AW68" s="1"/>
      <c r="AZ68">
        <v>2.2999999999999998</v>
      </c>
      <c r="BA68">
        <v>2.2999999999999998</v>
      </c>
      <c r="BD68" t="s">
        <v>602</v>
      </c>
      <c r="BU68" t="s">
        <v>601</v>
      </c>
      <c r="BV68" t="s">
        <v>218</v>
      </c>
      <c r="BY68" s="1"/>
      <c r="BZ68" s="1"/>
      <c r="DC68"/>
      <c r="DG68" s="5"/>
      <c r="DI68" s="6"/>
      <c r="DJ68" s="6"/>
      <c r="DO68" s="4"/>
    </row>
    <row r="69" spans="1:119" x14ac:dyDescent="0.25">
      <c r="A69" t="s">
        <v>554</v>
      </c>
      <c r="B69">
        <v>9</v>
      </c>
      <c r="D69" s="11">
        <v>44165</v>
      </c>
      <c r="AH69" t="s">
        <v>399</v>
      </c>
      <c r="AI69" t="s">
        <v>328</v>
      </c>
      <c r="AK69" t="s">
        <v>390</v>
      </c>
      <c r="AM69" t="s">
        <v>397</v>
      </c>
      <c r="AN69" t="s">
        <v>555</v>
      </c>
      <c r="AO69" t="s">
        <v>553</v>
      </c>
      <c r="AP69">
        <v>24</v>
      </c>
      <c r="AQ69" t="s">
        <v>554</v>
      </c>
      <c r="AR69" t="s">
        <v>537</v>
      </c>
      <c r="AT69">
        <v>2</v>
      </c>
      <c r="AU69" t="s">
        <v>332</v>
      </c>
      <c r="AW69" s="1"/>
      <c r="AY69">
        <v>1.8</v>
      </c>
      <c r="AZ69">
        <v>0.49999999999999978</v>
      </c>
      <c r="BA69">
        <v>2.2999999999999998</v>
      </c>
      <c r="BD69" t="s">
        <v>599</v>
      </c>
      <c r="BU69" t="s">
        <v>598</v>
      </c>
      <c r="BV69" t="s">
        <v>247</v>
      </c>
      <c r="BX69" t="s">
        <v>631</v>
      </c>
      <c r="BY69" s="1" t="s">
        <v>406</v>
      </c>
      <c r="BZ69" s="1" t="s">
        <v>406</v>
      </c>
      <c r="CA69" t="s">
        <v>537</v>
      </c>
      <c r="CB69" t="s">
        <v>266</v>
      </c>
      <c r="CN69" t="s">
        <v>271</v>
      </c>
      <c r="DC69"/>
      <c r="DG69" s="5"/>
      <c r="DI69" s="6"/>
      <c r="DJ69" s="6"/>
      <c r="DO69" s="4"/>
    </row>
    <row r="70" spans="1:119" x14ac:dyDescent="0.25">
      <c r="A70" t="s">
        <v>554</v>
      </c>
      <c r="B70">
        <v>9</v>
      </c>
      <c r="D70" s="11">
        <v>44165</v>
      </c>
      <c r="AH70" t="s">
        <v>399</v>
      </c>
      <c r="AI70" t="s">
        <v>328</v>
      </c>
      <c r="AK70" t="s">
        <v>390</v>
      </c>
      <c r="AM70" t="s">
        <v>397</v>
      </c>
      <c r="AN70" t="s">
        <v>555</v>
      </c>
      <c r="AO70" t="s">
        <v>553</v>
      </c>
      <c r="AP70">
        <v>23</v>
      </c>
      <c r="AQ70" t="s">
        <v>554</v>
      </c>
      <c r="AT70">
        <v>1</v>
      </c>
      <c r="AU70" t="s">
        <v>332</v>
      </c>
      <c r="AW70" s="1"/>
      <c r="AY70">
        <v>0.5</v>
      </c>
      <c r="AZ70">
        <v>0</v>
      </c>
      <c r="BA70">
        <v>0.5</v>
      </c>
      <c r="BD70" t="s">
        <v>384</v>
      </c>
      <c r="BU70" t="s">
        <v>596</v>
      </c>
      <c r="BV70" t="s">
        <v>247</v>
      </c>
      <c r="BW70" t="s">
        <v>597</v>
      </c>
      <c r="BY70" s="1" t="s">
        <v>405</v>
      </c>
      <c r="BZ70" s="1" t="s">
        <v>406</v>
      </c>
      <c r="DC70"/>
      <c r="DG70" s="5"/>
      <c r="DI70" s="6"/>
      <c r="DJ70" s="6"/>
      <c r="DO70" s="4"/>
    </row>
    <row r="71" spans="1:119" x14ac:dyDescent="0.25">
      <c r="A71" t="s">
        <v>556</v>
      </c>
      <c r="B71">
        <v>10</v>
      </c>
      <c r="D71" s="11">
        <v>44165</v>
      </c>
      <c r="AH71" t="s">
        <v>396</v>
      </c>
      <c r="AI71" t="s">
        <v>328</v>
      </c>
      <c r="AK71" t="s">
        <v>390</v>
      </c>
      <c r="AM71" t="s">
        <v>397</v>
      </c>
      <c r="AN71" t="s">
        <v>555</v>
      </c>
      <c r="AO71" t="s">
        <v>557</v>
      </c>
      <c r="AP71">
        <v>29</v>
      </c>
      <c r="AQ71" t="s">
        <v>556</v>
      </c>
      <c r="AR71" t="s">
        <v>539</v>
      </c>
      <c r="AT71">
        <v>4</v>
      </c>
      <c r="AU71" t="s">
        <v>332</v>
      </c>
      <c r="AW71" s="1"/>
      <c r="AY71">
        <v>0.2</v>
      </c>
      <c r="AZ71">
        <v>9.1</v>
      </c>
      <c r="BA71">
        <v>9.2999999999999989</v>
      </c>
      <c r="BD71" t="s">
        <v>559</v>
      </c>
      <c r="BU71" t="s">
        <v>605</v>
      </c>
      <c r="BV71" t="s">
        <v>247</v>
      </c>
      <c r="BX71" t="s">
        <v>108</v>
      </c>
      <c r="BY71" s="1" t="s">
        <v>606</v>
      </c>
      <c r="BZ71" s="1"/>
      <c r="CA71" t="s">
        <v>539</v>
      </c>
      <c r="CB71" t="s">
        <v>266</v>
      </c>
      <c r="CZ71">
        <v>10.9</v>
      </c>
      <c r="DC71"/>
      <c r="DG71" s="5"/>
      <c r="DI71" s="6"/>
      <c r="DJ71" s="6"/>
      <c r="DO71" s="4"/>
    </row>
    <row r="72" spans="1:119" x14ac:dyDescent="0.25">
      <c r="A72" t="s">
        <v>556</v>
      </c>
      <c r="B72">
        <v>10</v>
      </c>
      <c r="D72" s="11">
        <v>44165</v>
      </c>
      <c r="AH72" t="s">
        <v>396</v>
      </c>
      <c r="AI72" t="s">
        <v>328</v>
      </c>
      <c r="AK72" t="s">
        <v>390</v>
      </c>
      <c r="AM72" t="s">
        <v>397</v>
      </c>
      <c r="AN72" t="s">
        <v>555</v>
      </c>
      <c r="AO72" t="s">
        <v>557</v>
      </c>
      <c r="AP72">
        <v>30</v>
      </c>
      <c r="AQ72" t="s">
        <v>556</v>
      </c>
      <c r="AT72">
        <v>5</v>
      </c>
      <c r="AU72" t="s">
        <v>332</v>
      </c>
      <c r="AW72" s="1"/>
      <c r="AZ72">
        <v>9.2999999999999989</v>
      </c>
      <c r="BA72">
        <v>9.2999999999999989</v>
      </c>
      <c r="BD72" t="s">
        <v>572</v>
      </c>
      <c r="BU72" t="s">
        <v>576</v>
      </c>
      <c r="BY72" s="1"/>
      <c r="BZ72" s="1"/>
      <c r="DC72"/>
      <c r="DG72" s="5"/>
      <c r="DI72" s="6"/>
      <c r="DJ72" s="6"/>
      <c r="DO72" s="4"/>
    </row>
    <row r="73" spans="1:119" x14ac:dyDescent="0.25">
      <c r="A73" t="s">
        <v>556</v>
      </c>
      <c r="B73">
        <v>10</v>
      </c>
      <c r="D73" s="11">
        <v>44165</v>
      </c>
      <c r="AH73" t="s">
        <v>396</v>
      </c>
      <c r="AI73" t="s">
        <v>328</v>
      </c>
      <c r="AK73" t="s">
        <v>390</v>
      </c>
      <c r="AM73" t="s">
        <v>397</v>
      </c>
      <c r="AN73" t="s">
        <v>555</v>
      </c>
      <c r="AO73" t="s">
        <v>557</v>
      </c>
      <c r="AP73">
        <v>28</v>
      </c>
      <c r="AQ73" t="s">
        <v>556</v>
      </c>
      <c r="AT73">
        <v>3</v>
      </c>
      <c r="AU73" t="s">
        <v>332</v>
      </c>
      <c r="AW73" s="1"/>
      <c r="AY73">
        <v>8.5</v>
      </c>
      <c r="AZ73">
        <v>0.59999999999999964</v>
      </c>
      <c r="BA73">
        <v>9.1</v>
      </c>
      <c r="BD73" t="s">
        <v>572</v>
      </c>
      <c r="BU73" t="s">
        <v>604</v>
      </c>
      <c r="BV73" t="s">
        <v>247</v>
      </c>
      <c r="BY73" s="1"/>
      <c r="BZ73" s="1"/>
      <c r="DC73"/>
      <c r="DG73" s="5"/>
      <c r="DI73" s="6"/>
      <c r="DJ73" s="6"/>
      <c r="DO73" s="4"/>
    </row>
    <row r="74" spans="1:119" x14ac:dyDescent="0.25">
      <c r="A74" t="s">
        <v>556</v>
      </c>
      <c r="B74">
        <v>10</v>
      </c>
      <c r="D74" s="11">
        <v>44165</v>
      </c>
      <c r="AH74" t="s">
        <v>396</v>
      </c>
      <c r="AI74" t="s">
        <v>328</v>
      </c>
      <c r="AK74" t="s">
        <v>390</v>
      </c>
      <c r="AM74" t="s">
        <v>397</v>
      </c>
      <c r="AN74" t="s">
        <v>555</v>
      </c>
      <c r="AO74" t="s">
        <v>557</v>
      </c>
      <c r="AP74">
        <v>26</v>
      </c>
      <c r="AQ74" t="s">
        <v>556</v>
      </c>
      <c r="AT74">
        <v>1</v>
      </c>
      <c r="AU74" t="s">
        <v>332</v>
      </c>
      <c r="AW74" s="1"/>
      <c r="AY74">
        <v>0.4</v>
      </c>
      <c r="AZ74">
        <v>0</v>
      </c>
      <c r="BA74">
        <v>0.4</v>
      </c>
      <c r="BD74" t="s">
        <v>603</v>
      </c>
      <c r="BU74" t="s">
        <v>596</v>
      </c>
      <c r="BV74" t="s">
        <v>247</v>
      </c>
      <c r="BY74" s="1" t="s">
        <v>405</v>
      </c>
      <c r="BZ74" s="1" t="s">
        <v>406</v>
      </c>
      <c r="DC74"/>
      <c r="DG74" s="5"/>
      <c r="DI74" s="6"/>
      <c r="DJ74" s="6"/>
      <c r="DO74" s="4"/>
    </row>
    <row r="75" spans="1:119" x14ac:dyDescent="0.25">
      <c r="A75" t="s">
        <v>556</v>
      </c>
      <c r="B75">
        <v>10</v>
      </c>
      <c r="D75" s="11">
        <v>44165</v>
      </c>
      <c r="AH75" t="s">
        <v>396</v>
      </c>
      <c r="AI75" t="s">
        <v>328</v>
      </c>
      <c r="AK75" t="s">
        <v>390</v>
      </c>
      <c r="AM75" t="s">
        <v>397</v>
      </c>
      <c r="AN75" t="s">
        <v>555</v>
      </c>
      <c r="AO75" t="s">
        <v>557</v>
      </c>
      <c r="AP75">
        <v>27</v>
      </c>
      <c r="AQ75" t="s">
        <v>556</v>
      </c>
      <c r="AR75" t="s">
        <v>538</v>
      </c>
      <c r="AT75">
        <v>2</v>
      </c>
      <c r="AU75" t="s">
        <v>332</v>
      </c>
      <c r="AW75" s="1"/>
      <c r="AY75">
        <v>0.2</v>
      </c>
      <c r="AZ75">
        <v>0.40000000000000008</v>
      </c>
      <c r="BA75">
        <v>0.60000000000000009</v>
      </c>
      <c r="BD75" t="s">
        <v>572</v>
      </c>
      <c r="BU75" t="s">
        <v>583</v>
      </c>
      <c r="BV75" t="s">
        <v>247</v>
      </c>
      <c r="BX75" t="s">
        <v>595</v>
      </c>
      <c r="BY75" s="1" t="s">
        <v>404</v>
      </c>
      <c r="BZ75" s="1" t="s">
        <v>406</v>
      </c>
      <c r="CA75" t="s">
        <v>538</v>
      </c>
      <c r="CB75" t="s">
        <v>266</v>
      </c>
      <c r="CN75" t="s">
        <v>271</v>
      </c>
      <c r="DC75"/>
      <c r="DG75" s="5"/>
      <c r="DI75" s="6"/>
      <c r="DJ75" s="6"/>
      <c r="DO75" s="4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41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41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t="s">
        <v>374</v>
      </c>
      <c r="J5" t="s">
        <v>300</v>
      </c>
      <c r="L5" t="s">
        <v>273</v>
      </c>
      <c r="M5" t="s">
        <v>256</v>
      </c>
      <c r="N5">
        <v>1.8</v>
      </c>
      <c r="O5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41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t="s">
        <v>374</v>
      </c>
      <c r="J6" t="s">
        <v>272</v>
      </c>
      <c r="L6" t="s">
        <v>273</v>
      </c>
      <c r="M6" t="s">
        <v>275</v>
      </c>
      <c r="N6">
        <v>3.2</v>
      </c>
      <c r="O6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41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41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t="s">
        <v>374</v>
      </c>
      <c r="J8" t="s">
        <v>320</v>
      </c>
      <c r="L8" t="s">
        <v>254</v>
      </c>
      <c r="N8">
        <v>32</v>
      </c>
      <c r="O8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41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t="s">
        <v>374</v>
      </c>
      <c r="N9">
        <v>100</v>
      </c>
      <c r="O9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41" x14ac:dyDescent="0.25">
      <c r="A10" t="s">
        <v>526</v>
      </c>
      <c r="B10">
        <v>0</v>
      </c>
      <c r="D10" s="11"/>
    </row>
    <row r="11" spans="1:41" x14ac:dyDescent="0.25">
      <c r="A11" t="s">
        <v>3</v>
      </c>
      <c r="B11">
        <v>1</v>
      </c>
      <c r="D11" s="11">
        <v>44425</v>
      </c>
      <c r="E11" t="s">
        <v>381</v>
      </c>
      <c r="F11" t="s">
        <v>370</v>
      </c>
      <c r="G11" t="s">
        <v>382</v>
      </c>
      <c r="H11" t="s">
        <v>373</v>
      </c>
      <c r="I11" t="s">
        <v>374</v>
      </c>
    </row>
    <row r="12" spans="1:41" x14ac:dyDescent="0.25">
      <c r="A12" t="s">
        <v>607</v>
      </c>
      <c r="B12">
        <v>2</v>
      </c>
      <c r="D12" s="11">
        <v>44426</v>
      </c>
      <c r="E12" t="s">
        <v>381</v>
      </c>
      <c r="F12" t="s">
        <v>370</v>
      </c>
      <c r="G12" t="s">
        <v>382</v>
      </c>
      <c r="H12" t="s">
        <v>480</v>
      </c>
      <c r="I12" t="s">
        <v>374</v>
      </c>
    </row>
    <row r="13" spans="1:41" x14ac:dyDescent="0.25">
      <c r="A13" t="s">
        <v>608</v>
      </c>
      <c r="B13">
        <v>3</v>
      </c>
      <c r="D13" s="11">
        <v>44427</v>
      </c>
      <c r="E13" t="s">
        <v>381</v>
      </c>
      <c r="F13" t="s">
        <v>370</v>
      </c>
      <c r="G13" t="s">
        <v>382</v>
      </c>
      <c r="H13" t="s">
        <v>488</v>
      </c>
      <c r="I13" t="s">
        <v>374</v>
      </c>
    </row>
    <row r="14" spans="1:41" x14ac:dyDescent="0.25">
      <c r="A14" t="s">
        <v>609</v>
      </c>
      <c r="B14">
        <v>4</v>
      </c>
      <c r="D14" s="11">
        <v>44428</v>
      </c>
      <c r="E14" t="s">
        <v>381</v>
      </c>
      <c r="F14" t="s">
        <v>370</v>
      </c>
      <c r="G14" t="s">
        <v>382</v>
      </c>
      <c r="H14" t="s">
        <v>495</v>
      </c>
      <c r="I14" t="s">
        <v>374</v>
      </c>
    </row>
    <row r="15" spans="1:41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</row>
    <row r="16" spans="1:41" x14ac:dyDescent="0.25">
      <c r="A16" t="s">
        <v>475</v>
      </c>
      <c r="B16">
        <v>2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541</v>
      </c>
    </row>
    <row r="17" spans="1:41" x14ac:dyDescent="0.25">
      <c r="A17" t="s">
        <v>542</v>
      </c>
      <c r="B17">
        <v>3</v>
      </c>
      <c r="D17" s="11">
        <v>44165</v>
      </c>
      <c r="AH17" t="s">
        <v>543</v>
      </c>
      <c r="AI17" t="s">
        <v>392</v>
      </c>
      <c r="AK17" t="s">
        <v>390</v>
      </c>
      <c r="AL17" t="s">
        <v>389</v>
      </c>
      <c r="AM17" t="s">
        <v>391</v>
      </c>
      <c r="AO17" t="s">
        <v>544</v>
      </c>
    </row>
    <row r="18" spans="1:41" x14ac:dyDescent="0.25">
      <c r="A18" t="s">
        <v>545</v>
      </c>
      <c r="B18">
        <v>4</v>
      </c>
      <c r="D18" s="11">
        <v>44165</v>
      </c>
      <c r="AH18" t="s">
        <v>543</v>
      </c>
      <c r="AI18" t="s">
        <v>393</v>
      </c>
      <c r="AK18" t="s">
        <v>390</v>
      </c>
      <c r="AL18" t="s">
        <v>389</v>
      </c>
      <c r="AM18" t="s">
        <v>391</v>
      </c>
      <c r="AO18" t="s">
        <v>544</v>
      </c>
    </row>
    <row r="19" spans="1:41" x14ac:dyDescent="0.25">
      <c r="A19" t="s">
        <v>546</v>
      </c>
      <c r="B19">
        <v>5</v>
      </c>
      <c r="D19" s="11">
        <v>44165</v>
      </c>
      <c r="AH19" t="s">
        <v>547</v>
      </c>
      <c r="AI19" t="s">
        <v>392</v>
      </c>
      <c r="AK19" t="s">
        <v>390</v>
      </c>
      <c r="AM19" t="s">
        <v>391</v>
      </c>
      <c r="AO19" t="s">
        <v>544</v>
      </c>
    </row>
    <row r="20" spans="1:41" x14ac:dyDescent="0.25">
      <c r="A20" t="s">
        <v>548</v>
      </c>
      <c r="B20">
        <v>6</v>
      </c>
      <c r="D20" s="11">
        <v>44165</v>
      </c>
      <c r="AH20" t="s">
        <v>396</v>
      </c>
      <c r="AI20" t="s">
        <v>328</v>
      </c>
      <c r="AJ20" t="s">
        <v>549</v>
      </c>
      <c r="AK20" t="s">
        <v>390</v>
      </c>
      <c r="AM20" t="s">
        <v>397</v>
      </c>
      <c r="AN20">
        <v>220</v>
      </c>
      <c r="AO20" t="s">
        <v>550</v>
      </c>
    </row>
    <row r="21" spans="1:41" x14ac:dyDescent="0.25">
      <c r="A21" t="s">
        <v>551</v>
      </c>
      <c r="B21">
        <v>7</v>
      </c>
      <c r="D21" s="11">
        <v>44165</v>
      </c>
      <c r="AH21" t="s">
        <v>398</v>
      </c>
      <c r="AI21" t="s">
        <v>328</v>
      </c>
      <c r="AK21" t="s">
        <v>390</v>
      </c>
      <c r="AM21" t="s">
        <v>397</v>
      </c>
      <c r="AN21">
        <v>220</v>
      </c>
      <c r="AO21" t="s">
        <v>540</v>
      </c>
    </row>
    <row r="22" spans="1:41" x14ac:dyDescent="0.25">
      <c r="A22" t="s">
        <v>552</v>
      </c>
      <c r="B22">
        <v>8</v>
      </c>
      <c r="D22" s="11">
        <v>44165</v>
      </c>
      <c r="AH22" t="s">
        <v>396</v>
      </c>
      <c r="AI22" t="s">
        <v>328</v>
      </c>
      <c r="AJ22" t="s">
        <v>549</v>
      </c>
      <c r="AK22" t="s">
        <v>390</v>
      </c>
      <c r="AM22" t="s">
        <v>397</v>
      </c>
      <c r="AN22">
        <v>218</v>
      </c>
      <c r="AO22" t="s">
        <v>553</v>
      </c>
    </row>
    <row r="23" spans="1:41" x14ac:dyDescent="0.25">
      <c r="A23" t="s">
        <v>554</v>
      </c>
      <c r="B23">
        <v>9</v>
      </c>
      <c r="D23" s="11">
        <v>44165</v>
      </c>
      <c r="AH23" t="s">
        <v>399</v>
      </c>
      <c r="AI23" t="s">
        <v>328</v>
      </c>
      <c r="AK23" t="s">
        <v>390</v>
      </c>
      <c r="AM23" t="s">
        <v>397</v>
      </c>
      <c r="AN23" t="s">
        <v>555</v>
      </c>
      <c r="AO23" t="s">
        <v>553</v>
      </c>
    </row>
    <row r="24" spans="1:41" x14ac:dyDescent="0.25">
      <c r="A24" t="s">
        <v>556</v>
      </c>
      <c r="B24">
        <v>10</v>
      </c>
      <c r="D24" s="11">
        <v>44165</v>
      </c>
      <c r="AH24" t="s">
        <v>396</v>
      </c>
      <c r="AI24" t="s">
        <v>328</v>
      </c>
      <c r="AK24" t="s">
        <v>390</v>
      </c>
      <c r="AM24" t="s">
        <v>397</v>
      </c>
      <c r="AN24" t="s">
        <v>555</v>
      </c>
      <c r="AO24" t="s">
        <v>557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58.710937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474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2</v>
      </c>
      <c r="B3" t="s">
        <v>2</v>
      </c>
      <c r="C3" t="s">
        <v>5</v>
      </c>
      <c r="D3" t="s">
        <v>622</v>
      </c>
      <c r="E3">
        <v>2</v>
      </c>
      <c r="F3" t="s">
        <v>217</v>
      </c>
      <c r="G3" t="s">
        <v>216</v>
      </c>
      <c r="H3" s="1" t="s">
        <v>345</v>
      </c>
      <c r="J3">
        <v>3</v>
      </c>
      <c r="K3">
        <v>5</v>
      </c>
      <c r="L3">
        <v>8</v>
      </c>
      <c r="M3" t="s">
        <v>218</v>
      </c>
      <c r="W3" t="s">
        <v>614</v>
      </c>
      <c r="X3" t="s">
        <v>337</v>
      </c>
      <c r="AJ3" s="1"/>
      <c r="AK3" s="1"/>
    </row>
    <row r="4" spans="1:37" x14ac:dyDescent="0.25">
      <c r="A4">
        <v>3</v>
      </c>
      <c r="B4" t="s">
        <v>2</v>
      </c>
      <c r="C4" t="s">
        <v>378</v>
      </c>
      <c r="D4" t="s">
        <v>623</v>
      </c>
      <c r="E4">
        <v>3</v>
      </c>
      <c r="F4" t="s">
        <v>217</v>
      </c>
      <c r="G4" t="s">
        <v>624</v>
      </c>
      <c r="H4" s="1" t="s">
        <v>379</v>
      </c>
      <c r="J4">
        <v>4</v>
      </c>
      <c r="K4">
        <v>8</v>
      </c>
      <c r="L4">
        <v>12</v>
      </c>
      <c r="W4" t="s">
        <v>336</v>
      </c>
      <c r="X4" t="s">
        <v>337</v>
      </c>
      <c r="AJ4" s="1"/>
      <c r="AK4" s="1"/>
    </row>
    <row r="5" spans="1:37" x14ac:dyDescent="0.25">
      <c r="A5">
        <v>4</v>
      </c>
      <c r="B5" t="s">
        <v>2</v>
      </c>
      <c r="C5" t="s">
        <v>560</v>
      </c>
      <c r="E5">
        <v>4</v>
      </c>
      <c r="F5" t="s">
        <v>260</v>
      </c>
      <c r="G5" t="s">
        <v>625</v>
      </c>
      <c r="H5" s="1" t="s">
        <v>345</v>
      </c>
      <c r="J5">
        <v>3</v>
      </c>
      <c r="K5">
        <v>12</v>
      </c>
      <c r="L5">
        <v>15</v>
      </c>
      <c r="W5" t="s">
        <v>625</v>
      </c>
      <c r="X5" t="s">
        <v>337</v>
      </c>
      <c r="AJ5" s="1"/>
      <c r="AK5" s="1"/>
    </row>
    <row r="6" spans="1:37" x14ac:dyDescent="0.25">
      <c r="A6">
        <v>5</v>
      </c>
      <c r="B6" t="s">
        <v>2</v>
      </c>
      <c r="C6" t="s">
        <v>563</v>
      </c>
      <c r="E6">
        <v>5</v>
      </c>
      <c r="F6" t="s">
        <v>260</v>
      </c>
      <c r="G6" t="s">
        <v>616</v>
      </c>
      <c r="H6" s="1"/>
      <c r="J6">
        <v>6</v>
      </c>
      <c r="K6">
        <v>15</v>
      </c>
      <c r="L6">
        <v>21</v>
      </c>
      <c r="W6" t="s">
        <v>616</v>
      </c>
      <c r="X6" t="s">
        <v>337</v>
      </c>
      <c r="AJ6" s="1"/>
      <c r="AK6" s="1"/>
    </row>
    <row r="7" spans="1:37" x14ac:dyDescent="0.25">
      <c r="A7">
        <v>6</v>
      </c>
      <c r="B7" t="s">
        <v>2</v>
      </c>
      <c r="C7" t="s">
        <v>574</v>
      </c>
      <c r="E7">
        <v>6</v>
      </c>
      <c r="F7" t="s">
        <v>278</v>
      </c>
      <c r="G7" t="s">
        <v>626</v>
      </c>
      <c r="H7" s="1"/>
      <c r="J7">
        <v>78</v>
      </c>
      <c r="K7">
        <v>21</v>
      </c>
      <c r="L7">
        <v>99</v>
      </c>
      <c r="W7" t="s">
        <v>620</v>
      </c>
      <c r="X7" t="s">
        <v>337</v>
      </c>
      <c r="AJ7" s="1"/>
      <c r="AK7" s="1"/>
    </row>
    <row r="8" spans="1:37" x14ac:dyDescent="0.25">
      <c r="A8">
        <v>7</v>
      </c>
      <c r="B8" t="s">
        <v>2</v>
      </c>
      <c r="C8" t="s">
        <v>577</v>
      </c>
      <c r="E8">
        <v>7</v>
      </c>
      <c r="F8" t="s">
        <v>278</v>
      </c>
      <c r="G8" t="s">
        <v>626</v>
      </c>
      <c r="H8" s="1"/>
      <c r="J8">
        <v>9</v>
      </c>
      <c r="K8">
        <v>99</v>
      </c>
      <c r="L8">
        <v>108</v>
      </c>
      <c r="W8" t="s">
        <v>620</v>
      </c>
      <c r="X8" t="s">
        <v>337</v>
      </c>
      <c r="AJ8" s="1"/>
      <c r="AK8" s="1"/>
    </row>
    <row r="9" spans="1:37" x14ac:dyDescent="0.25">
      <c r="A9">
        <v>8</v>
      </c>
      <c r="B9" t="s">
        <v>2</v>
      </c>
      <c r="C9" t="s">
        <v>582</v>
      </c>
      <c r="E9">
        <v>8</v>
      </c>
      <c r="F9" t="s">
        <v>278</v>
      </c>
      <c r="G9" t="s">
        <v>618</v>
      </c>
      <c r="H9" s="1"/>
      <c r="J9">
        <v>12</v>
      </c>
      <c r="K9">
        <v>108</v>
      </c>
      <c r="L9">
        <v>120</v>
      </c>
      <c r="W9" t="s">
        <v>620</v>
      </c>
      <c r="X9" t="s">
        <v>337</v>
      </c>
      <c r="AJ9" s="1"/>
      <c r="AK9" s="1"/>
    </row>
    <row r="10" spans="1:37" x14ac:dyDescent="0.25">
      <c r="A10">
        <v>9</v>
      </c>
      <c r="B10" t="s">
        <v>2</v>
      </c>
      <c r="C10" t="s">
        <v>585</v>
      </c>
      <c r="E10">
        <v>9</v>
      </c>
      <c r="F10" t="s">
        <v>278</v>
      </c>
      <c r="G10" t="s">
        <v>627</v>
      </c>
      <c r="H10" s="1"/>
      <c r="J10">
        <v>15</v>
      </c>
      <c r="K10">
        <v>120</v>
      </c>
      <c r="L10">
        <v>135</v>
      </c>
      <c r="W10" t="s">
        <v>620</v>
      </c>
      <c r="X10" t="s">
        <v>337</v>
      </c>
      <c r="AJ10" s="1"/>
      <c r="AK10" s="1"/>
    </row>
    <row r="11" spans="1:37" x14ac:dyDescent="0.25">
      <c r="A11">
        <v>10</v>
      </c>
      <c r="B11" t="s">
        <v>476</v>
      </c>
      <c r="D11" t="s">
        <v>622</v>
      </c>
      <c r="E11">
        <v>1</v>
      </c>
      <c r="F11" t="s">
        <v>217</v>
      </c>
      <c r="G11" t="s">
        <v>624</v>
      </c>
      <c r="H11" s="1"/>
      <c r="J11">
        <v>3</v>
      </c>
      <c r="K11">
        <v>0</v>
      </c>
      <c r="L11">
        <v>3</v>
      </c>
      <c r="W11" t="s">
        <v>336</v>
      </c>
      <c r="X11" t="s">
        <v>337</v>
      </c>
      <c r="AJ11" s="1"/>
      <c r="AK11" s="1"/>
    </row>
    <row r="12" spans="1:37" x14ac:dyDescent="0.25">
      <c r="A12">
        <v>11</v>
      </c>
      <c r="B12" t="s">
        <v>476</v>
      </c>
      <c r="C12" t="s">
        <v>5</v>
      </c>
      <c r="E12">
        <v>2</v>
      </c>
      <c r="F12" t="s">
        <v>278</v>
      </c>
      <c r="G12" t="s">
        <v>626</v>
      </c>
      <c r="H12" s="1"/>
      <c r="J12">
        <v>6</v>
      </c>
      <c r="K12">
        <v>3</v>
      </c>
      <c r="L12">
        <v>9</v>
      </c>
      <c r="W12" t="s">
        <v>620</v>
      </c>
      <c r="X12" t="s">
        <v>337</v>
      </c>
      <c r="AJ12" s="1"/>
      <c r="AK12" s="1"/>
    </row>
    <row r="13" spans="1:37" x14ac:dyDescent="0.25">
      <c r="A13">
        <v>12</v>
      </c>
      <c r="B13" t="s">
        <v>484</v>
      </c>
      <c r="C13" t="s">
        <v>5</v>
      </c>
      <c r="D13" t="s">
        <v>25</v>
      </c>
      <c r="E13">
        <v>1</v>
      </c>
      <c r="F13" t="s">
        <v>330</v>
      </c>
      <c r="G13" t="s">
        <v>291</v>
      </c>
      <c r="H13" s="1"/>
      <c r="J13">
        <v>4</v>
      </c>
      <c r="K13">
        <v>0</v>
      </c>
      <c r="L13">
        <v>4</v>
      </c>
      <c r="W13" t="s">
        <v>630</v>
      </c>
      <c r="X13" t="s">
        <v>337</v>
      </c>
      <c r="AJ13" s="1"/>
      <c r="AK13" s="1"/>
    </row>
    <row r="14" spans="1:37" x14ac:dyDescent="0.25">
      <c r="A14">
        <v>13</v>
      </c>
      <c r="B14" t="s">
        <v>491</v>
      </c>
      <c r="C14" t="s">
        <v>560</v>
      </c>
      <c r="D14" t="s">
        <v>622</v>
      </c>
      <c r="E14">
        <v>1</v>
      </c>
      <c r="F14" t="s">
        <v>330</v>
      </c>
      <c r="G14" t="s">
        <v>626</v>
      </c>
      <c r="H14" s="1"/>
      <c r="J14">
        <v>3</v>
      </c>
      <c r="K14">
        <v>0</v>
      </c>
      <c r="L14">
        <v>3</v>
      </c>
      <c r="W14" t="s">
        <v>626</v>
      </c>
      <c r="X14" t="s">
        <v>337</v>
      </c>
      <c r="AJ14" s="1"/>
      <c r="AK14" s="1"/>
    </row>
    <row r="15" spans="1:37" x14ac:dyDescent="0.25">
      <c r="A15">
        <v>14</v>
      </c>
      <c r="B15" t="s">
        <v>491</v>
      </c>
      <c r="C15" t="s">
        <v>560</v>
      </c>
      <c r="E15">
        <v>2</v>
      </c>
      <c r="F15" t="s">
        <v>330</v>
      </c>
      <c r="G15" t="s">
        <v>626</v>
      </c>
      <c r="H15" s="1"/>
      <c r="J15">
        <v>1</v>
      </c>
      <c r="K15">
        <v>3</v>
      </c>
      <c r="L15">
        <v>4</v>
      </c>
      <c r="W15" t="s">
        <v>626</v>
      </c>
      <c r="X15" t="s">
        <v>337</v>
      </c>
      <c r="AJ15" s="1"/>
      <c r="AK15" s="1"/>
    </row>
    <row r="16" spans="1:37" x14ac:dyDescent="0.25">
      <c r="A16">
        <v>15</v>
      </c>
      <c r="B16" t="s">
        <v>498</v>
      </c>
      <c r="C16" t="s">
        <v>5</v>
      </c>
      <c r="E16">
        <v>1</v>
      </c>
      <c r="F16" t="s">
        <v>312</v>
      </c>
      <c r="G16" t="s">
        <v>625</v>
      </c>
      <c r="H16" s="1"/>
      <c r="J16">
        <v>17</v>
      </c>
      <c r="K16">
        <v>0</v>
      </c>
      <c r="L16">
        <v>17</v>
      </c>
      <c r="W16" t="s">
        <v>625</v>
      </c>
      <c r="X16" t="s">
        <v>337</v>
      </c>
      <c r="AJ16" s="1"/>
      <c r="AK16" s="1"/>
    </row>
    <row r="17" spans="1:37" x14ac:dyDescent="0.25">
      <c r="A17">
        <v>16</v>
      </c>
      <c r="B17" t="s">
        <v>505</v>
      </c>
      <c r="C17" t="s">
        <v>560</v>
      </c>
      <c r="E17">
        <v>1</v>
      </c>
      <c r="F17" t="s">
        <v>312</v>
      </c>
      <c r="G17" t="s">
        <v>616</v>
      </c>
      <c r="H17" s="1"/>
      <c r="J17">
        <v>3</v>
      </c>
      <c r="K17">
        <v>0</v>
      </c>
      <c r="L17">
        <v>3</v>
      </c>
      <c r="W17" t="s">
        <v>616</v>
      </c>
      <c r="X17" t="s">
        <v>337</v>
      </c>
      <c r="AJ17" s="1"/>
      <c r="AK17" s="1"/>
    </row>
    <row r="18" spans="1:37" x14ac:dyDescent="0.25">
      <c r="A18">
        <v>17</v>
      </c>
      <c r="B18" t="s">
        <v>505</v>
      </c>
      <c r="C18" t="s">
        <v>560</v>
      </c>
      <c r="E18">
        <v>2</v>
      </c>
      <c r="F18" t="s">
        <v>312</v>
      </c>
      <c r="G18" t="s">
        <v>628</v>
      </c>
      <c r="H18" s="1"/>
      <c r="J18">
        <v>1</v>
      </c>
      <c r="K18">
        <v>3</v>
      </c>
      <c r="L18">
        <v>4</v>
      </c>
      <c r="W18" t="s">
        <v>628</v>
      </c>
      <c r="X18" t="s">
        <v>337</v>
      </c>
      <c r="AJ18" s="1"/>
      <c r="AK18" s="1"/>
    </row>
    <row r="19" spans="1:37" x14ac:dyDescent="0.25">
      <c r="A19">
        <v>18</v>
      </c>
      <c r="B19" t="s">
        <v>505</v>
      </c>
      <c r="C19" t="s">
        <v>5</v>
      </c>
      <c r="E19">
        <v>3</v>
      </c>
      <c r="F19" t="s">
        <v>312</v>
      </c>
      <c r="G19" t="s">
        <v>629</v>
      </c>
      <c r="H19" s="1"/>
      <c r="J19">
        <v>7</v>
      </c>
      <c r="K19">
        <v>4</v>
      </c>
      <c r="L19">
        <v>11</v>
      </c>
      <c r="W19" t="s">
        <v>629</v>
      </c>
      <c r="X19" t="s">
        <v>337</v>
      </c>
      <c r="AJ19" s="1"/>
      <c r="AK19" s="1"/>
    </row>
    <row r="20" spans="1:37" x14ac:dyDescent="0.25">
      <c r="A20">
        <v>19</v>
      </c>
      <c r="B20" t="s">
        <v>526</v>
      </c>
      <c r="C20" t="s">
        <v>585</v>
      </c>
      <c r="D20" t="s">
        <v>623</v>
      </c>
      <c r="E20">
        <v>1</v>
      </c>
      <c r="F20" t="s">
        <v>217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337</v>
      </c>
      <c r="AJ20" s="1"/>
      <c r="AK20" s="1"/>
    </row>
    <row r="21" spans="1:37" x14ac:dyDescent="0.25">
      <c r="A21">
        <v>20</v>
      </c>
      <c r="B21" t="s">
        <v>526</v>
      </c>
      <c r="C21" t="s">
        <v>585</v>
      </c>
      <c r="E21">
        <v>2</v>
      </c>
      <c r="F21" t="s">
        <v>260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337</v>
      </c>
      <c r="AJ21" s="1"/>
      <c r="AK21" s="1"/>
    </row>
    <row r="22" spans="1:37" x14ac:dyDescent="0.25">
      <c r="A22">
        <v>21</v>
      </c>
      <c r="B22" t="s">
        <v>526</v>
      </c>
      <c r="C22" t="s">
        <v>585</v>
      </c>
      <c r="E22">
        <v>3</v>
      </c>
      <c r="F22" t="s">
        <v>278</v>
      </c>
      <c r="G22">
        <v>3</v>
      </c>
      <c r="H22" s="1"/>
      <c r="J22">
        <v>3</v>
      </c>
      <c r="K22">
        <v>3</v>
      </c>
      <c r="L22">
        <v>6</v>
      </c>
      <c r="W22" t="s">
        <v>620</v>
      </c>
      <c r="X22" t="s">
        <v>337</v>
      </c>
      <c r="AJ22" s="1"/>
      <c r="AK22" s="1"/>
    </row>
    <row r="23" spans="1:37" x14ac:dyDescent="0.25">
      <c r="A23">
        <v>22</v>
      </c>
      <c r="B23" t="s">
        <v>526</v>
      </c>
      <c r="C23" t="s">
        <v>585</v>
      </c>
      <c r="E23">
        <v>4</v>
      </c>
      <c r="F23" t="s">
        <v>291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337</v>
      </c>
      <c r="AJ23" s="1"/>
      <c r="AK23" s="1"/>
    </row>
    <row r="24" spans="1:37" x14ac:dyDescent="0.25">
      <c r="A24">
        <v>23</v>
      </c>
      <c r="B24" t="s">
        <v>526</v>
      </c>
      <c r="C24" t="s">
        <v>585</v>
      </c>
      <c r="E24">
        <v>5</v>
      </c>
      <c r="F24" t="s">
        <v>303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337</v>
      </c>
      <c r="AJ24" s="1"/>
      <c r="AK24" s="1"/>
    </row>
    <row r="25" spans="1:37" x14ac:dyDescent="0.25">
      <c r="A25">
        <v>24</v>
      </c>
      <c r="B25" t="s">
        <v>526</v>
      </c>
      <c r="C25" t="s">
        <v>585</v>
      </c>
      <c r="E25">
        <v>6</v>
      </c>
      <c r="F25" t="s">
        <v>312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337</v>
      </c>
      <c r="AJ25" s="1"/>
      <c r="AK25" s="1"/>
    </row>
    <row r="26" spans="1:37" x14ac:dyDescent="0.25">
      <c r="A26">
        <v>25</v>
      </c>
      <c r="B26" t="s">
        <v>526</v>
      </c>
      <c r="C26" t="s">
        <v>585</v>
      </c>
      <c r="E26">
        <v>7</v>
      </c>
      <c r="F26" t="s">
        <v>318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337</v>
      </c>
      <c r="AJ26" s="1"/>
      <c r="AK26" s="1"/>
    </row>
    <row r="27" spans="1:37" x14ac:dyDescent="0.25">
      <c r="A27">
        <v>26</v>
      </c>
      <c r="B27" t="s">
        <v>526</v>
      </c>
      <c r="C27" t="s">
        <v>585</v>
      </c>
      <c r="E27">
        <v>8</v>
      </c>
      <c r="F27" t="s">
        <v>323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337</v>
      </c>
      <c r="AJ27" s="1"/>
      <c r="AK27" s="1"/>
    </row>
    <row r="28" spans="1:37" x14ac:dyDescent="0.25">
      <c r="A28">
        <v>27</v>
      </c>
      <c r="B28" t="s">
        <v>526</v>
      </c>
      <c r="C28" t="s">
        <v>585</v>
      </c>
      <c r="E28">
        <v>9</v>
      </c>
      <c r="F28" t="s">
        <v>327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337</v>
      </c>
      <c r="AJ28" s="1"/>
      <c r="AK28" s="1"/>
    </row>
    <row r="29" spans="1:37" x14ac:dyDescent="0.25">
      <c r="A29">
        <v>28</v>
      </c>
      <c r="B29" t="s">
        <v>526</v>
      </c>
      <c r="C29" t="s">
        <v>585</v>
      </c>
      <c r="E29">
        <v>10</v>
      </c>
      <c r="F29" t="s">
        <v>330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337</v>
      </c>
      <c r="AJ29" s="1"/>
      <c r="AK29" s="1"/>
    </row>
    <row r="30" spans="1:37" x14ac:dyDescent="0.25">
      <c r="A30">
        <v>29</v>
      </c>
      <c r="B30" t="s">
        <v>512</v>
      </c>
      <c r="C30" t="s">
        <v>378</v>
      </c>
      <c r="E30">
        <v>1</v>
      </c>
      <c r="F30" t="s">
        <v>260</v>
      </c>
      <c r="G30" t="s">
        <v>625</v>
      </c>
      <c r="H30" s="1"/>
      <c r="J30">
        <v>5</v>
      </c>
      <c r="K30">
        <v>0</v>
      </c>
      <c r="L30">
        <v>5</v>
      </c>
      <c r="W30" t="s">
        <v>625</v>
      </c>
      <c r="X30" t="s">
        <v>337</v>
      </c>
      <c r="AJ30" s="1"/>
      <c r="AK30" s="1"/>
    </row>
    <row r="31" spans="1:37" x14ac:dyDescent="0.25">
      <c r="A31">
        <v>30</v>
      </c>
      <c r="B31" t="s">
        <v>512</v>
      </c>
      <c r="C31" t="s">
        <v>5</v>
      </c>
      <c r="E31">
        <v>2</v>
      </c>
      <c r="F31" t="s">
        <v>260</v>
      </c>
      <c r="G31" t="s">
        <v>625</v>
      </c>
      <c r="H31" s="1"/>
      <c r="J31">
        <v>6</v>
      </c>
      <c r="K31">
        <v>5</v>
      </c>
      <c r="L31">
        <v>11</v>
      </c>
      <c r="W31" t="s">
        <v>625</v>
      </c>
      <c r="X31" t="s">
        <v>337</v>
      </c>
      <c r="AJ31" s="1"/>
      <c r="AK31" s="1"/>
    </row>
    <row r="32" spans="1:37" x14ac:dyDescent="0.25">
      <c r="A32">
        <v>31</v>
      </c>
      <c r="B32" t="s">
        <v>512</v>
      </c>
      <c r="C32" t="s">
        <v>560</v>
      </c>
      <c r="E32">
        <v>3</v>
      </c>
      <c r="F32" t="s">
        <v>260</v>
      </c>
      <c r="G32" t="s">
        <v>625</v>
      </c>
      <c r="H32" s="1"/>
      <c r="J32">
        <v>8</v>
      </c>
      <c r="K32">
        <v>11</v>
      </c>
      <c r="L32">
        <v>19</v>
      </c>
      <c r="W32" t="s">
        <v>625</v>
      </c>
      <c r="X32" t="s">
        <v>337</v>
      </c>
      <c r="AJ32" s="1"/>
      <c r="AK32" s="1"/>
    </row>
    <row r="33" spans="1:37" x14ac:dyDescent="0.25">
      <c r="A33">
        <v>32</v>
      </c>
      <c r="B33" t="s">
        <v>512</v>
      </c>
      <c r="C33" t="s">
        <v>563</v>
      </c>
      <c r="E33">
        <v>4</v>
      </c>
      <c r="F33" t="s">
        <v>260</v>
      </c>
      <c r="G33" t="s">
        <v>629</v>
      </c>
      <c r="H33" s="1"/>
      <c r="J33">
        <v>7</v>
      </c>
      <c r="K33">
        <v>19</v>
      </c>
      <c r="L33">
        <v>26</v>
      </c>
      <c r="W33" t="s">
        <v>629</v>
      </c>
      <c r="X33" t="s">
        <v>337</v>
      </c>
      <c r="AJ33" s="1"/>
      <c r="AK33" s="1"/>
    </row>
    <row r="34" spans="1:37" x14ac:dyDescent="0.25">
      <c r="A34">
        <v>33</v>
      </c>
      <c r="B34" t="s">
        <v>512</v>
      </c>
      <c r="C34" t="s">
        <v>574</v>
      </c>
      <c r="E34">
        <v>5</v>
      </c>
      <c r="F34" t="s">
        <v>260</v>
      </c>
      <c r="G34" t="s">
        <v>629</v>
      </c>
      <c r="H34" s="1"/>
      <c r="J34">
        <v>9</v>
      </c>
      <c r="K34">
        <v>26</v>
      </c>
      <c r="L34">
        <v>35</v>
      </c>
      <c r="W34" t="s">
        <v>629</v>
      </c>
      <c r="X34" t="s">
        <v>337</v>
      </c>
      <c r="AJ34" s="1"/>
      <c r="AK34" s="1"/>
    </row>
    <row r="35" spans="1:37" x14ac:dyDescent="0.25">
      <c r="A35">
        <v>34</v>
      </c>
      <c r="B35" t="s">
        <v>519</v>
      </c>
      <c r="C35" t="s">
        <v>582</v>
      </c>
      <c r="E35">
        <v>1</v>
      </c>
      <c r="F35" t="s">
        <v>291</v>
      </c>
      <c r="G35" t="s">
        <v>380</v>
      </c>
      <c r="H35" s="1"/>
      <c r="J35">
        <v>1</v>
      </c>
      <c r="K35">
        <v>0</v>
      </c>
      <c r="L35">
        <v>1</v>
      </c>
      <c r="W35" t="s">
        <v>380</v>
      </c>
      <c r="X35" t="s">
        <v>337</v>
      </c>
      <c r="AJ35" s="1"/>
      <c r="AK35" s="1"/>
    </row>
    <row r="36" spans="1:37" x14ac:dyDescent="0.25">
      <c r="A36">
        <v>35</v>
      </c>
      <c r="B36" t="s">
        <v>519</v>
      </c>
      <c r="C36" t="s">
        <v>577</v>
      </c>
      <c r="E36">
        <v>2</v>
      </c>
      <c r="F36" t="s">
        <v>291</v>
      </c>
      <c r="G36" t="s">
        <v>618</v>
      </c>
      <c r="H36" s="1"/>
      <c r="J36">
        <v>2</v>
      </c>
      <c r="K36">
        <v>1</v>
      </c>
      <c r="L36">
        <v>3</v>
      </c>
      <c r="W36" t="s">
        <v>618</v>
      </c>
      <c r="X36" t="s">
        <v>337</v>
      </c>
      <c r="AJ36" s="1"/>
      <c r="AK36" s="1"/>
    </row>
    <row r="37" spans="1:37" x14ac:dyDescent="0.25">
      <c r="A37">
        <v>36</v>
      </c>
      <c r="B37" t="s">
        <v>519</v>
      </c>
      <c r="C37" t="s">
        <v>577</v>
      </c>
      <c r="E37">
        <v>3</v>
      </c>
      <c r="F37" t="s">
        <v>291</v>
      </c>
      <c r="G37" t="s">
        <v>291</v>
      </c>
      <c r="H37" s="1"/>
      <c r="J37">
        <v>3</v>
      </c>
      <c r="K37">
        <v>3</v>
      </c>
      <c r="L37">
        <v>6</v>
      </c>
      <c r="W37" t="s">
        <v>630</v>
      </c>
      <c r="X37" t="s">
        <v>337</v>
      </c>
      <c r="AJ37" s="1"/>
      <c r="AK37" s="1"/>
    </row>
    <row r="38" spans="1:37" x14ac:dyDescent="0.25">
      <c r="A38">
        <v>37</v>
      </c>
      <c r="B38" t="s">
        <v>519</v>
      </c>
      <c r="C38" t="s">
        <v>560</v>
      </c>
      <c r="E38">
        <v>4</v>
      </c>
      <c r="F38" t="s">
        <v>291</v>
      </c>
      <c r="G38" t="s">
        <v>291</v>
      </c>
      <c r="H38" s="1"/>
      <c r="J38">
        <v>4</v>
      </c>
      <c r="K38">
        <v>6</v>
      </c>
      <c r="L38">
        <v>10</v>
      </c>
      <c r="W38" t="s">
        <v>630</v>
      </c>
      <c r="X38" t="s">
        <v>337</v>
      </c>
      <c r="AJ38" s="1"/>
      <c r="AK38" s="1"/>
    </row>
    <row r="39" spans="1:37" x14ac:dyDescent="0.25">
      <c r="A39">
        <v>1</v>
      </c>
      <c r="B39" t="s">
        <v>3</v>
      </c>
      <c r="C39" t="s">
        <v>5</v>
      </c>
      <c r="E39">
        <v>1</v>
      </c>
      <c r="F39" t="s">
        <v>347</v>
      </c>
      <c r="G39" t="s">
        <v>380</v>
      </c>
      <c r="H39" s="1" t="s">
        <v>379</v>
      </c>
      <c r="O39" t="s">
        <v>384</v>
      </c>
      <c r="P39" t="s">
        <v>263</v>
      </c>
      <c r="U39" t="s">
        <v>386</v>
      </c>
      <c r="V39" t="s">
        <v>261</v>
      </c>
      <c r="W39" t="s">
        <v>383</v>
      </c>
      <c r="X39" t="s">
        <v>337</v>
      </c>
      <c r="AD39">
        <v>250</v>
      </c>
      <c r="AE39">
        <v>7</v>
      </c>
      <c r="AJ39" s="1"/>
      <c r="AK39" s="1"/>
    </row>
    <row r="40" spans="1:37" x14ac:dyDescent="0.25">
      <c r="A40">
        <v>2</v>
      </c>
      <c r="B40" t="s">
        <v>3</v>
      </c>
      <c r="C40" t="s">
        <v>563</v>
      </c>
      <c r="E40">
        <v>2</v>
      </c>
      <c r="F40" t="s">
        <v>347</v>
      </c>
      <c r="G40" t="s">
        <v>576</v>
      </c>
      <c r="H40" s="1" t="s">
        <v>610</v>
      </c>
      <c r="I40" t="s">
        <v>612</v>
      </c>
      <c r="M40" t="s">
        <v>247</v>
      </c>
      <c r="O40" t="s">
        <v>566</v>
      </c>
      <c r="P40" t="s">
        <v>294</v>
      </c>
      <c r="V40" t="s">
        <v>242</v>
      </c>
      <c r="W40" t="s">
        <v>576</v>
      </c>
      <c r="X40" t="s">
        <v>611</v>
      </c>
      <c r="AD40">
        <v>250</v>
      </c>
      <c r="AE40">
        <v>7</v>
      </c>
      <c r="AJ40" s="1"/>
      <c r="AK40" s="1"/>
    </row>
    <row r="41" spans="1:37" x14ac:dyDescent="0.25">
      <c r="A41">
        <v>3</v>
      </c>
      <c r="B41" t="s">
        <v>3</v>
      </c>
      <c r="C41" t="s">
        <v>560</v>
      </c>
      <c r="E41">
        <v>3</v>
      </c>
      <c r="F41" t="s">
        <v>347</v>
      </c>
      <c r="H41" s="1" t="s">
        <v>613</v>
      </c>
      <c r="O41" t="s">
        <v>572</v>
      </c>
      <c r="P41" t="s">
        <v>281</v>
      </c>
      <c r="V41" t="s">
        <v>261</v>
      </c>
      <c r="W41" t="s">
        <v>614</v>
      </c>
      <c r="X41" t="s">
        <v>337</v>
      </c>
      <c r="AD41">
        <v>500</v>
      </c>
      <c r="AE41">
        <v>9</v>
      </c>
      <c r="AJ41" s="1"/>
      <c r="AK41" s="1"/>
    </row>
    <row r="42" spans="1:37" x14ac:dyDescent="0.25">
      <c r="A42">
        <v>4</v>
      </c>
      <c r="B42" t="s">
        <v>607</v>
      </c>
      <c r="C42" t="s">
        <v>574</v>
      </c>
      <c r="E42">
        <v>1</v>
      </c>
      <c r="F42" t="s">
        <v>347</v>
      </c>
      <c r="H42" s="1" t="s">
        <v>615</v>
      </c>
      <c r="O42" t="s">
        <v>588</v>
      </c>
      <c r="P42" t="s">
        <v>244</v>
      </c>
      <c r="V42" t="s">
        <v>292</v>
      </c>
      <c r="W42" t="s">
        <v>336</v>
      </c>
      <c r="X42" t="s">
        <v>611</v>
      </c>
      <c r="AD42">
        <v>600</v>
      </c>
      <c r="AE42">
        <v>10</v>
      </c>
      <c r="AJ42" s="1"/>
      <c r="AK42" s="1"/>
    </row>
    <row r="43" spans="1:37" x14ac:dyDescent="0.25">
      <c r="A43">
        <v>5</v>
      </c>
      <c r="B43" t="s">
        <v>608</v>
      </c>
      <c r="C43" t="s">
        <v>585</v>
      </c>
      <c r="E43">
        <v>1</v>
      </c>
      <c r="F43" t="s">
        <v>347</v>
      </c>
      <c r="G43" t="s">
        <v>616</v>
      </c>
      <c r="H43" s="1" t="s">
        <v>617</v>
      </c>
      <c r="M43" t="s">
        <v>218</v>
      </c>
      <c r="O43" t="s">
        <v>602</v>
      </c>
      <c r="P43" t="s">
        <v>281</v>
      </c>
      <c r="V43" t="s">
        <v>304</v>
      </c>
      <c r="W43" t="s">
        <v>616</v>
      </c>
      <c r="X43" t="s">
        <v>337</v>
      </c>
      <c r="AD43">
        <v>751</v>
      </c>
      <c r="AE43">
        <v>12</v>
      </c>
      <c r="AJ43" s="1"/>
      <c r="AK43" s="1"/>
    </row>
    <row r="44" spans="1:37" x14ac:dyDescent="0.25">
      <c r="A44">
        <v>6</v>
      </c>
      <c r="B44" t="s">
        <v>608</v>
      </c>
      <c r="E44">
        <v>2</v>
      </c>
      <c r="F44" t="s">
        <v>347</v>
      </c>
      <c r="G44" t="s">
        <v>618</v>
      </c>
      <c r="H44" s="1" t="s">
        <v>619</v>
      </c>
      <c r="O44" t="s">
        <v>385</v>
      </c>
      <c r="P44" t="s">
        <v>294</v>
      </c>
      <c r="V44" t="s">
        <v>292</v>
      </c>
      <c r="W44" t="s">
        <v>620</v>
      </c>
      <c r="X44" t="s">
        <v>611</v>
      </c>
      <c r="AD44">
        <v>800</v>
      </c>
      <c r="AE44">
        <v>12</v>
      </c>
      <c r="AJ44" s="1"/>
      <c r="AK44" s="1"/>
    </row>
    <row r="45" spans="1:37" x14ac:dyDescent="0.25">
      <c r="A45">
        <v>7</v>
      </c>
      <c r="B45" t="s">
        <v>609</v>
      </c>
      <c r="C45" t="s">
        <v>577</v>
      </c>
      <c r="E45">
        <v>1</v>
      </c>
      <c r="F45" t="s">
        <v>347</v>
      </c>
      <c r="G45" t="s">
        <v>291</v>
      </c>
      <c r="H45" s="1" t="s">
        <v>621</v>
      </c>
      <c r="M45" t="s">
        <v>247</v>
      </c>
      <c r="O45" t="s">
        <v>559</v>
      </c>
      <c r="P45" t="s">
        <v>244</v>
      </c>
      <c r="V45" t="s">
        <v>279</v>
      </c>
      <c r="W45" t="s">
        <v>620</v>
      </c>
      <c r="X45" t="s">
        <v>337</v>
      </c>
      <c r="AD45">
        <v>21</v>
      </c>
      <c r="AE45">
        <v>2</v>
      </c>
      <c r="AJ45" s="1"/>
      <c r="AK45" s="1"/>
    </row>
    <row r="46" spans="1:37" x14ac:dyDescent="0.25">
      <c r="A46">
        <v>1</v>
      </c>
      <c r="B46" t="s">
        <v>4</v>
      </c>
      <c r="C46" t="s">
        <v>5</v>
      </c>
      <c r="E46">
        <v>1</v>
      </c>
      <c r="F46" t="s">
        <v>332</v>
      </c>
      <c r="H46" s="1"/>
      <c r="J46">
        <v>8</v>
      </c>
      <c r="K46">
        <v>0</v>
      </c>
      <c r="L46">
        <v>8</v>
      </c>
      <c r="O46" t="s">
        <v>385</v>
      </c>
      <c r="AF46" t="s">
        <v>394</v>
      </c>
      <c r="AG46" t="s">
        <v>247</v>
      </c>
      <c r="AI46" t="s">
        <v>395</v>
      </c>
      <c r="AJ46" s="1" t="s">
        <v>400</v>
      </c>
      <c r="AK46" s="1"/>
    </row>
    <row r="47" spans="1:37" x14ac:dyDescent="0.25">
      <c r="A47">
        <v>2</v>
      </c>
      <c r="B47" t="s">
        <v>4</v>
      </c>
      <c r="C47" t="s">
        <v>5</v>
      </c>
      <c r="E47">
        <v>2</v>
      </c>
      <c r="F47" t="s">
        <v>332</v>
      </c>
      <c r="H47" s="1"/>
      <c r="K47">
        <v>8</v>
      </c>
      <c r="L47">
        <v>8</v>
      </c>
      <c r="O47" t="s">
        <v>559</v>
      </c>
      <c r="AF47" t="s">
        <v>558</v>
      </c>
      <c r="AG47" t="s">
        <v>218</v>
      </c>
      <c r="AJ47" s="1"/>
      <c r="AK47" s="1"/>
    </row>
    <row r="48" spans="1:37" x14ac:dyDescent="0.25">
      <c r="A48">
        <v>3</v>
      </c>
      <c r="B48" t="s">
        <v>475</v>
      </c>
      <c r="C48" t="s">
        <v>560</v>
      </c>
      <c r="E48">
        <v>1</v>
      </c>
      <c r="F48" t="s">
        <v>332</v>
      </c>
      <c r="H48" s="1"/>
      <c r="J48">
        <v>0.5</v>
      </c>
      <c r="K48">
        <v>0</v>
      </c>
      <c r="L48">
        <v>0.5</v>
      </c>
      <c r="O48" t="s">
        <v>562</v>
      </c>
      <c r="AF48" t="s">
        <v>561</v>
      </c>
      <c r="AG48" t="s">
        <v>247</v>
      </c>
      <c r="AI48" t="s">
        <v>108</v>
      </c>
      <c r="AJ48" s="1" t="s">
        <v>401</v>
      </c>
      <c r="AK48" s="1"/>
    </row>
    <row r="49" spans="1:37" x14ac:dyDescent="0.25">
      <c r="A49">
        <v>4</v>
      </c>
      <c r="B49" t="s">
        <v>475</v>
      </c>
      <c r="C49" t="s">
        <v>563</v>
      </c>
      <c r="E49">
        <v>2</v>
      </c>
      <c r="F49" t="s">
        <v>332</v>
      </c>
      <c r="H49" s="1"/>
      <c r="J49">
        <v>0.5</v>
      </c>
      <c r="K49">
        <v>0.5</v>
      </c>
      <c r="L49">
        <v>1</v>
      </c>
      <c r="O49" t="s">
        <v>559</v>
      </c>
      <c r="AF49" t="s">
        <v>558</v>
      </c>
      <c r="AG49" t="s">
        <v>247</v>
      </c>
      <c r="AI49" t="s">
        <v>564</v>
      </c>
      <c r="AJ49" s="1" t="s">
        <v>401</v>
      </c>
      <c r="AK49" s="1"/>
    </row>
    <row r="50" spans="1:37" x14ac:dyDescent="0.25">
      <c r="A50">
        <v>5</v>
      </c>
      <c r="B50" t="s">
        <v>475</v>
      </c>
      <c r="E50">
        <v>3</v>
      </c>
      <c r="F50" t="s">
        <v>332</v>
      </c>
      <c r="H50" s="1"/>
      <c r="J50">
        <v>4</v>
      </c>
      <c r="K50">
        <v>1</v>
      </c>
      <c r="L50">
        <v>5</v>
      </c>
      <c r="O50" t="s">
        <v>566</v>
      </c>
      <c r="AF50" t="s">
        <v>565</v>
      </c>
      <c r="AG50" t="s">
        <v>247</v>
      </c>
      <c r="AJ50" s="1" t="s">
        <v>567</v>
      </c>
      <c r="AK50" s="1"/>
    </row>
    <row r="51" spans="1:37" x14ac:dyDescent="0.25">
      <c r="A51">
        <v>6</v>
      </c>
      <c r="B51" t="s">
        <v>475</v>
      </c>
      <c r="E51">
        <v>4</v>
      </c>
      <c r="F51" t="s">
        <v>332</v>
      </c>
      <c r="H51" s="1"/>
      <c r="J51">
        <v>0.2</v>
      </c>
      <c r="K51">
        <v>5</v>
      </c>
      <c r="L51">
        <v>5.2</v>
      </c>
      <c r="O51" t="s">
        <v>559</v>
      </c>
      <c r="AF51" t="s">
        <v>568</v>
      </c>
      <c r="AG51" t="s">
        <v>247</v>
      </c>
      <c r="AH51" t="s">
        <v>569</v>
      </c>
      <c r="AJ51" s="1" t="s">
        <v>401</v>
      </c>
      <c r="AK51" s="1"/>
    </row>
    <row r="52" spans="1:37" x14ac:dyDescent="0.25">
      <c r="A52">
        <v>7</v>
      </c>
      <c r="B52" t="s">
        <v>475</v>
      </c>
      <c r="E52">
        <v>5</v>
      </c>
      <c r="F52" t="s">
        <v>332</v>
      </c>
      <c r="H52" s="1"/>
      <c r="J52">
        <v>0.6</v>
      </c>
      <c r="K52">
        <v>5.2</v>
      </c>
      <c r="L52">
        <v>5.8</v>
      </c>
      <c r="AF52" t="s">
        <v>570</v>
      </c>
      <c r="AJ52" s="1"/>
      <c r="AK52" s="1"/>
    </row>
    <row r="53" spans="1:37" x14ac:dyDescent="0.25">
      <c r="A53">
        <v>8</v>
      </c>
      <c r="B53" t="s">
        <v>475</v>
      </c>
      <c r="E53">
        <v>6</v>
      </c>
      <c r="F53" t="s">
        <v>332</v>
      </c>
      <c r="H53" s="1"/>
      <c r="K53">
        <v>5.8</v>
      </c>
      <c r="L53">
        <v>5.8</v>
      </c>
      <c r="O53" t="s">
        <v>572</v>
      </c>
      <c r="AF53" t="s">
        <v>571</v>
      </c>
      <c r="AJ53" s="1"/>
      <c r="AK53" s="1"/>
    </row>
    <row r="54" spans="1:37" x14ac:dyDescent="0.25">
      <c r="A54">
        <v>9</v>
      </c>
      <c r="B54" t="s">
        <v>542</v>
      </c>
      <c r="E54">
        <v>1</v>
      </c>
      <c r="F54" t="s">
        <v>332</v>
      </c>
      <c r="H54" s="1"/>
      <c r="J54">
        <v>3</v>
      </c>
      <c r="K54">
        <v>0</v>
      </c>
      <c r="L54">
        <v>3</v>
      </c>
      <c r="O54" t="s">
        <v>384</v>
      </c>
      <c r="AF54" t="s">
        <v>573</v>
      </c>
      <c r="AG54" t="s">
        <v>247</v>
      </c>
      <c r="AJ54" s="1"/>
      <c r="AK54" s="1"/>
    </row>
    <row r="55" spans="1:37" x14ac:dyDescent="0.25">
      <c r="A55">
        <v>10</v>
      </c>
      <c r="B55" t="s">
        <v>542</v>
      </c>
      <c r="C55" t="s">
        <v>574</v>
      </c>
      <c r="E55">
        <v>2</v>
      </c>
      <c r="F55" t="s">
        <v>332</v>
      </c>
      <c r="H55" s="1"/>
      <c r="J55">
        <v>5</v>
      </c>
      <c r="K55">
        <v>3</v>
      </c>
      <c r="L55">
        <v>8</v>
      </c>
      <c r="O55" t="s">
        <v>566</v>
      </c>
      <c r="AF55" t="s">
        <v>575</v>
      </c>
      <c r="AG55" t="s">
        <v>247</v>
      </c>
      <c r="AI55" t="s">
        <v>203</v>
      </c>
      <c r="AJ55" s="1" t="s">
        <v>402</v>
      </c>
      <c r="AK55" s="1"/>
    </row>
    <row r="56" spans="1:37" x14ac:dyDescent="0.25">
      <c r="A56">
        <v>11</v>
      </c>
      <c r="B56" t="s">
        <v>542</v>
      </c>
      <c r="C56" t="s">
        <v>574</v>
      </c>
      <c r="E56">
        <v>3</v>
      </c>
      <c r="F56" t="s">
        <v>332</v>
      </c>
      <c r="H56" s="1"/>
      <c r="K56">
        <v>8</v>
      </c>
      <c r="L56">
        <v>8</v>
      </c>
      <c r="O56" t="s">
        <v>572</v>
      </c>
      <c r="AF56" t="s">
        <v>576</v>
      </c>
      <c r="AJ56" s="1"/>
      <c r="AK56" s="1"/>
    </row>
    <row r="57" spans="1:37" x14ac:dyDescent="0.25">
      <c r="A57">
        <v>12</v>
      </c>
      <c r="B57" t="s">
        <v>545</v>
      </c>
      <c r="C57" t="s">
        <v>577</v>
      </c>
      <c r="E57">
        <v>1</v>
      </c>
      <c r="F57" t="s">
        <v>332</v>
      </c>
      <c r="H57" s="1"/>
      <c r="K57">
        <v>0</v>
      </c>
      <c r="L57">
        <v>0</v>
      </c>
      <c r="O57" t="s">
        <v>572</v>
      </c>
      <c r="AF57" t="s">
        <v>578</v>
      </c>
      <c r="AG57" t="s">
        <v>247</v>
      </c>
      <c r="AI57" t="s">
        <v>140</v>
      </c>
      <c r="AJ57" s="1" t="s">
        <v>403</v>
      </c>
      <c r="AK57" s="1"/>
    </row>
    <row r="58" spans="1:37" x14ac:dyDescent="0.25">
      <c r="A58">
        <v>13</v>
      </c>
      <c r="B58" t="s">
        <v>546</v>
      </c>
      <c r="E58">
        <v>1</v>
      </c>
      <c r="F58" t="s">
        <v>332</v>
      </c>
      <c r="H58" s="1"/>
      <c r="J58">
        <v>4</v>
      </c>
      <c r="K58">
        <v>0</v>
      </c>
      <c r="L58">
        <v>4</v>
      </c>
      <c r="O58" t="s">
        <v>385</v>
      </c>
      <c r="AF58" t="s">
        <v>575</v>
      </c>
      <c r="AG58" t="s">
        <v>247</v>
      </c>
      <c r="AJ58" s="1"/>
      <c r="AK58" s="1"/>
    </row>
    <row r="59" spans="1:37" x14ac:dyDescent="0.25">
      <c r="A59">
        <v>14</v>
      </c>
      <c r="B59" t="s">
        <v>548</v>
      </c>
      <c r="E59">
        <v>1</v>
      </c>
      <c r="F59" t="s">
        <v>332</v>
      </c>
      <c r="H59" s="1"/>
      <c r="J59">
        <v>0.4</v>
      </c>
      <c r="K59">
        <v>0</v>
      </c>
      <c r="L59">
        <v>0.4</v>
      </c>
      <c r="O59" t="s">
        <v>581</v>
      </c>
      <c r="AF59" t="s">
        <v>580</v>
      </c>
      <c r="AG59" t="s">
        <v>247</v>
      </c>
      <c r="AJ59" s="1" t="s">
        <v>404</v>
      </c>
      <c r="AK59" s="1"/>
    </row>
    <row r="60" spans="1:37" x14ac:dyDescent="0.25">
      <c r="A60">
        <v>15</v>
      </c>
      <c r="B60" t="s">
        <v>548</v>
      </c>
      <c r="C60" t="s">
        <v>582</v>
      </c>
      <c r="E60">
        <v>2</v>
      </c>
      <c r="F60" t="s">
        <v>332</v>
      </c>
      <c r="H60" s="1"/>
      <c r="J60">
        <v>0.1</v>
      </c>
      <c r="K60">
        <v>0.4</v>
      </c>
      <c r="L60">
        <v>0.5</v>
      </c>
      <c r="O60" t="s">
        <v>572</v>
      </c>
      <c r="AF60" t="s">
        <v>583</v>
      </c>
      <c r="AG60" t="s">
        <v>247</v>
      </c>
      <c r="AH60" t="s">
        <v>579</v>
      </c>
      <c r="AI60" t="s">
        <v>584</v>
      </c>
      <c r="AJ60" s="1" t="s">
        <v>404</v>
      </c>
      <c r="AK60" s="1"/>
    </row>
    <row r="61" spans="1:37" x14ac:dyDescent="0.25">
      <c r="A61">
        <v>16</v>
      </c>
      <c r="B61" t="s">
        <v>548</v>
      </c>
      <c r="C61" t="s">
        <v>585</v>
      </c>
      <c r="E61">
        <v>3</v>
      </c>
      <c r="F61" t="s">
        <v>332</v>
      </c>
      <c r="H61" s="1"/>
      <c r="J61">
        <v>2</v>
      </c>
      <c r="K61">
        <v>0.5</v>
      </c>
      <c r="L61">
        <v>2.5</v>
      </c>
      <c r="O61" t="s">
        <v>559</v>
      </c>
      <c r="AF61" t="s">
        <v>586</v>
      </c>
      <c r="AG61" t="s">
        <v>247</v>
      </c>
      <c r="AJ61" s="1" t="s">
        <v>401</v>
      </c>
      <c r="AK61" s="1"/>
    </row>
    <row r="62" spans="1:37" x14ac:dyDescent="0.25">
      <c r="A62">
        <v>17</v>
      </c>
      <c r="B62" t="s">
        <v>548</v>
      </c>
      <c r="E62">
        <v>4</v>
      </c>
      <c r="F62" t="s">
        <v>332</v>
      </c>
      <c r="H62" s="1"/>
      <c r="J62">
        <v>0.5</v>
      </c>
      <c r="K62">
        <v>2.5</v>
      </c>
      <c r="L62">
        <v>3</v>
      </c>
      <c r="O62" t="s">
        <v>588</v>
      </c>
      <c r="AF62" t="s">
        <v>587</v>
      </c>
      <c r="AG62" t="s">
        <v>247</v>
      </c>
      <c r="AJ62" s="1" t="s">
        <v>404</v>
      </c>
      <c r="AK62" s="1"/>
    </row>
    <row r="63" spans="1:37" x14ac:dyDescent="0.25">
      <c r="A63">
        <v>18</v>
      </c>
      <c r="B63" t="s">
        <v>548</v>
      </c>
      <c r="C63" t="s">
        <v>534</v>
      </c>
      <c r="E63">
        <v>5</v>
      </c>
      <c r="F63" t="s">
        <v>332</v>
      </c>
      <c r="H63" s="1"/>
      <c r="J63">
        <v>4</v>
      </c>
      <c r="K63">
        <v>3</v>
      </c>
      <c r="L63">
        <v>7</v>
      </c>
      <c r="O63" t="s">
        <v>385</v>
      </c>
      <c r="AF63" t="s">
        <v>589</v>
      </c>
      <c r="AG63" t="s">
        <v>247</v>
      </c>
      <c r="AI63" t="s">
        <v>590</v>
      </c>
      <c r="AJ63" s="1" t="s">
        <v>404</v>
      </c>
      <c r="AK63" s="1"/>
    </row>
    <row r="64" spans="1:37" x14ac:dyDescent="0.25">
      <c r="A64">
        <v>19</v>
      </c>
      <c r="B64" t="s">
        <v>548</v>
      </c>
      <c r="E64">
        <v>6</v>
      </c>
      <c r="F64" t="s">
        <v>332</v>
      </c>
      <c r="H64" s="1"/>
      <c r="J64">
        <v>3</v>
      </c>
      <c r="K64">
        <v>7</v>
      </c>
      <c r="L64">
        <v>10</v>
      </c>
      <c r="O64" t="s">
        <v>572</v>
      </c>
      <c r="AF64" t="s">
        <v>591</v>
      </c>
      <c r="AG64" t="s">
        <v>247</v>
      </c>
      <c r="AJ64" s="1"/>
      <c r="AK64" s="1"/>
    </row>
    <row r="65" spans="1:37" x14ac:dyDescent="0.25">
      <c r="A65">
        <v>20</v>
      </c>
      <c r="B65" t="s">
        <v>551</v>
      </c>
      <c r="C65" t="s">
        <v>535</v>
      </c>
      <c r="E65">
        <v>1</v>
      </c>
      <c r="F65" t="s">
        <v>332</v>
      </c>
      <c r="H65" s="1"/>
      <c r="J65">
        <v>1.5</v>
      </c>
      <c r="K65">
        <v>0</v>
      </c>
      <c r="L65">
        <v>1.5</v>
      </c>
      <c r="O65" t="s">
        <v>385</v>
      </c>
      <c r="AF65" t="s">
        <v>592</v>
      </c>
      <c r="AG65" t="s">
        <v>247</v>
      </c>
      <c r="AI65" t="s">
        <v>203</v>
      </c>
      <c r="AJ65" s="1" t="s">
        <v>402</v>
      </c>
      <c r="AK65" s="1"/>
    </row>
    <row r="66" spans="1:37" x14ac:dyDescent="0.25">
      <c r="A66">
        <v>21</v>
      </c>
      <c r="B66" t="s">
        <v>552</v>
      </c>
      <c r="E66">
        <v>1</v>
      </c>
      <c r="F66" t="s">
        <v>332</v>
      </c>
      <c r="H66" s="1"/>
      <c r="J66">
        <v>0.5</v>
      </c>
      <c r="K66">
        <v>0</v>
      </c>
      <c r="L66">
        <v>0.5</v>
      </c>
      <c r="O66" t="s">
        <v>593</v>
      </c>
      <c r="AF66" t="s">
        <v>580</v>
      </c>
      <c r="AG66" t="s">
        <v>247</v>
      </c>
      <c r="AJ66" s="1" t="s">
        <v>404</v>
      </c>
      <c r="AK66" s="1"/>
    </row>
    <row r="67" spans="1:37" x14ac:dyDescent="0.25">
      <c r="A67">
        <v>22</v>
      </c>
      <c r="B67" t="s">
        <v>552</v>
      </c>
      <c r="C67" t="s">
        <v>536</v>
      </c>
      <c r="E67">
        <v>2</v>
      </c>
      <c r="F67" t="s">
        <v>332</v>
      </c>
      <c r="H67" s="1"/>
      <c r="J67">
        <v>0.5</v>
      </c>
      <c r="K67">
        <v>0.5</v>
      </c>
      <c r="L67">
        <v>1</v>
      </c>
      <c r="O67" t="s">
        <v>594</v>
      </c>
      <c r="AF67" t="s">
        <v>583</v>
      </c>
      <c r="AG67" t="s">
        <v>247</v>
      </c>
      <c r="AI67" t="s">
        <v>595</v>
      </c>
      <c r="AJ67" s="1" t="s">
        <v>404</v>
      </c>
      <c r="AK67" s="1"/>
    </row>
    <row r="68" spans="1:37" x14ac:dyDescent="0.25">
      <c r="A68">
        <v>23</v>
      </c>
      <c r="B68" t="s">
        <v>554</v>
      </c>
      <c r="E68">
        <v>1</v>
      </c>
      <c r="F68" t="s">
        <v>332</v>
      </c>
      <c r="H68" s="1"/>
      <c r="J68">
        <v>0.5</v>
      </c>
      <c r="K68">
        <v>0</v>
      </c>
      <c r="L68">
        <v>0.5</v>
      </c>
      <c r="O68" t="s">
        <v>384</v>
      </c>
      <c r="AF68" t="s">
        <v>596</v>
      </c>
      <c r="AG68" t="s">
        <v>247</v>
      </c>
      <c r="AH68" t="s">
        <v>597</v>
      </c>
      <c r="AJ68" s="1" t="s">
        <v>405</v>
      </c>
      <c r="AK68" s="1" t="s">
        <v>406</v>
      </c>
    </row>
    <row r="69" spans="1:37" x14ac:dyDescent="0.25">
      <c r="A69">
        <v>24</v>
      </c>
      <c r="B69" t="s">
        <v>554</v>
      </c>
      <c r="C69" t="s">
        <v>537</v>
      </c>
      <c r="E69">
        <v>2</v>
      </c>
      <c r="F69" t="s">
        <v>332</v>
      </c>
      <c r="H69" s="1"/>
      <c r="J69">
        <v>1.8</v>
      </c>
      <c r="K69">
        <v>0.49999999999999978</v>
      </c>
      <c r="L69">
        <v>2.2999999999999998</v>
      </c>
      <c r="O69" t="s">
        <v>599</v>
      </c>
      <c r="AF69" t="s">
        <v>598</v>
      </c>
      <c r="AG69" t="s">
        <v>247</v>
      </c>
      <c r="AI69" t="s">
        <v>631</v>
      </c>
      <c r="AJ69" s="1" t="s">
        <v>406</v>
      </c>
      <c r="AK69" s="1" t="s">
        <v>406</v>
      </c>
    </row>
    <row r="70" spans="1:37" x14ac:dyDescent="0.25">
      <c r="A70">
        <v>25</v>
      </c>
      <c r="B70" t="s">
        <v>554</v>
      </c>
      <c r="E70">
        <v>3</v>
      </c>
      <c r="F70" t="s">
        <v>332</v>
      </c>
      <c r="H70" s="1"/>
      <c r="K70">
        <v>2.2999999999999998</v>
      </c>
      <c r="L70">
        <v>2.2999999999999998</v>
      </c>
      <c r="O70" t="s">
        <v>602</v>
      </c>
      <c r="AF70" t="s">
        <v>601</v>
      </c>
      <c r="AG70" t="s">
        <v>218</v>
      </c>
      <c r="AJ70" s="1"/>
      <c r="AK70" s="1"/>
    </row>
    <row r="71" spans="1:37" x14ac:dyDescent="0.25">
      <c r="A71">
        <v>26</v>
      </c>
      <c r="B71" t="s">
        <v>556</v>
      </c>
      <c r="E71">
        <v>1</v>
      </c>
      <c r="F71" t="s">
        <v>332</v>
      </c>
      <c r="H71" s="1"/>
      <c r="J71">
        <v>0.4</v>
      </c>
      <c r="K71">
        <v>0</v>
      </c>
      <c r="L71">
        <v>0.4</v>
      </c>
      <c r="O71" t="s">
        <v>603</v>
      </c>
      <c r="AF71" t="s">
        <v>596</v>
      </c>
      <c r="AG71" t="s">
        <v>247</v>
      </c>
      <c r="AJ71" s="1" t="s">
        <v>405</v>
      </c>
      <c r="AK71" s="1" t="s">
        <v>406</v>
      </c>
    </row>
    <row r="72" spans="1:37" x14ac:dyDescent="0.25">
      <c r="A72">
        <v>27</v>
      </c>
      <c r="B72" t="s">
        <v>556</v>
      </c>
      <c r="C72" t="s">
        <v>538</v>
      </c>
      <c r="E72">
        <v>2</v>
      </c>
      <c r="F72" t="s">
        <v>332</v>
      </c>
      <c r="H72" s="1"/>
      <c r="J72">
        <v>0.2</v>
      </c>
      <c r="K72">
        <v>0.40000000000000008</v>
      </c>
      <c r="L72">
        <v>0.60000000000000009</v>
      </c>
      <c r="O72" t="s">
        <v>572</v>
      </c>
      <c r="AF72" t="s">
        <v>583</v>
      </c>
      <c r="AG72" t="s">
        <v>247</v>
      </c>
      <c r="AI72" t="s">
        <v>595</v>
      </c>
      <c r="AJ72" s="1" t="s">
        <v>404</v>
      </c>
      <c r="AK72" s="1" t="s">
        <v>406</v>
      </c>
    </row>
    <row r="73" spans="1:37" x14ac:dyDescent="0.25">
      <c r="A73">
        <v>28</v>
      </c>
      <c r="B73" t="s">
        <v>556</v>
      </c>
      <c r="E73">
        <v>3</v>
      </c>
      <c r="F73" t="s">
        <v>332</v>
      </c>
      <c r="H73" s="1"/>
      <c r="J73">
        <v>8.5</v>
      </c>
      <c r="K73">
        <v>0.59999999999999964</v>
      </c>
      <c r="L73">
        <v>9.1</v>
      </c>
      <c r="O73" t="s">
        <v>572</v>
      </c>
      <c r="AF73" t="s">
        <v>604</v>
      </c>
      <c r="AG73" t="s">
        <v>247</v>
      </c>
      <c r="AJ73" s="1"/>
      <c r="AK73" s="1"/>
    </row>
    <row r="74" spans="1:37" x14ac:dyDescent="0.25">
      <c r="A74">
        <v>29</v>
      </c>
      <c r="B74" t="s">
        <v>556</v>
      </c>
      <c r="C74" t="s">
        <v>539</v>
      </c>
      <c r="E74">
        <v>4</v>
      </c>
      <c r="F74" t="s">
        <v>332</v>
      </c>
      <c r="H74" s="1"/>
      <c r="J74">
        <v>0.2</v>
      </c>
      <c r="K74">
        <v>9.1</v>
      </c>
      <c r="L74">
        <v>9.2999999999999989</v>
      </c>
      <c r="O74" t="s">
        <v>559</v>
      </c>
      <c r="AF74" t="s">
        <v>605</v>
      </c>
      <c r="AG74" t="s">
        <v>247</v>
      </c>
      <c r="AI74" t="s">
        <v>108</v>
      </c>
      <c r="AJ74" s="1" t="s">
        <v>606</v>
      </c>
      <c r="AK74" s="1"/>
    </row>
    <row r="75" spans="1:37" x14ac:dyDescent="0.25">
      <c r="A75">
        <v>30</v>
      </c>
      <c r="B75" t="s">
        <v>556</v>
      </c>
      <c r="E75">
        <v>5</v>
      </c>
      <c r="F75" t="s">
        <v>332</v>
      </c>
      <c r="H75" s="1"/>
      <c r="K75">
        <v>9.2999999999999989</v>
      </c>
      <c r="L75">
        <v>9.2999999999999989</v>
      </c>
      <c r="O75" t="s">
        <v>572</v>
      </c>
      <c r="AF75" t="s">
        <v>576</v>
      </c>
      <c r="AJ75" s="1"/>
      <c r="AK75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17"/>
  <sheetViews>
    <sheetView workbookViewId="0">
      <pane xSplit="1" topLeftCell="B1" activePane="topRight" state="frozen"/>
      <selection activeCell="F37" sqref="F37"/>
      <selection pane="topRight" activeCell="C2" sqref="C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27" t="s">
        <v>31</v>
      </c>
      <c r="B1" s="27" t="s">
        <v>32</v>
      </c>
      <c r="C1" s="27" t="s">
        <v>48</v>
      </c>
      <c r="D1" s="28" t="s">
        <v>33</v>
      </c>
      <c r="E1" s="29" t="s">
        <v>34</v>
      </c>
      <c r="F1" s="29" t="s">
        <v>35</v>
      </c>
      <c r="G1" s="29" t="s">
        <v>54</v>
      </c>
      <c r="H1" s="29" t="s">
        <v>55</v>
      </c>
      <c r="I1" s="29" t="s">
        <v>56</v>
      </c>
      <c r="J1" s="29" t="s">
        <v>57</v>
      </c>
      <c r="K1" s="29" t="s">
        <v>58</v>
      </c>
      <c r="L1" s="29" t="s">
        <v>59</v>
      </c>
      <c r="M1" s="29" t="s">
        <v>60</v>
      </c>
      <c r="N1" s="29" t="s">
        <v>61</v>
      </c>
      <c r="O1" s="29" t="s">
        <v>62</v>
      </c>
      <c r="P1" s="29" t="s">
        <v>63</v>
      </c>
      <c r="Q1" s="29" t="s">
        <v>64</v>
      </c>
      <c r="R1" s="29" t="s">
        <v>65</v>
      </c>
      <c r="S1" s="29" t="s">
        <v>66</v>
      </c>
      <c r="T1" s="29" t="s">
        <v>67</v>
      </c>
      <c r="U1" s="29" t="s">
        <v>68</v>
      </c>
      <c r="V1" s="29" t="s">
        <v>69</v>
      </c>
      <c r="W1" s="29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s="12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s="12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33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s="12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s="12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33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s="12" t="s">
        <v>374</v>
      </c>
      <c r="J5" t="s">
        <v>300</v>
      </c>
      <c r="L5" t="s">
        <v>273</v>
      </c>
      <c r="M5" t="s">
        <v>256</v>
      </c>
      <c r="N5">
        <v>1.8</v>
      </c>
      <c r="O5" s="12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33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s="12" t="s">
        <v>374</v>
      </c>
      <c r="J6" t="s">
        <v>272</v>
      </c>
      <c r="L6" t="s">
        <v>273</v>
      </c>
      <c r="M6" t="s">
        <v>275</v>
      </c>
      <c r="N6">
        <v>3.2</v>
      </c>
      <c r="O6" s="12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33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s="12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s="12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33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s="12" t="s">
        <v>374</v>
      </c>
      <c r="J8" t="s">
        <v>320</v>
      </c>
      <c r="L8" t="s">
        <v>254</v>
      </c>
      <c r="N8">
        <v>32</v>
      </c>
      <c r="O8" s="12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33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s="12" t="s">
        <v>374</v>
      </c>
      <c r="N9">
        <v>100</v>
      </c>
      <c r="O9" s="12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33" x14ac:dyDescent="0.25">
      <c r="A10" t="s">
        <v>526</v>
      </c>
      <c r="B10">
        <v>0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7" spans="4:15" x14ac:dyDescent="0.25">
      <c r="D17" s="11"/>
      <c r="I17" s="12"/>
      <c r="O17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16 X18:X1048576 X10:X12 X2:X4 X8" xr:uid="{7DA0F676-1112-4FDF-A639-37799EC1C942}">
      <formula1>FOOTNOTE_AUSWAHL</formula1>
    </dataValidation>
    <dataValidation type="list" allowBlank="1" showInputMessage="1" sqref="X17 X13:X15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38"/>
  <sheetViews>
    <sheetView workbookViewId="0">
      <pane ySplit="1" topLeftCell="A2" activePane="bottomLeft" state="frozen"/>
      <selection activeCell="F37" sqref="F37"/>
      <selection pane="bottomLeft" activeCell="W16" sqref="W16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38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4" t="s">
        <v>31</v>
      </c>
      <c r="B1" s="24" t="s">
        <v>37</v>
      </c>
      <c r="C1" s="25" t="s">
        <v>43</v>
      </c>
      <c r="D1" s="26" t="s">
        <v>49</v>
      </c>
      <c r="E1" s="26" t="s">
        <v>32</v>
      </c>
      <c r="F1" s="26" t="s">
        <v>100</v>
      </c>
      <c r="G1" s="26" t="s">
        <v>101</v>
      </c>
      <c r="H1" s="36" t="s">
        <v>102</v>
      </c>
      <c r="I1" s="39" t="s">
        <v>103</v>
      </c>
      <c r="J1" s="24" t="s">
        <v>104</v>
      </c>
      <c r="K1" s="37" t="s">
        <v>105</v>
      </c>
      <c r="L1" s="26" t="s">
        <v>106</v>
      </c>
      <c r="M1" s="26" t="s">
        <v>107</v>
      </c>
      <c r="N1" s="26" t="s">
        <v>109</v>
      </c>
      <c r="O1" s="26" t="s">
        <v>110</v>
      </c>
      <c r="P1" s="26" t="s">
        <v>111</v>
      </c>
      <c r="Q1" s="24" t="s">
        <v>112</v>
      </c>
      <c r="R1" s="24" t="s">
        <v>113</v>
      </c>
      <c r="S1" s="25" t="s">
        <v>114</v>
      </c>
      <c r="T1" s="26" t="s">
        <v>115</v>
      </c>
      <c r="U1" s="26" t="s">
        <v>116</v>
      </c>
      <c r="V1" s="26" t="s">
        <v>117</v>
      </c>
      <c r="W1" s="26" t="s">
        <v>118</v>
      </c>
      <c r="X1" s="26" t="s">
        <v>72</v>
      </c>
      <c r="Y1" s="24" t="s">
        <v>119</v>
      </c>
      <c r="Z1" s="24" t="s">
        <v>120</v>
      </c>
      <c r="AA1" s="25" t="s">
        <v>121</v>
      </c>
      <c r="AB1" s="26" t="s">
        <v>122</v>
      </c>
      <c r="AC1" s="36" t="s">
        <v>123</v>
      </c>
    </row>
    <row r="2" spans="1:29" x14ac:dyDescent="0.25">
      <c r="A2" s="40">
        <v>1</v>
      </c>
      <c r="B2" s="40" t="s">
        <v>2</v>
      </c>
      <c r="C2" s="40" t="s">
        <v>378</v>
      </c>
      <c r="D2" s="40" t="s">
        <v>25</v>
      </c>
      <c r="E2" s="40">
        <v>1</v>
      </c>
      <c r="F2" s="40" t="s">
        <v>217</v>
      </c>
      <c r="G2" s="41" t="s">
        <v>216</v>
      </c>
      <c r="H2" s="44" t="s">
        <v>345</v>
      </c>
      <c r="I2" s="42"/>
      <c r="J2" s="41">
        <v>5</v>
      </c>
      <c r="K2" s="41">
        <f ca="1">SAMPLE_ERKUNDUNGSSTELLE[[#This Row],[TIEFE_ENDE]]-SAMPLE_ERKUNDUNGSSTELLE[[#This Row],[DICKE]]</f>
        <v>0</v>
      </c>
      <c r="L2" s="41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41" t="s">
        <v>247</v>
      </c>
      <c r="N2" s="41"/>
      <c r="O2" s="41"/>
      <c r="P2" s="41"/>
      <c r="Q2" s="41"/>
      <c r="R2" s="41"/>
      <c r="S2" s="41"/>
      <c r="T2" s="41"/>
      <c r="U2" s="41"/>
      <c r="V2" s="41"/>
      <c r="W2" s="40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41" t="str">
        <f>IF(SAMPLE_ERKUNDUNGSSTELLE[[#This Row],[PECH]]="JA","auffällig",IF(SAMPLE_ERKUNDUNGSSTELLE[[#This Row],[ART]]&lt;&gt;"","neutral",""))</f>
        <v>auffällig</v>
      </c>
      <c r="Y2" s="41"/>
      <c r="Z2" s="41"/>
      <c r="AA2" s="41"/>
      <c r="AB2" s="41"/>
      <c r="AC2" s="41"/>
    </row>
    <row r="3" spans="1:29" x14ac:dyDescent="0.25">
      <c r="A3" s="40">
        <v>2</v>
      </c>
      <c r="B3" s="40" t="s">
        <v>2</v>
      </c>
      <c r="C3" s="40" t="s">
        <v>5</v>
      </c>
      <c r="D3" s="40" t="s">
        <v>622</v>
      </c>
      <c r="E3" s="40">
        <v>2</v>
      </c>
      <c r="F3" s="40" t="s">
        <v>217</v>
      </c>
      <c r="G3" s="40" t="s">
        <v>216</v>
      </c>
      <c r="H3" s="44" t="s">
        <v>345</v>
      </c>
      <c r="I3" s="44"/>
      <c r="J3" s="40">
        <v>3</v>
      </c>
      <c r="K3" s="40">
        <f ca="1">SAMPLE_ERKUNDUNGSSTELLE[[#This Row],[TIEFE_ENDE]]-SAMPLE_ERKUNDUNGSSTELLE[[#This Row],[DICKE]]</f>
        <v>5</v>
      </c>
      <c r="L3" s="40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40" t="s">
        <v>218</v>
      </c>
      <c r="N3" s="40"/>
      <c r="O3" s="40"/>
      <c r="P3" s="40"/>
      <c r="Q3" s="40"/>
      <c r="R3" s="40"/>
      <c r="S3" s="40"/>
      <c r="T3" s="40"/>
      <c r="U3" s="40"/>
      <c r="V3" s="40"/>
      <c r="W3" s="40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40" t="str">
        <f>IF(SAMPLE_ERKUNDUNGSSTELLE[[#This Row],[PECH]]="JA","auffällig",IF(SAMPLE_ERKUNDUNGSSTELLE[[#This Row],[ART]]&lt;&gt;"","neutral",""))</f>
        <v>neutral</v>
      </c>
      <c r="Y3" s="40"/>
      <c r="Z3" s="40"/>
      <c r="AA3" s="40"/>
      <c r="AB3" s="40"/>
      <c r="AC3" s="40"/>
    </row>
    <row r="4" spans="1:29" x14ac:dyDescent="0.25">
      <c r="A4" s="40">
        <v>3</v>
      </c>
      <c r="B4" s="40" t="s">
        <v>2</v>
      </c>
      <c r="C4" s="40" t="s">
        <v>378</v>
      </c>
      <c r="D4" s="40" t="s">
        <v>623</v>
      </c>
      <c r="E4" s="40">
        <v>3</v>
      </c>
      <c r="F4" s="40" t="s">
        <v>217</v>
      </c>
      <c r="G4" s="40" t="s">
        <v>624</v>
      </c>
      <c r="H4" s="44" t="s">
        <v>379</v>
      </c>
      <c r="I4" s="44"/>
      <c r="J4" s="40">
        <v>4</v>
      </c>
      <c r="K4" s="40">
        <f ca="1">SAMPLE_ERKUNDUNGSSTELLE[[#This Row],[TIEFE_ENDE]]-SAMPLE_ERKUNDUNGSSTELLE[[#This Row],[DICKE]]</f>
        <v>8</v>
      </c>
      <c r="L4" s="40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40" t="str">
        <f>IF(SAMPLE_ERKUNDUNGSSTELLE[[#This Row],[PECH]]="JA","auffällig",IF(SAMPLE_ERKUNDUNGSSTELLE[[#This Row],[ART]]&lt;&gt;"","neutral",""))</f>
        <v>neutral</v>
      </c>
      <c r="Y4" s="40"/>
      <c r="Z4" s="40"/>
      <c r="AA4" s="40"/>
      <c r="AB4" s="40"/>
      <c r="AC4" s="40"/>
    </row>
    <row r="5" spans="1:29" x14ac:dyDescent="0.25">
      <c r="A5" s="40">
        <v>4</v>
      </c>
      <c r="B5" s="40" t="s">
        <v>2</v>
      </c>
      <c r="C5" s="40" t="s">
        <v>560</v>
      </c>
      <c r="D5" s="40"/>
      <c r="E5" s="40">
        <v>4</v>
      </c>
      <c r="F5" s="40" t="s">
        <v>260</v>
      </c>
      <c r="G5" s="40" t="s">
        <v>625</v>
      </c>
      <c r="H5" s="44" t="s">
        <v>345</v>
      </c>
      <c r="I5" s="44"/>
      <c r="J5" s="40">
        <v>3</v>
      </c>
      <c r="K5" s="40">
        <f ca="1">SAMPLE_ERKUNDUNGSSTELLE[[#This Row],[TIEFE_ENDE]]-SAMPLE_ERKUNDUNGSSTELLE[[#This Row],[DICKE]]</f>
        <v>12</v>
      </c>
      <c r="L5" s="40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40" t="str">
        <f>IF(SAMPLE_ERKUNDUNGSSTELLE[[#This Row],[PECH]]="JA","auffällig",IF(SAMPLE_ERKUNDUNGSSTELLE[[#This Row],[ART]]&lt;&gt;"","neutral",""))</f>
        <v>neutral</v>
      </c>
      <c r="Y5" s="40"/>
      <c r="Z5" s="40"/>
      <c r="AA5" s="40"/>
      <c r="AB5" s="40"/>
      <c r="AC5" s="40"/>
    </row>
    <row r="6" spans="1:29" x14ac:dyDescent="0.25">
      <c r="A6" s="40">
        <v>5</v>
      </c>
      <c r="B6" s="40" t="s">
        <v>2</v>
      </c>
      <c r="C6" s="40" t="s">
        <v>563</v>
      </c>
      <c r="D6" s="40"/>
      <c r="E6" s="40">
        <v>5</v>
      </c>
      <c r="F6" s="40" t="s">
        <v>260</v>
      </c>
      <c r="G6" s="40" t="s">
        <v>616</v>
      </c>
      <c r="H6" s="44"/>
      <c r="I6" s="44"/>
      <c r="J6" s="40">
        <v>6</v>
      </c>
      <c r="K6" s="40">
        <f ca="1">SAMPLE_ERKUNDUNGSSTELLE[[#This Row],[TIEFE_ENDE]]-SAMPLE_ERKUNDUNGSSTELLE[[#This Row],[DICKE]]</f>
        <v>15</v>
      </c>
      <c r="L6" s="40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40" t="str">
        <f>IF(SAMPLE_ERKUNDUNGSSTELLE[[#This Row],[PECH]]="JA","auffällig",IF(SAMPLE_ERKUNDUNGSSTELLE[[#This Row],[ART]]&lt;&gt;"","neutral",""))</f>
        <v>neutral</v>
      </c>
      <c r="Y6" s="40"/>
      <c r="Z6" s="40"/>
      <c r="AA6" s="40"/>
      <c r="AB6" s="40"/>
      <c r="AC6" s="40"/>
    </row>
    <row r="7" spans="1:29" x14ac:dyDescent="0.25">
      <c r="A7" s="40">
        <v>6</v>
      </c>
      <c r="B7" s="40" t="s">
        <v>2</v>
      </c>
      <c r="C7" s="40" t="s">
        <v>574</v>
      </c>
      <c r="D7" s="40"/>
      <c r="E7" s="40">
        <v>6</v>
      </c>
      <c r="F7" s="40" t="s">
        <v>278</v>
      </c>
      <c r="G7" s="40" t="s">
        <v>626</v>
      </c>
      <c r="H7" s="44"/>
      <c r="I7" s="44"/>
      <c r="J7" s="40">
        <v>78</v>
      </c>
      <c r="K7" s="40">
        <f ca="1">SAMPLE_ERKUNDUNGSSTELLE[[#This Row],[TIEFE_ENDE]]-SAMPLE_ERKUNDUNGSSTELLE[[#This Row],[DICKE]]</f>
        <v>21</v>
      </c>
      <c r="L7" s="40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40" t="str">
        <f>IF(SAMPLE_ERKUNDUNGSSTELLE[[#This Row],[PECH]]="JA","auffällig",IF(SAMPLE_ERKUNDUNGSSTELLE[[#This Row],[ART]]&lt;&gt;"","neutral",""))</f>
        <v>neutral</v>
      </c>
      <c r="Y7" s="40"/>
      <c r="Z7" s="40"/>
      <c r="AA7" s="40"/>
      <c r="AB7" s="40"/>
      <c r="AC7" s="40"/>
    </row>
    <row r="8" spans="1:29" x14ac:dyDescent="0.25">
      <c r="A8" s="40">
        <v>7</v>
      </c>
      <c r="B8" s="40" t="s">
        <v>2</v>
      </c>
      <c r="C8" s="40" t="s">
        <v>577</v>
      </c>
      <c r="D8" s="40"/>
      <c r="E8" s="40">
        <v>7</v>
      </c>
      <c r="F8" s="40" t="s">
        <v>278</v>
      </c>
      <c r="G8" s="40" t="s">
        <v>626</v>
      </c>
      <c r="H8" s="44"/>
      <c r="I8" s="44"/>
      <c r="J8" s="40">
        <v>9</v>
      </c>
      <c r="K8" s="40">
        <f ca="1">SAMPLE_ERKUNDUNGSSTELLE[[#This Row],[TIEFE_ENDE]]-SAMPLE_ERKUNDUNGSSTELLE[[#This Row],[DICKE]]</f>
        <v>99</v>
      </c>
      <c r="L8" s="40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40" t="str">
        <f>IF(SAMPLE_ERKUNDUNGSSTELLE[[#This Row],[PECH]]="JA","auffällig",IF(SAMPLE_ERKUNDUNGSSTELLE[[#This Row],[ART]]&lt;&gt;"","neutral",""))</f>
        <v>neutral</v>
      </c>
      <c r="Y8" s="40"/>
      <c r="Z8" s="40"/>
      <c r="AA8" s="40"/>
      <c r="AB8" s="40"/>
      <c r="AC8" s="40"/>
    </row>
    <row r="9" spans="1:29" x14ac:dyDescent="0.25">
      <c r="A9" s="40">
        <v>8</v>
      </c>
      <c r="B9" s="40" t="s">
        <v>2</v>
      </c>
      <c r="C9" s="40" t="s">
        <v>582</v>
      </c>
      <c r="D9" s="40"/>
      <c r="E9" s="40">
        <v>8</v>
      </c>
      <c r="F9" s="40" t="s">
        <v>278</v>
      </c>
      <c r="G9" s="40" t="s">
        <v>618</v>
      </c>
      <c r="H9" s="44"/>
      <c r="I9" s="44"/>
      <c r="J9" s="40">
        <v>12</v>
      </c>
      <c r="K9" s="40">
        <f ca="1">SAMPLE_ERKUNDUNGSSTELLE[[#This Row],[TIEFE_ENDE]]-SAMPLE_ERKUNDUNGSSTELLE[[#This Row],[DICKE]]</f>
        <v>108</v>
      </c>
      <c r="L9" s="40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40" t="str">
        <f>IF(SAMPLE_ERKUNDUNGSSTELLE[[#This Row],[PECH]]="JA","auffällig",IF(SAMPLE_ERKUNDUNGSSTELLE[[#This Row],[ART]]&lt;&gt;"","neutral",""))</f>
        <v>neutral</v>
      </c>
      <c r="Y9" s="40"/>
      <c r="Z9" s="40"/>
      <c r="AA9" s="40"/>
      <c r="AB9" s="40"/>
      <c r="AC9" s="40"/>
    </row>
    <row r="10" spans="1:29" x14ac:dyDescent="0.25">
      <c r="A10" s="40">
        <v>9</v>
      </c>
      <c r="B10" s="40" t="s">
        <v>2</v>
      </c>
      <c r="C10" s="40" t="s">
        <v>585</v>
      </c>
      <c r="D10" s="40"/>
      <c r="E10" s="40">
        <v>9</v>
      </c>
      <c r="F10" s="40" t="s">
        <v>278</v>
      </c>
      <c r="G10" s="40" t="s">
        <v>627</v>
      </c>
      <c r="H10" s="44"/>
      <c r="I10" s="44"/>
      <c r="J10" s="40">
        <v>15</v>
      </c>
      <c r="K10" s="40">
        <f ca="1">SAMPLE_ERKUNDUNGSSTELLE[[#This Row],[TIEFE_ENDE]]-SAMPLE_ERKUNDUNGSSTELLE[[#This Row],[DICKE]]</f>
        <v>120</v>
      </c>
      <c r="L10" s="40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40" t="str">
        <f>IF(SAMPLE_ERKUNDUNGSSTELLE[[#This Row],[PECH]]="JA","auffällig",IF(SAMPLE_ERKUNDUNGSSTELLE[[#This Row],[ART]]&lt;&gt;"","neutral",""))</f>
        <v>neutral</v>
      </c>
      <c r="Y10" s="40"/>
      <c r="Z10" s="40"/>
      <c r="AA10" s="40"/>
      <c r="AB10" s="40"/>
      <c r="AC10" s="40"/>
    </row>
    <row r="11" spans="1:29" x14ac:dyDescent="0.25">
      <c r="A11" s="40">
        <v>10</v>
      </c>
      <c r="B11" s="40" t="s">
        <v>476</v>
      </c>
      <c r="C11" s="40"/>
      <c r="D11" s="40" t="s">
        <v>622</v>
      </c>
      <c r="E11" s="40">
        <v>1</v>
      </c>
      <c r="F11" s="40" t="s">
        <v>217</v>
      </c>
      <c r="G11" s="40" t="s">
        <v>624</v>
      </c>
      <c r="H11" s="44"/>
      <c r="I11" s="44"/>
      <c r="J11" s="40">
        <v>3</v>
      </c>
      <c r="K11" s="40">
        <f ca="1">SAMPLE_ERKUNDUNGSSTELLE[[#This Row],[TIEFE_ENDE]]-SAMPLE_ERKUNDUNGSSTELLE[[#This Row],[DICKE]]</f>
        <v>0</v>
      </c>
      <c r="L11" s="40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40" t="str">
        <f>IF(SAMPLE_ERKUNDUNGSSTELLE[[#This Row],[PECH]]="JA","auffällig",IF(SAMPLE_ERKUNDUNGSSTELLE[[#This Row],[ART]]&lt;&gt;"","neutral",""))</f>
        <v>neutral</v>
      </c>
      <c r="Y11" s="40"/>
      <c r="Z11" s="40"/>
      <c r="AA11" s="40"/>
      <c r="AB11" s="40"/>
      <c r="AC11" s="40"/>
    </row>
    <row r="12" spans="1:29" x14ac:dyDescent="0.25">
      <c r="A12" s="40">
        <v>11</v>
      </c>
      <c r="B12" s="40" t="s">
        <v>476</v>
      </c>
      <c r="C12" s="40" t="s">
        <v>5</v>
      </c>
      <c r="D12" s="40"/>
      <c r="E12" s="40">
        <v>2</v>
      </c>
      <c r="F12" s="40" t="s">
        <v>278</v>
      </c>
      <c r="G12" s="40" t="s">
        <v>626</v>
      </c>
      <c r="H12" s="44"/>
      <c r="I12" s="44"/>
      <c r="J12" s="40">
        <v>6</v>
      </c>
      <c r="K12" s="40">
        <f ca="1">SAMPLE_ERKUNDUNGSSTELLE[[#This Row],[TIEFE_ENDE]]-SAMPLE_ERKUNDUNGSSTELLE[[#This Row],[DICKE]]</f>
        <v>3</v>
      </c>
      <c r="L12" s="40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40" t="str">
        <f>IF(SAMPLE_ERKUNDUNGSSTELLE[[#This Row],[PECH]]="JA","auffällig",IF(SAMPLE_ERKUNDUNGSSTELLE[[#This Row],[ART]]&lt;&gt;"","neutral",""))</f>
        <v>neutral</v>
      </c>
      <c r="Y12" s="40"/>
      <c r="Z12" s="40"/>
      <c r="AA12" s="40"/>
      <c r="AB12" s="40"/>
      <c r="AC12" s="40"/>
    </row>
    <row r="13" spans="1:29" x14ac:dyDescent="0.25">
      <c r="A13" s="40">
        <v>12</v>
      </c>
      <c r="B13" s="40" t="s">
        <v>484</v>
      </c>
      <c r="C13" s="40" t="s">
        <v>5</v>
      </c>
      <c r="D13" s="40" t="s">
        <v>25</v>
      </c>
      <c r="E13" s="40">
        <v>1</v>
      </c>
      <c r="F13" s="40" t="s">
        <v>330</v>
      </c>
      <c r="G13" s="40" t="s">
        <v>291</v>
      </c>
      <c r="H13" s="44"/>
      <c r="I13" s="44"/>
      <c r="J13" s="40">
        <v>4</v>
      </c>
      <c r="K13" s="40">
        <f ca="1">SAMPLE_ERKUNDUNGSSTELLE[[#This Row],[TIEFE_ENDE]]-SAMPLE_ERKUNDUNGSSTELLE[[#This Row],[DICKE]]</f>
        <v>0</v>
      </c>
      <c r="L13" s="40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40" t="str">
        <f>IF(SAMPLE_ERKUNDUNGSSTELLE[[#This Row],[PECH]]="JA","auffällig",IF(SAMPLE_ERKUNDUNGSSTELLE[[#This Row],[ART]]&lt;&gt;"","neutral",""))</f>
        <v>neutral</v>
      </c>
      <c r="Y13" s="40"/>
      <c r="Z13" s="40"/>
      <c r="AA13" s="40"/>
      <c r="AB13" s="40"/>
      <c r="AC13" s="40"/>
    </row>
    <row r="14" spans="1:29" x14ac:dyDescent="0.25">
      <c r="A14" s="40">
        <v>13</v>
      </c>
      <c r="B14" s="40" t="s">
        <v>491</v>
      </c>
      <c r="C14" s="40" t="s">
        <v>560</v>
      </c>
      <c r="D14" s="40" t="s">
        <v>622</v>
      </c>
      <c r="E14" s="40">
        <v>1</v>
      </c>
      <c r="F14" s="40" t="s">
        <v>330</v>
      </c>
      <c r="G14" s="40" t="s">
        <v>626</v>
      </c>
      <c r="H14" s="44"/>
      <c r="I14" s="44"/>
      <c r="J14" s="40">
        <v>3</v>
      </c>
      <c r="K14" s="40">
        <f ca="1">SAMPLE_ERKUNDUNGSSTELLE[[#This Row],[TIEFE_ENDE]]-SAMPLE_ERKUNDUNGSSTELLE[[#This Row],[DICKE]]</f>
        <v>0</v>
      </c>
      <c r="L14" s="40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40" t="str">
        <f>IF(SAMPLE_ERKUNDUNGSSTELLE[[#This Row],[PECH]]="JA","auffällig",IF(SAMPLE_ERKUNDUNGSSTELLE[[#This Row],[ART]]&lt;&gt;"","neutral",""))</f>
        <v>neutral</v>
      </c>
      <c r="Y14" s="40"/>
      <c r="Z14" s="40"/>
      <c r="AA14" s="40"/>
      <c r="AB14" s="40"/>
      <c r="AC14" s="40"/>
    </row>
    <row r="15" spans="1:29" x14ac:dyDescent="0.25">
      <c r="A15" s="40">
        <v>14</v>
      </c>
      <c r="B15" s="40" t="s">
        <v>491</v>
      </c>
      <c r="C15" s="40" t="s">
        <v>560</v>
      </c>
      <c r="D15" s="40"/>
      <c r="E15" s="40">
        <v>2</v>
      </c>
      <c r="F15" s="40" t="s">
        <v>330</v>
      </c>
      <c r="G15" s="40" t="s">
        <v>626</v>
      </c>
      <c r="H15" s="44"/>
      <c r="I15" s="44"/>
      <c r="J15" s="40">
        <v>1</v>
      </c>
      <c r="K15" s="40">
        <f ca="1">SAMPLE_ERKUNDUNGSSTELLE[[#This Row],[TIEFE_ENDE]]-SAMPLE_ERKUNDUNGSSTELLE[[#This Row],[DICKE]]</f>
        <v>3</v>
      </c>
      <c r="L15" s="40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40" t="str">
        <f>IF(SAMPLE_ERKUNDUNGSSTELLE[[#This Row],[PECH]]="JA","auffällig",IF(SAMPLE_ERKUNDUNGSSTELLE[[#This Row],[ART]]&lt;&gt;"","neutral",""))</f>
        <v>neutral</v>
      </c>
      <c r="Y15" s="40"/>
      <c r="Z15" s="40"/>
      <c r="AA15" s="40"/>
      <c r="AB15" s="40"/>
      <c r="AC15" s="40"/>
    </row>
    <row r="16" spans="1:29" x14ac:dyDescent="0.25">
      <c r="A16" s="40">
        <v>15</v>
      </c>
      <c r="B16" s="40" t="s">
        <v>498</v>
      </c>
      <c r="C16" s="40" t="s">
        <v>5</v>
      </c>
      <c r="D16" s="40"/>
      <c r="E16" s="40">
        <v>1</v>
      </c>
      <c r="F16" s="40" t="s">
        <v>312</v>
      </c>
      <c r="G16" s="40" t="s">
        <v>625</v>
      </c>
      <c r="H16" s="44"/>
      <c r="I16" s="44"/>
      <c r="J16" s="40">
        <v>17</v>
      </c>
      <c r="K16" s="40">
        <f ca="1">SAMPLE_ERKUNDUNGSSTELLE[[#This Row],[TIEFE_ENDE]]-SAMPLE_ERKUNDUNGSSTELLE[[#This Row],[DICKE]]</f>
        <v>0</v>
      </c>
      <c r="L16" s="40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40" t="str">
        <f>IF(SAMPLE_ERKUNDUNGSSTELLE[[#This Row],[PECH]]="JA","auffällig",IF(SAMPLE_ERKUNDUNGSSTELLE[[#This Row],[ART]]&lt;&gt;"","neutral",""))</f>
        <v>neutral</v>
      </c>
      <c r="Y16" s="40"/>
      <c r="Z16" s="40"/>
      <c r="AA16" s="40"/>
      <c r="AB16" s="40"/>
      <c r="AC16" s="40"/>
    </row>
    <row r="17" spans="1:29" x14ac:dyDescent="0.25">
      <c r="A17" s="40">
        <v>16</v>
      </c>
      <c r="B17" s="40" t="s">
        <v>505</v>
      </c>
      <c r="C17" s="40" t="s">
        <v>560</v>
      </c>
      <c r="D17" s="40"/>
      <c r="E17" s="40">
        <v>1</v>
      </c>
      <c r="F17" s="40" t="s">
        <v>312</v>
      </c>
      <c r="G17" s="40" t="s">
        <v>616</v>
      </c>
      <c r="H17" s="44"/>
      <c r="I17" s="44"/>
      <c r="J17" s="40">
        <v>3</v>
      </c>
      <c r="K17" s="40">
        <f ca="1">SAMPLE_ERKUNDUNGSSTELLE[[#This Row],[TIEFE_ENDE]]-SAMPLE_ERKUNDUNGSSTELLE[[#This Row],[DICKE]]</f>
        <v>0</v>
      </c>
      <c r="L17" s="40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40" t="str">
        <f>IF(SAMPLE_ERKUNDUNGSSTELLE[[#This Row],[PECH]]="JA","auffällig",IF(SAMPLE_ERKUNDUNGSSTELLE[[#This Row],[ART]]&lt;&gt;"","neutral",""))</f>
        <v>neutral</v>
      </c>
      <c r="Y17" s="40"/>
      <c r="Z17" s="40"/>
      <c r="AA17" s="40"/>
      <c r="AB17" s="40"/>
      <c r="AC17" s="40"/>
    </row>
    <row r="18" spans="1:29" x14ac:dyDescent="0.25">
      <c r="A18" s="40">
        <v>17</v>
      </c>
      <c r="B18" s="40" t="s">
        <v>505</v>
      </c>
      <c r="C18" s="40" t="s">
        <v>560</v>
      </c>
      <c r="D18" s="40"/>
      <c r="E18" s="40">
        <v>2</v>
      </c>
      <c r="F18" s="40" t="s">
        <v>312</v>
      </c>
      <c r="G18" s="40" t="s">
        <v>628</v>
      </c>
      <c r="H18" s="44"/>
      <c r="I18" s="44"/>
      <c r="J18" s="40">
        <v>1</v>
      </c>
      <c r="K18" s="40">
        <f ca="1">SAMPLE_ERKUNDUNGSSTELLE[[#This Row],[TIEFE_ENDE]]-SAMPLE_ERKUNDUNGSSTELLE[[#This Row],[DICKE]]</f>
        <v>3</v>
      </c>
      <c r="L18" s="40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40" t="str">
        <f>IF(SAMPLE_ERKUNDUNGSSTELLE[[#This Row],[PECH]]="JA","auffällig",IF(SAMPLE_ERKUNDUNGSSTELLE[[#This Row],[ART]]&lt;&gt;"","neutral",""))</f>
        <v>neutral</v>
      </c>
      <c r="Y18" s="40"/>
      <c r="Z18" s="40"/>
      <c r="AA18" s="40"/>
      <c r="AB18" s="40"/>
      <c r="AC18" s="40"/>
    </row>
    <row r="19" spans="1:29" x14ac:dyDescent="0.25">
      <c r="A19" s="40">
        <v>18</v>
      </c>
      <c r="B19" s="40" t="s">
        <v>505</v>
      </c>
      <c r="C19" s="40" t="s">
        <v>5</v>
      </c>
      <c r="D19" s="40"/>
      <c r="E19" s="40">
        <v>3</v>
      </c>
      <c r="F19" s="40" t="s">
        <v>312</v>
      </c>
      <c r="G19" s="40" t="s">
        <v>629</v>
      </c>
      <c r="H19" s="44"/>
      <c r="I19" s="44"/>
      <c r="J19" s="40">
        <v>7</v>
      </c>
      <c r="K19" s="40">
        <f ca="1">SAMPLE_ERKUNDUNGSSTELLE[[#This Row],[TIEFE_ENDE]]-SAMPLE_ERKUNDUNGSSTELLE[[#This Row],[DICKE]]</f>
        <v>4</v>
      </c>
      <c r="L19" s="40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40" t="str">
        <f>IF(SAMPLE_ERKUNDUNGSSTELLE[[#This Row],[PECH]]="JA","auffällig",IF(SAMPLE_ERKUNDUNGSSTELLE[[#This Row],[ART]]&lt;&gt;"","neutral",""))</f>
        <v>neutral</v>
      </c>
      <c r="Y19" s="40"/>
      <c r="Z19" s="40"/>
      <c r="AA19" s="40"/>
      <c r="AB19" s="40"/>
      <c r="AC19" s="40"/>
    </row>
    <row r="20" spans="1:29" x14ac:dyDescent="0.25">
      <c r="A20" s="40">
        <v>19</v>
      </c>
      <c r="B20" s="40" t="s">
        <v>526</v>
      </c>
      <c r="C20" s="40" t="s">
        <v>585</v>
      </c>
      <c r="D20" s="40" t="s">
        <v>623</v>
      </c>
      <c r="E20" s="40">
        <v>1</v>
      </c>
      <c r="F20" s="40" t="s">
        <v>217</v>
      </c>
      <c r="G20" s="40">
        <v>1</v>
      </c>
      <c r="H20" s="44"/>
      <c r="I20" s="44"/>
      <c r="J20" s="40">
        <v>1</v>
      </c>
      <c r="K20" s="40">
        <f ca="1">SAMPLE_ERKUNDUNGSSTELLE[[#This Row],[TIEFE_ENDE]]-SAMPLE_ERKUNDUNGSSTELLE[[#This Row],[DICKE]]</f>
        <v>0</v>
      </c>
      <c r="L20" s="40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40" t="str">
        <f>IF(SAMPLE_ERKUNDUNGSSTELLE[[#This Row],[PECH]]="JA","auffällig",IF(SAMPLE_ERKUNDUNGSSTELLE[[#This Row],[ART]]&lt;&gt;"","neutral",""))</f>
        <v>neutral</v>
      </c>
      <c r="Y20" s="40"/>
      <c r="Z20" s="40"/>
      <c r="AA20" s="40"/>
      <c r="AB20" s="40"/>
      <c r="AC20" s="40"/>
    </row>
    <row r="21" spans="1:29" x14ac:dyDescent="0.25">
      <c r="A21" s="40">
        <v>20</v>
      </c>
      <c r="B21" s="40" t="s">
        <v>526</v>
      </c>
      <c r="C21" s="40" t="s">
        <v>585</v>
      </c>
      <c r="D21" s="40"/>
      <c r="E21" s="40">
        <v>2</v>
      </c>
      <c r="F21" s="40" t="s">
        <v>260</v>
      </c>
      <c r="G21" s="40">
        <v>2</v>
      </c>
      <c r="H21" s="44"/>
      <c r="I21" s="44"/>
      <c r="J21" s="40">
        <v>2</v>
      </c>
      <c r="K21" s="40">
        <f ca="1">SAMPLE_ERKUNDUNGSSTELLE[[#This Row],[TIEFE_ENDE]]-SAMPLE_ERKUNDUNGSSTELLE[[#This Row],[DICKE]]</f>
        <v>1</v>
      </c>
      <c r="L21" s="40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40" t="str">
        <f>IF(SAMPLE_ERKUNDUNGSSTELLE[[#This Row],[PECH]]="JA","auffällig",IF(SAMPLE_ERKUNDUNGSSTELLE[[#This Row],[ART]]&lt;&gt;"","neutral",""))</f>
        <v>neutral</v>
      </c>
      <c r="Y21" s="40"/>
      <c r="Z21" s="40"/>
      <c r="AA21" s="40"/>
      <c r="AB21" s="40"/>
      <c r="AC21" s="40"/>
    </row>
    <row r="22" spans="1:29" x14ac:dyDescent="0.25">
      <c r="A22" s="40">
        <v>21</v>
      </c>
      <c r="B22" s="40" t="s">
        <v>526</v>
      </c>
      <c r="C22" s="40" t="s">
        <v>585</v>
      </c>
      <c r="D22" s="40"/>
      <c r="E22" s="40">
        <v>3</v>
      </c>
      <c r="F22" s="40" t="s">
        <v>278</v>
      </c>
      <c r="G22" s="40">
        <v>3</v>
      </c>
      <c r="H22" s="44"/>
      <c r="I22" s="44"/>
      <c r="J22" s="40">
        <v>3</v>
      </c>
      <c r="K22" s="40">
        <f ca="1">SAMPLE_ERKUNDUNGSSTELLE[[#This Row],[TIEFE_ENDE]]-SAMPLE_ERKUNDUNGSSTELLE[[#This Row],[DICKE]]</f>
        <v>3</v>
      </c>
      <c r="L22" s="40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40" t="str">
        <f>IF(SAMPLE_ERKUNDUNGSSTELLE[[#This Row],[PECH]]="JA","auffällig",IF(SAMPLE_ERKUNDUNGSSTELLE[[#This Row],[ART]]&lt;&gt;"","neutral",""))</f>
        <v>neutral</v>
      </c>
      <c r="Y22" s="40"/>
      <c r="Z22" s="40"/>
      <c r="AA22" s="40"/>
      <c r="AB22" s="40"/>
      <c r="AC22" s="40"/>
    </row>
    <row r="23" spans="1:29" x14ac:dyDescent="0.25">
      <c r="A23" s="40">
        <v>22</v>
      </c>
      <c r="B23" s="40" t="s">
        <v>526</v>
      </c>
      <c r="C23" s="40" t="s">
        <v>585</v>
      </c>
      <c r="D23" s="40"/>
      <c r="E23" s="40">
        <v>4</v>
      </c>
      <c r="F23" s="40" t="s">
        <v>291</v>
      </c>
      <c r="G23" s="40">
        <v>4</v>
      </c>
      <c r="H23" s="44"/>
      <c r="I23" s="44"/>
      <c r="J23" s="40">
        <v>4</v>
      </c>
      <c r="K23" s="40">
        <f ca="1">SAMPLE_ERKUNDUNGSSTELLE[[#This Row],[TIEFE_ENDE]]-SAMPLE_ERKUNDUNGSSTELLE[[#This Row],[DICKE]]</f>
        <v>6</v>
      </c>
      <c r="L23" s="40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40" t="str">
        <f>IF(SAMPLE_ERKUNDUNGSSTELLE[[#This Row],[PECH]]="JA","auffällig",IF(SAMPLE_ERKUNDUNGSSTELLE[[#This Row],[ART]]&lt;&gt;"","neutral",""))</f>
        <v>neutral</v>
      </c>
      <c r="Y23" s="40"/>
      <c r="Z23" s="40"/>
      <c r="AA23" s="40"/>
      <c r="AB23" s="40"/>
      <c r="AC23" s="40"/>
    </row>
    <row r="24" spans="1:29" x14ac:dyDescent="0.25">
      <c r="A24" s="40">
        <v>23</v>
      </c>
      <c r="B24" s="40" t="s">
        <v>526</v>
      </c>
      <c r="C24" s="40" t="s">
        <v>585</v>
      </c>
      <c r="D24" s="40"/>
      <c r="E24" s="40">
        <v>5</v>
      </c>
      <c r="F24" s="40" t="s">
        <v>303</v>
      </c>
      <c r="G24" s="40">
        <v>5</v>
      </c>
      <c r="H24" s="44"/>
      <c r="I24" s="44"/>
      <c r="J24" s="40">
        <v>5</v>
      </c>
      <c r="K24" s="40">
        <f ca="1">SAMPLE_ERKUNDUNGSSTELLE[[#This Row],[TIEFE_ENDE]]-SAMPLE_ERKUNDUNGSSTELLE[[#This Row],[DICKE]]</f>
        <v>10</v>
      </c>
      <c r="L24" s="40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40" t="str">
        <f>IF(SAMPLE_ERKUNDUNGSSTELLE[[#This Row],[PECH]]="JA","auffällig",IF(SAMPLE_ERKUNDUNGSSTELLE[[#This Row],[ART]]&lt;&gt;"","neutral",""))</f>
        <v>neutral</v>
      </c>
      <c r="Y24" s="40"/>
      <c r="Z24" s="40"/>
      <c r="AA24" s="40"/>
      <c r="AB24" s="40"/>
      <c r="AC24" s="40"/>
    </row>
    <row r="25" spans="1:29" x14ac:dyDescent="0.25">
      <c r="A25" s="40">
        <v>24</v>
      </c>
      <c r="B25" s="40" t="s">
        <v>526</v>
      </c>
      <c r="C25" s="40" t="s">
        <v>585</v>
      </c>
      <c r="D25" s="40"/>
      <c r="E25" s="40">
        <v>6</v>
      </c>
      <c r="F25" s="40" t="s">
        <v>312</v>
      </c>
      <c r="G25" s="40">
        <v>6</v>
      </c>
      <c r="H25" s="44"/>
      <c r="I25" s="44"/>
      <c r="J25" s="40">
        <v>6</v>
      </c>
      <c r="K25" s="40">
        <f ca="1">SAMPLE_ERKUNDUNGSSTELLE[[#This Row],[TIEFE_ENDE]]-SAMPLE_ERKUNDUNGSSTELLE[[#This Row],[DICKE]]</f>
        <v>15</v>
      </c>
      <c r="L25" s="40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40" t="str">
        <f>IF(SAMPLE_ERKUNDUNGSSTELLE[[#This Row],[PECH]]="JA","auffällig",IF(SAMPLE_ERKUNDUNGSSTELLE[[#This Row],[ART]]&lt;&gt;"","neutral",""))</f>
        <v>neutral</v>
      </c>
      <c r="Y25" s="40"/>
      <c r="Z25" s="40"/>
      <c r="AA25" s="40"/>
      <c r="AB25" s="40"/>
      <c r="AC25" s="40"/>
    </row>
    <row r="26" spans="1:29" x14ac:dyDescent="0.25">
      <c r="A26" s="40">
        <v>25</v>
      </c>
      <c r="B26" s="40" t="s">
        <v>526</v>
      </c>
      <c r="C26" s="40" t="s">
        <v>585</v>
      </c>
      <c r="D26" s="40"/>
      <c r="E26" s="40">
        <v>7</v>
      </c>
      <c r="F26" s="40" t="s">
        <v>318</v>
      </c>
      <c r="G26" s="40">
        <v>7</v>
      </c>
      <c r="H26" s="44"/>
      <c r="I26" s="44"/>
      <c r="J26" s="40">
        <v>7</v>
      </c>
      <c r="K26" s="40">
        <f ca="1">SAMPLE_ERKUNDUNGSSTELLE[[#This Row],[TIEFE_ENDE]]-SAMPLE_ERKUNDUNGSSTELLE[[#This Row],[DICKE]]</f>
        <v>21</v>
      </c>
      <c r="L26" s="40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40" t="str">
        <f>IF(SAMPLE_ERKUNDUNGSSTELLE[[#This Row],[PECH]]="JA","auffällig",IF(SAMPLE_ERKUNDUNGSSTELLE[[#This Row],[ART]]&lt;&gt;"","neutral",""))</f>
        <v>neutral</v>
      </c>
      <c r="Y26" s="40"/>
      <c r="Z26" s="40"/>
      <c r="AA26" s="40"/>
      <c r="AB26" s="40"/>
      <c r="AC26" s="40"/>
    </row>
    <row r="27" spans="1:29" x14ac:dyDescent="0.25">
      <c r="A27" s="40">
        <v>26</v>
      </c>
      <c r="B27" s="40" t="s">
        <v>526</v>
      </c>
      <c r="C27" s="40" t="s">
        <v>585</v>
      </c>
      <c r="D27" s="40"/>
      <c r="E27" s="40">
        <v>8</v>
      </c>
      <c r="F27" s="40" t="s">
        <v>323</v>
      </c>
      <c r="G27" s="40">
        <v>8</v>
      </c>
      <c r="H27" s="44"/>
      <c r="I27" s="44"/>
      <c r="J27" s="40">
        <v>8</v>
      </c>
      <c r="K27" s="40">
        <f ca="1">SAMPLE_ERKUNDUNGSSTELLE[[#This Row],[TIEFE_ENDE]]-SAMPLE_ERKUNDUNGSSTELLE[[#This Row],[DICKE]]</f>
        <v>28</v>
      </c>
      <c r="L27" s="40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40" t="str">
        <f>IF(SAMPLE_ERKUNDUNGSSTELLE[[#This Row],[PECH]]="JA","auffällig",IF(SAMPLE_ERKUNDUNGSSTELLE[[#This Row],[ART]]&lt;&gt;"","neutral",""))</f>
        <v>neutral</v>
      </c>
      <c r="Y27" s="40"/>
      <c r="Z27" s="40"/>
      <c r="AA27" s="40"/>
      <c r="AB27" s="40"/>
      <c r="AC27" s="40"/>
    </row>
    <row r="28" spans="1:29" x14ac:dyDescent="0.25">
      <c r="A28" s="40">
        <v>27</v>
      </c>
      <c r="B28" s="40" t="s">
        <v>526</v>
      </c>
      <c r="C28" s="40" t="s">
        <v>585</v>
      </c>
      <c r="D28" s="40"/>
      <c r="E28" s="40">
        <v>9</v>
      </c>
      <c r="F28" s="40" t="s">
        <v>327</v>
      </c>
      <c r="G28" s="40">
        <v>9</v>
      </c>
      <c r="H28" s="44"/>
      <c r="I28" s="44"/>
      <c r="J28" s="40">
        <v>9</v>
      </c>
      <c r="K28" s="40">
        <f ca="1">SAMPLE_ERKUNDUNGSSTELLE[[#This Row],[TIEFE_ENDE]]-SAMPLE_ERKUNDUNGSSTELLE[[#This Row],[DICKE]]</f>
        <v>36</v>
      </c>
      <c r="L28" s="40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40" t="str">
        <f>IF(SAMPLE_ERKUNDUNGSSTELLE[[#This Row],[PECH]]="JA","auffällig",IF(SAMPLE_ERKUNDUNGSSTELLE[[#This Row],[ART]]&lt;&gt;"","neutral",""))</f>
        <v>neutral</v>
      </c>
      <c r="Y28" s="40"/>
      <c r="Z28" s="40"/>
      <c r="AA28" s="40"/>
      <c r="AB28" s="40"/>
      <c r="AC28" s="40"/>
    </row>
    <row r="29" spans="1:29" x14ac:dyDescent="0.25">
      <c r="A29" s="40">
        <v>28</v>
      </c>
      <c r="B29" s="40" t="s">
        <v>526</v>
      </c>
      <c r="C29" s="40" t="s">
        <v>585</v>
      </c>
      <c r="D29" s="40"/>
      <c r="E29" s="40">
        <v>10</v>
      </c>
      <c r="F29" s="40" t="s">
        <v>330</v>
      </c>
      <c r="G29" s="40">
        <v>10</v>
      </c>
      <c r="H29" s="44"/>
      <c r="I29" s="44"/>
      <c r="J29" s="40">
        <v>10</v>
      </c>
      <c r="K29" s="40">
        <f ca="1">SAMPLE_ERKUNDUNGSSTELLE[[#This Row],[TIEFE_ENDE]]-SAMPLE_ERKUNDUNGSSTELLE[[#This Row],[DICKE]]</f>
        <v>45</v>
      </c>
      <c r="L29" s="40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40" t="str">
        <f>IF(SAMPLE_ERKUNDUNGSSTELLE[[#This Row],[PECH]]="JA","auffällig",IF(SAMPLE_ERKUNDUNGSSTELLE[[#This Row],[ART]]&lt;&gt;"","neutral",""))</f>
        <v>neutral</v>
      </c>
      <c r="Y29" s="40"/>
      <c r="Z29" s="40"/>
      <c r="AA29" s="40"/>
      <c r="AB29" s="40"/>
      <c r="AC29" s="40"/>
    </row>
    <row r="30" spans="1:29" x14ac:dyDescent="0.25">
      <c r="A30" s="40">
        <v>29</v>
      </c>
      <c r="B30" s="40" t="s">
        <v>512</v>
      </c>
      <c r="C30" s="40" t="s">
        <v>378</v>
      </c>
      <c r="D30" s="40"/>
      <c r="E30" s="40">
        <v>1</v>
      </c>
      <c r="F30" s="40" t="s">
        <v>260</v>
      </c>
      <c r="G30" s="40" t="s">
        <v>625</v>
      </c>
      <c r="H30" s="44"/>
      <c r="I30" s="44"/>
      <c r="J30" s="40">
        <v>5</v>
      </c>
      <c r="K30" s="40">
        <f ca="1">SAMPLE_ERKUNDUNGSSTELLE[[#This Row],[TIEFE_ENDE]]-SAMPLE_ERKUNDUNGSSTELLE[[#This Row],[DICKE]]</f>
        <v>0</v>
      </c>
      <c r="L30" s="40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40" t="str">
        <f>IF(SAMPLE_ERKUNDUNGSSTELLE[[#This Row],[PECH]]="JA","auffällig",IF(SAMPLE_ERKUNDUNGSSTELLE[[#This Row],[ART]]&lt;&gt;"","neutral",""))</f>
        <v>neutral</v>
      </c>
      <c r="Y30" s="40"/>
      <c r="Z30" s="40"/>
      <c r="AA30" s="40"/>
      <c r="AB30" s="40"/>
      <c r="AC30" s="40"/>
    </row>
    <row r="31" spans="1:29" x14ac:dyDescent="0.25">
      <c r="A31" s="40">
        <v>30</v>
      </c>
      <c r="B31" s="40" t="s">
        <v>512</v>
      </c>
      <c r="C31" s="40" t="s">
        <v>5</v>
      </c>
      <c r="D31" s="40"/>
      <c r="E31" s="40">
        <v>2</v>
      </c>
      <c r="F31" s="40" t="s">
        <v>260</v>
      </c>
      <c r="G31" s="40" t="s">
        <v>625</v>
      </c>
      <c r="H31" s="44"/>
      <c r="I31" s="44"/>
      <c r="J31" s="40">
        <v>6</v>
      </c>
      <c r="K31" s="40">
        <f ca="1">SAMPLE_ERKUNDUNGSSTELLE[[#This Row],[TIEFE_ENDE]]-SAMPLE_ERKUNDUNGSSTELLE[[#This Row],[DICKE]]</f>
        <v>5</v>
      </c>
      <c r="L31" s="40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40" t="str">
        <f>IF(SAMPLE_ERKUNDUNGSSTELLE[[#This Row],[PECH]]="JA","auffällig",IF(SAMPLE_ERKUNDUNGSSTELLE[[#This Row],[ART]]&lt;&gt;"","neutral",""))</f>
        <v>neutral</v>
      </c>
      <c r="Y31" s="40"/>
      <c r="Z31" s="40"/>
      <c r="AA31" s="40"/>
      <c r="AB31" s="40"/>
      <c r="AC31" s="40"/>
    </row>
    <row r="32" spans="1:29" x14ac:dyDescent="0.25">
      <c r="A32" s="40">
        <v>31</v>
      </c>
      <c r="B32" s="40" t="s">
        <v>512</v>
      </c>
      <c r="C32" s="40" t="s">
        <v>560</v>
      </c>
      <c r="D32" s="40"/>
      <c r="E32" s="40">
        <v>3</v>
      </c>
      <c r="F32" s="40" t="s">
        <v>260</v>
      </c>
      <c r="G32" s="40" t="s">
        <v>625</v>
      </c>
      <c r="H32" s="44"/>
      <c r="I32" s="44"/>
      <c r="J32" s="40">
        <v>8</v>
      </c>
      <c r="K32" s="40">
        <f ca="1">SAMPLE_ERKUNDUNGSSTELLE[[#This Row],[TIEFE_ENDE]]-SAMPLE_ERKUNDUNGSSTELLE[[#This Row],[DICKE]]</f>
        <v>11</v>
      </c>
      <c r="L32" s="40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40" t="str">
        <f>IF(SAMPLE_ERKUNDUNGSSTELLE[[#This Row],[PECH]]="JA","auffällig",IF(SAMPLE_ERKUNDUNGSSTELLE[[#This Row],[ART]]&lt;&gt;"","neutral",""))</f>
        <v>neutral</v>
      </c>
      <c r="Y32" s="40"/>
      <c r="Z32" s="40"/>
      <c r="AA32" s="40"/>
      <c r="AB32" s="40"/>
      <c r="AC32" s="40"/>
    </row>
    <row r="33" spans="1:29" x14ac:dyDescent="0.25">
      <c r="A33" s="40">
        <v>32</v>
      </c>
      <c r="B33" s="40" t="s">
        <v>512</v>
      </c>
      <c r="C33" s="40" t="s">
        <v>563</v>
      </c>
      <c r="D33" s="40"/>
      <c r="E33" s="40">
        <v>4</v>
      </c>
      <c r="F33" s="40" t="s">
        <v>260</v>
      </c>
      <c r="G33" s="40" t="s">
        <v>629</v>
      </c>
      <c r="H33" s="44"/>
      <c r="I33" s="44"/>
      <c r="J33" s="40">
        <v>7</v>
      </c>
      <c r="K33" s="40">
        <f ca="1">SAMPLE_ERKUNDUNGSSTELLE[[#This Row],[TIEFE_ENDE]]-SAMPLE_ERKUNDUNGSSTELLE[[#This Row],[DICKE]]</f>
        <v>19</v>
      </c>
      <c r="L33" s="40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40" t="str">
        <f>IF(SAMPLE_ERKUNDUNGSSTELLE[[#This Row],[PECH]]="JA","auffällig",IF(SAMPLE_ERKUNDUNGSSTELLE[[#This Row],[ART]]&lt;&gt;"","neutral",""))</f>
        <v>neutral</v>
      </c>
      <c r="Y33" s="40"/>
      <c r="Z33" s="40"/>
      <c r="AA33" s="40"/>
      <c r="AB33" s="40"/>
      <c r="AC33" s="40"/>
    </row>
    <row r="34" spans="1:29" x14ac:dyDescent="0.25">
      <c r="A34" s="40">
        <v>33</v>
      </c>
      <c r="B34" s="40" t="s">
        <v>512</v>
      </c>
      <c r="C34" s="40" t="s">
        <v>574</v>
      </c>
      <c r="D34" s="40"/>
      <c r="E34" s="40">
        <v>5</v>
      </c>
      <c r="F34" s="40" t="s">
        <v>260</v>
      </c>
      <c r="G34" s="40" t="s">
        <v>629</v>
      </c>
      <c r="H34" s="44"/>
      <c r="I34" s="44"/>
      <c r="J34" s="40">
        <v>9</v>
      </c>
      <c r="K34" s="40">
        <f ca="1">SAMPLE_ERKUNDUNGSSTELLE[[#This Row],[TIEFE_ENDE]]-SAMPLE_ERKUNDUNGSSTELLE[[#This Row],[DICKE]]</f>
        <v>26</v>
      </c>
      <c r="L34" s="40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40" t="str">
        <f>IF(SAMPLE_ERKUNDUNGSSTELLE[[#This Row],[PECH]]="JA","auffällig",IF(SAMPLE_ERKUNDUNGSSTELLE[[#This Row],[ART]]&lt;&gt;"","neutral",""))</f>
        <v>neutral</v>
      </c>
      <c r="Y34" s="40"/>
      <c r="Z34" s="40"/>
      <c r="AA34" s="40"/>
      <c r="AB34" s="40"/>
      <c r="AC34" s="40"/>
    </row>
    <row r="35" spans="1:29" x14ac:dyDescent="0.25">
      <c r="A35" s="40">
        <v>34</v>
      </c>
      <c r="B35" s="40" t="s">
        <v>519</v>
      </c>
      <c r="C35" s="40" t="s">
        <v>582</v>
      </c>
      <c r="D35" s="40"/>
      <c r="E35" s="40">
        <v>1</v>
      </c>
      <c r="F35" s="40" t="s">
        <v>291</v>
      </c>
      <c r="G35" s="40" t="s">
        <v>380</v>
      </c>
      <c r="H35" s="44"/>
      <c r="I35" s="44"/>
      <c r="J35" s="40">
        <v>1</v>
      </c>
      <c r="K35" s="40">
        <f ca="1">SAMPLE_ERKUNDUNGSSTELLE[[#This Row],[TIEFE_ENDE]]-SAMPLE_ERKUNDUNGSSTELLE[[#This Row],[DICKE]]</f>
        <v>0</v>
      </c>
      <c r="L35" s="40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40" t="str">
        <f>IF(SAMPLE_ERKUNDUNGSSTELLE[[#This Row],[PECH]]="JA","auffällig",IF(SAMPLE_ERKUNDUNGSSTELLE[[#This Row],[ART]]&lt;&gt;"","neutral",""))</f>
        <v>neutral</v>
      </c>
      <c r="Y35" s="40"/>
      <c r="Z35" s="40"/>
      <c r="AA35" s="40"/>
      <c r="AB35" s="40"/>
      <c r="AC35" s="40"/>
    </row>
    <row r="36" spans="1:29" x14ac:dyDescent="0.25">
      <c r="A36" s="40">
        <v>35</v>
      </c>
      <c r="B36" s="40" t="s">
        <v>519</v>
      </c>
      <c r="C36" s="40" t="s">
        <v>577</v>
      </c>
      <c r="D36" s="40"/>
      <c r="E36" s="40">
        <v>2</v>
      </c>
      <c r="F36" s="40" t="s">
        <v>291</v>
      </c>
      <c r="G36" s="40" t="s">
        <v>618</v>
      </c>
      <c r="H36" s="44"/>
      <c r="I36" s="44"/>
      <c r="J36" s="40">
        <v>2</v>
      </c>
      <c r="K36" s="40">
        <f ca="1">SAMPLE_ERKUNDUNGSSTELLE[[#This Row],[TIEFE_ENDE]]-SAMPLE_ERKUNDUNGSSTELLE[[#This Row],[DICKE]]</f>
        <v>1</v>
      </c>
      <c r="L36" s="40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40" t="str">
        <f>IF(SAMPLE_ERKUNDUNGSSTELLE[[#This Row],[PECH]]="JA","auffällig",IF(SAMPLE_ERKUNDUNGSSTELLE[[#This Row],[ART]]&lt;&gt;"","neutral",""))</f>
        <v>neutral</v>
      </c>
      <c r="Y36" s="40"/>
      <c r="Z36" s="40"/>
      <c r="AA36" s="40"/>
      <c r="AB36" s="40"/>
      <c r="AC36" s="40"/>
    </row>
    <row r="37" spans="1:29" x14ac:dyDescent="0.25">
      <c r="A37" s="40">
        <v>36</v>
      </c>
      <c r="B37" s="40" t="s">
        <v>519</v>
      </c>
      <c r="C37" s="40" t="s">
        <v>577</v>
      </c>
      <c r="D37" s="40"/>
      <c r="E37" s="40">
        <v>3</v>
      </c>
      <c r="F37" s="40" t="s">
        <v>291</v>
      </c>
      <c r="G37" s="40" t="s">
        <v>291</v>
      </c>
      <c r="H37" s="44"/>
      <c r="I37" s="44"/>
      <c r="J37" s="40">
        <v>3</v>
      </c>
      <c r="K37" s="40">
        <f ca="1">SAMPLE_ERKUNDUNGSSTELLE[[#This Row],[TIEFE_ENDE]]-SAMPLE_ERKUNDUNGSSTELLE[[#This Row],[DICKE]]</f>
        <v>3</v>
      </c>
      <c r="L37" s="40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40" t="str">
        <f>IF(SAMPLE_ERKUNDUNGSSTELLE[[#This Row],[PECH]]="JA","auffällig",IF(SAMPLE_ERKUNDUNGSSTELLE[[#This Row],[ART]]&lt;&gt;"","neutral",""))</f>
        <v>neutral</v>
      </c>
      <c r="Y37" s="40"/>
      <c r="Z37" s="40"/>
      <c r="AA37" s="40"/>
      <c r="AB37" s="40"/>
      <c r="AC37" s="40"/>
    </row>
    <row r="38" spans="1:29" x14ac:dyDescent="0.25">
      <c r="A38" s="40">
        <v>37</v>
      </c>
      <c r="B38" s="40" t="s">
        <v>519</v>
      </c>
      <c r="C38" s="40" t="s">
        <v>560</v>
      </c>
      <c r="D38" s="40"/>
      <c r="E38" s="40">
        <v>4</v>
      </c>
      <c r="F38" s="40" t="s">
        <v>291</v>
      </c>
      <c r="G38" s="40" t="s">
        <v>291</v>
      </c>
      <c r="H38" s="44"/>
      <c r="I38" s="44"/>
      <c r="J38" s="40">
        <v>4</v>
      </c>
      <c r="K38" s="40">
        <f ca="1">SAMPLE_ERKUNDUNGSSTELLE[[#This Row],[TIEFE_ENDE]]-SAMPLE_ERKUNDUNGSSTELLE[[#This Row],[DICKE]]</f>
        <v>6</v>
      </c>
      <c r="L38" s="40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40" t="str">
        <f>IF(SAMPLE_ERKUNDUNGSSTELLE[[#This Row],[PECH]]="JA","auffällig",IF(SAMPLE_ERKUNDUNGSSTELLE[[#This Row],[ART]]&lt;&gt;"","neutral",""))</f>
        <v>neutral</v>
      </c>
      <c r="Y38" s="40"/>
      <c r="Z38" s="40"/>
      <c r="AA38" s="40"/>
      <c r="AB38" s="40"/>
      <c r="AC38" s="40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G18" sqref="G1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0" t="s">
        <v>31</v>
      </c>
      <c r="B1" s="30" t="s">
        <v>32</v>
      </c>
      <c r="C1" s="31" t="s">
        <v>33</v>
      </c>
      <c r="D1" s="32" t="s">
        <v>34</v>
      </c>
      <c r="E1" s="32" t="s">
        <v>35</v>
      </c>
      <c r="F1" s="32" t="s">
        <v>54</v>
      </c>
      <c r="G1" s="32" t="s">
        <v>55</v>
      </c>
      <c r="H1" s="32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A3" t="s">
        <v>607</v>
      </c>
      <c r="B3">
        <v>2</v>
      </c>
      <c r="C3" s="11">
        <v>44426</v>
      </c>
      <c r="D3" t="s">
        <v>381</v>
      </c>
      <c r="E3" t="s">
        <v>370</v>
      </c>
      <c r="F3" t="s">
        <v>382</v>
      </c>
      <c r="G3" t="s">
        <v>480</v>
      </c>
      <c r="H3" s="12" t="s">
        <v>374</v>
      </c>
    </row>
    <row r="4" spans="1:8" x14ac:dyDescent="0.25">
      <c r="A4" t="s">
        <v>608</v>
      </c>
      <c r="B4">
        <v>3</v>
      </c>
      <c r="C4" s="11">
        <v>44427</v>
      </c>
      <c r="D4" t="s">
        <v>381</v>
      </c>
      <c r="E4" t="s">
        <v>370</v>
      </c>
      <c r="F4" t="s">
        <v>382</v>
      </c>
      <c r="G4" t="s">
        <v>488</v>
      </c>
      <c r="H4" s="12" t="s">
        <v>374</v>
      </c>
    </row>
    <row r="5" spans="1:8" x14ac:dyDescent="0.25">
      <c r="A5" t="s">
        <v>609</v>
      </c>
      <c r="B5">
        <v>4</v>
      </c>
      <c r="C5" s="11">
        <v>44428</v>
      </c>
      <c r="D5" t="s">
        <v>381</v>
      </c>
      <c r="E5" t="s">
        <v>370</v>
      </c>
      <c r="F5" t="s">
        <v>382</v>
      </c>
      <c r="G5" t="s">
        <v>495</v>
      </c>
      <c r="H5" s="12" t="s">
        <v>374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K7" sqref="K7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0" t="s">
        <v>31</v>
      </c>
      <c r="B1" s="30" t="s">
        <v>37</v>
      </c>
      <c r="C1" s="30" t="s">
        <v>43</v>
      </c>
      <c r="D1" s="30" t="s">
        <v>32</v>
      </c>
      <c r="E1" s="30" t="s">
        <v>100</v>
      </c>
      <c r="F1" s="30" t="s">
        <v>101</v>
      </c>
      <c r="G1" s="33" t="s">
        <v>102</v>
      </c>
      <c r="H1" s="30" t="s">
        <v>118</v>
      </c>
      <c r="I1" s="30" t="s">
        <v>125</v>
      </c>
      <c r="J1" s="30" t="s">
        <v>126</v>
      </c>
      <c r="K1" s="30" t="s">
        <v>117</v>
      </c>
      <c r="L1" s="30" t="s">
        <v>110</v>
      </c>
      <c r="M1" s="30" t="s">
        <v>72</v>
      </c>
      <c r="N1" s="33" t="s">
        <v>103</v>
      </c>
      <c r="O1" s="30" t="s">
        <v>107</v>
      </c>
      <c r="P1" s="30" t="s">
        <v>111</v>
      </c>
      <c r="Q1" s="30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3" spans="1:17" x14ac:dyDescent="0.25">
      <c r="A3">
        <v>2</v>
      </c>
      <c r="B3" t="s">
        <v>3</v>
      </c>
      <c r="C3" t="s">
        <v>563</v>
      </c>
      <c r="D3">
        <v>2</v>
      </c>
      <c r="E3" t="str">
        <f t="shared" si="0"/>
        <v>HAUFWERK</v>
      </c>
      <c r="F3" t="s">
        <v>576</v>
      </c>
      <c r="G3" s="13" t="s">
        <v>610</v>
      </c>
      <c r="H3" t="s">
        <v>576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242</v>
      </c>
      <c r="L3" t="s">
        <v>566</v>
      </c>
      <c r="M3" t="s">
        <v>611</v>
      </c>
      <c r="N3" s="13" t="s">
        <v>612</v>
      </c>
      <c r="O3" t="s">
        <v>247</v>
      </c>
      <c r="P3" t="s">
        <v>294</v>
      </c>
    </row>
    <row r="4" spans="1:17" x14ac:dyDescent="0.25">
      <c r="A4">
        <v>3</v>
      </c>
      <c r="B4" t="s">
        <v>3</v>
      </c>
      <c r="C4" t="s">
        <v>560</v>
      </c>
      <c r="D4">
        <v>3</v>
      </c>
      <c r="E4" t="str">
        <f>"HAUFWERK"</f>
        <v>HAUFWERK</v>
      </c>
      <c r="G4" s="13" t="s">
        <v>613</v>
      </c>
      <c r="H4" t="s">
        <v>614</v>
      </c>
      <c r="I4">
        <v>500</v>
      </c>
      <c r="J4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261</v>
      </c>
      <c r="L4" t="s">
        <v>572</v>
      </c>
      <c r="M4" t="s">
        <v>337</v>
      </c>
      <c r="P4" t="s">
        <v>281</v>
      </c>
    </row>
    <row r="5" spans="1:17" x14ac:dyDescent="0.25">
      <c r="A5">
        <v>4</v>
      </c>
      <c r="B5" t="s">
        <v>607</v>
      </c>
      <c r="C5" t="s">
        <v>574</v>
      </c>
      <c r="D5">
        <v>1</v>
      </c>
      <c r="E5" t="str">
        <f>"HAUFWERK"</f>
        <v>HAUFWERK</v>
      </c>
      <c r="G5" s="13" t="s">
        <v>615</v>
      </c>
      <c r="H5" t="s">
        <v>336</v>
      </c>
      <c r="I5">
        <v>600</v>
      </c>
      <c r="J5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292</v>
      </c>
      <c r="L5" t="s">
        <v>588</v>
      </c>
      <c r="M5" t="s">
        <v>611</v>
      </c>
      <c r="P5" t="s">
        <v>244</v>
      </c>
    </row>
    <row r="6" spans="1:17" x14ac:dyDescent="0.25">
      <c r="A6">
        <v>5</v>
      </c>
      <c r="B6" t="s">
        <v>608</v>
      </c>
      <c r="C6" t="s">
        <v>585</v>
      </c>
      <c r="D6">
        <v>1</v>
      </c>
      <c r="E6" t="str">
        <f>"HAUFWERK"</f>
        <v>HAUFWERK</v>
      </c>
      <c r="F6" t="s">
        <v>616</v>
      </c>
      <c r="G6" s="13" t="s">
        <v>617</v>
      </c>
      <c r="H6" t="s">
        <v>616</v>
      </c>
      <c r="I6">
        <v>751</v>
      </c>
      <c r="J6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304</v>
      </c>
      <c r="L6" t="s">
        <v>602</v>
      </c>
      <c r="M6" t="s">
        <v>337</v>
      </c>
      <c r="O6" t="s">
        <v>218</v>
      </c>
      <c r="P6" t="s">
        <v>281</v>
      </c>
    </row>
    <row r="7" spans="1:17" x14ac:dyDescent="0.25">
      <c r="A7">
        <v>6</v>
      </c>
      <c r="B7" t="s">
        <v>608</v>
      </c>
      <c r="D7">
        <v>2</v>
      </c>
      <c r="E7" t="str">
        <f>"HAUFWERK"</f>
        <v>HAUFWERK</v>
      </c>
      <c r="F7" t="s">
        <v>618</v>
      </c>
      <c r="G7" s="13" t="s">
        <v>619</v>
      </c>
      <c r="H7" t="s">
        <v>620</v>
      </c>
      <c r="I7">
        <v>800</v>
      </c>
      <c r="J7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292</v>
      </c>
      <c r="L7" t="s">
        <v>385</v>
      </c>
      <c r="M7" t="s">
        <v>611</v>
      </c>
      <c r="P7" t="s">
        <v>294</v>
      </c>
    </row>
    <row r="8" spans="1:17" x14ac:dyDescent="0.25">
      <c r="A8">
        <v>7</v>
      </c>
      <c r="B8" t="s">
        <v>609</v>
      </c>
      <c r="C8" t="s">
        <v>577</v>
      </c>
      <c r="D8">
        <v>1</v>
      </c>
      <c r="E8" t="str">
        <f>"HAUFWERK"</f>
        <v>HAUFWERK</v>
      </c>
      <c r="F8" t="s">
        <v>291</v>
      </c>
      <c r="G8" s="13" t="s">
        <v>621</v>
      </c>
      <c r="H8" t="s">
        <v>620</v>
      </c>
      <c r="I8">
        <v>21</v>
      </c>
      <c r="J8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279</v>
      </c>
      <c r="L8" t="s">
        <v>559</v>
      </c>
      <c r="M8" t="s">
        <v>337</v>
      </c>
      <c r="O8" t="s">
        <v>247</v>
      </c>
      <c r="P8" t="s">
        <v>244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9"/>
  <sheetViews>
    <sheetView workbookViewId="0">
      <selection activeCell="G19" sqref="G1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t="s">
        <v>4</v>
      </c>
      <c r="B2">
        <v>1</v>
      </c>
      <c r="C2" s="11">
        <v>44165</v>
      </c>
      <c r="D2" t="s">
        <v>389</v>
      </c>
      <c r="E2" t="s">
        <v>328</v>
      </c>
      <c r="G2" t="s">
        <v>390</v>
      </c>
      <c r="H2" t="s">
        <v>389</v>
      </c>
      <c r="I2" t="s">
        <v>391</v>
      </c>
      <c r="K2" t="s">
        <v>540</v>
      </c>
    </row>
    <row r="3" spans="1:11" x14ac:dyDescent="0.25">
      <c r="A3" t="s">
        <v>475</v>
      </c>
      <c r="B3">
        <v>2</v>
      </c>
      <c r="C3" s="11">
        <v>44165</v>
      </c>
      <c r="D3" t="s">
        <v>389</v>
      </c>
      <c r="E3" t="s">
        <v>328</v>
      </c>
      <c r="G3" t="s">
        <v>390</v>
      </c>
      <c r="H3" t="s">
        <v>389</v>
      </c>
      <c r="I3" t="s">
        <v>391</v>
      </c>
      <c r="K3" t="s">
        <v>541</v>
      </c>
    </row>
    <row r="4" spans="1:11" x14ac:dyDescent="0.25">
      <c r="A4" t="s">
        <v>542</v>
      </c>
      <c r="B4">
        <v>3</v>
      </c>
      <c r="C4" s="11">
        <v>44165</v>
      </c>
      <c r="D4" t="s">
        <v>543</v>
      </c>
      <c r="E4" t="s">
        <v>392</v>
      </c>
      <c r="G4" t="s">
        <v>390</v>
      </c>
      <c r="H4" t="s">
        <v>389</v>
      </c>
      <c r="I4" t="s">
        <v>391</v>
      </c>
      <c r="K4" t="s">
        <v>544</v>
      </c>
    </row>
    <row r="5" spans="1:11" x14ac:dyDescent="0.25">
      <c r="A5" t="s">
        <v>545</v>
      </c>
      <c r="B5">
        <v>4</v>
      </c>
      <c r="C5" s="11">
        <v>44165</v>
      </c>
      <c r="D5" t="s">
        <v>543</v>
      </c>
      <c r="E5" t="s">
        <v>393</v>
      </c>
      <c r="G5" t="s">
        <v>390</v>
      </c>
      <c r="H5" t="s">
        <v>389</v>
      </c>
      <c r="I5" t="s">
        <v>391</v>
      </c>
      <c r="K5" t="s">
        <v>544</v>
      </c>
    </row>
    <row r="6" spans="1:11" x14ac:dyDescent="0.25">
      <c r="A6" t="s">
        <v>546</v>
      </c>
      <c r="B6">
        <v>5</v>
      </c>
      <c r="C6" s="11">
        <v>44165</v>
      </c>
      <c r="D6" t="s">
        <v>547</v>
      </c>
      <c r="E6" t="s">
        <v>392</v>
      </c>
      <c r="G6" t="s">
        <v>390</v>
      </c>
      <c r="I6" t="s">
        <v>391</v>
      </c>
      <c r="K6" t="s">
        <v>544</v>
      </c>
    </row>
    <row r="7" spans="1:11" x14ac:dyDescent="0.25">
      <c r="A7" t="s">
        <v>548</v>
      </c>
      <c r="B7">
        <v>6</v>
      </c>
      <c r="C7" s="11">
        <v>44165</v>
      </c>
      <c r="D7" t="s">
        <v>396</v>
      </c>
      <c r="E7" t="s">
        <v>328</v>
      </c>
      <c r="F7" t="s">
        <v>549</v>
      </c>
      <c r="G7" t="s">
        <v>390</v>
      </c>
      <c r="I7" t="s">
        <v>397</v>
      </c>
      <c r="J7">
        <v>220</v>
      </c>
      <c r="K7" t="s">
        <v>550</v>
      </c>
    </row>
    <row r="8" spans="1:11" x14ac:dyDescent="0.25">
      <c r="A8" t="s">
        <v>551</v>
      </c>
      <c r="B8">
        <v>7</v>
      </c>
      <c r="C8" s="11">
        <v>44165</v>
      </c>
      <c r="D8" t="s">
        <v>398</v>
      </c>
      <c r="E8" t="s">
        <v>328</v>
      </c>
      <c r="G8" t="s">
        <v>390</v>
      </c>
      <c r="I8" t="s">
        <v>397</v>
      </c>
      <c r="J8">
        <v>220</v>
      </c>
      <c r="K8" t="s">
        <v>540</v>
      </c>
    </row>
    <row r="9" spans="1:11" x14ac:dyDescent="0.25">
      <c r="A9" t="s">
        <v>552</v>
      </c>
      <c r="B9">
        <v>8</v>
      </c>
      <c r="C9" s="11">
        <v>44165</v>
      </c>
      <c r="D9" t="s">
        <v>396</v>
      </c>
      <c r="E9" t="s">
        <v>328</v>
      </c>
      <c r="F9" t="s">
        <v>549</v>
      </c>
      <c r="G9" t="s">
        <v>390</v>
      </c>
      <c r="I9" t="s">
        <v>397</v>
      </c>
      <c r="J9">
        <v>218</v>
      </c>
      <c r="K9" t="s">
        <v>553</v>
      </c>
    </row>
    <row r="10" spans="1:11" x14ac:dyDescent="0.25">
      <c r="A10" t="s">
        <v>554</v>
      </c>
      <c r="B10">
        <v>9</v>
      </c>
      <c r="C10" s="11">
        <v>44165</v>
      </c>
      <c r="D10" t="s">
        <v>399</v>
      </c>
      <c r="E10" t="s">
        <v>328</v>
      </c>
      <c r="G10" t="s">
        <v>390</v>
      </c>
      <c r="I10" t="s">
        <v>397</v>
      </c>
      <c r="J10" t="s">
        <v>555</v>
      </c>
      <c r="K10" t="s">
        <v>553</v>
      </c>
    </row>
    <row r="11" spans="1:11" x14ac:dyDescent="0.25">
      <c r="A11" t="s">
        <v>556</v>
      </c>
      <c r="B11">
        <v>10</v>
      </c>
      <c r="C11" s="11">
        <v>44165</v>
      </c>
      <c r="D11" t="s">
        <v>396</v>
      </c>
      <c r="E11" t="s">
        <v>328</v>
      </c>
      <c r="G11" t="s">
        <v>390</v>
      </c>
      <c r="I11" t="s">
        <v>397</v>
      </c>
      <c r="J11" t="s">
        <v>555</v>
      </c>
      <c r="K11" t="s">
        <v>557</v>
      </c>
    </row>
    <row r="12" spans="1:11" x14ac:dyDescent="0.25">
      <c r="C12" s="11"/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2:K1048576" xr:uid="{8CDCC3CC-8229-4BFD-8817-7A9A8D721E9D}">
      <formula1>ENTNAHME_AUSWAHL</formula1>
    </dataValidation>
    <dataValidation type="list" errorStyle="information" allowBlank="1" showInputMessage="1" sqref="D12:D1048576" xr:uid="{4C14746D-B56B-48AD-917E-4755FBBF5E40}">
      <formula1>GEBAUDE_BAUTEIL_AUSWAHL</formula1>
    </dataValidation>
    <dataValidation type="list" errorStyle="information" allowBlank="1" showInputMessage="1" sqref="E12:E1048576" xr:uid="{2E1B5F08-DC20-4E81-975A-BE01EA3F3CFD}">
      <formula1>GEBAUDE_CHARAKTER_AUSWAHL</formula1>
    </dataValidation>
    <dataValidation type="list" allowBlank="1" showInputMessage="1" sqref="F12:F1048576" xr:uid="{32892F23-B6B8-4D8B-9360-D2764F4A32C0}">
      <formula1>GEBAUDE_GERUCH_AUSWAHL</formula1>
    </dataValidation>
    <dataValidation type="list" allowBlank="1" showInputMessage="1" sqref="I12:I1048576" xr:uid="{915EE2A1-55E0-4768-84A3-03ABEC565053}">
      <formula1>ETAGEN_AUSWAHL</formula1>
    </dataValidation>
    <dataValidation type="list" allowBlank="1" showInputMessage="1" showErrorMessage="1" sqref="D2:D11" xr:uid="{8AC5BA35-139D-4A54-A50A-87524AFDB380}">
      <formula1>GEBAUDE_BAUTEIL_AUSWAHL</formula1>
    </dataValidation>
    <dataValidation type="list" allowBlank="1" showInputMessage="1" showErrorMessage="1" sqref="E2:E11" xr:uid="{40373E8F-6C90-4CFE-9B9C-B56AE3340AB7}">
      <formula1>GEBAUDE_CHARAKTER_AUSWAHL</formula1>
    </dataValidation>
    <dataValidation type="list" allowBlank="1" showInputMessage="1" showErrorMessage="1" sqref="F2:F11" xr:uid="{F9348DAE-4FD7-4126-8041-80D9E33C23DA}">
      <formula1>GEBAUDE_GERUCH_AUSWAHL</formula1>
    </dataValidation>
    <dataValidation type="list" allowBlank="1" showInputMessage="1" showErrorMessage="1" sqref="I2:I11" xr:uid="{C89F440B-C6BB-492B-8E21-8E708E656FE1}">
      <formula1>ETAGEN_AUSWAHL</formula1>
    </dataValidation>
    <dataValidation type="list" allowBlank="1" showInputMessage="1" showErrorMessage="1" sqref="K2:K11" xr:uid="{78D857E4-8EB6-493C-9561-19ADFAD4ED6B}">
      <formula1>ENTNAHME_AUSWAHL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0"/>
  <sheetViews>
    <sheetView workbookViewId="0">
      <selection activeCell="L29" sqref="L29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473</v>
      </c>
      <c r="M1" s="15" t="s">
        <v>127</v>
      </c>
      <c r="N1" s="35" t="s">
        <v>128</v>
      </c>
      <c r="O1" s="16" t="s">
        <v>334</v>
      </c>
    </row>
    <row r="2" spans="1:15" x14ac:dyDescent="0.25">
      <c r="A2" s="40">
        <f t="shared" ref="A2:A31" si="0">ROW()-1</f>
        <v>1</v>
      </c>
      <c r="B2" s="40" t="s">
        <v>4</v>
      </c>
      <c r="C2" s="40" t="s">
        <v>5</v>
      </c>
      <c r="D2" s="40">
        <v>1</v>
      </c>
      <c r="E2" s="40" t="str">
        <f t="shared" ref="E2:E31" si="1">"GEBAEUDE"</f>
        <v>GEBAEUDE</v>
      </c>
      <c r="F2" s="41" t="s">
        <v>394</v>
      </c>
      <c r="G2" s="41" t="s">
        <v>385</v>
      </c>
      <c r="H2" s="41">
        <v>8</v>
      </c>
      <c r="I2" s="41">
        <f ca="1">SAMPLE_GEBAEUDE[[#This Row],[TIEFE_ENDE]]-SAMPLE_GEBAEUDE[[#This Row],[DICKE]]</f>
        <v>0</v>
      </c>
      <c r="J2" s="41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41" t="s">
        <v>247</v>
      </c>
      <c r="L2" s="41"/>
      <c r="M2" s="41" t="s">
        <v>395</v>
      </c>
      <c r="N2" s="42" t="s">
        <v>400</v>
      </c>
      <c r="O2" s="43"/>
    </row>
    <row r="3" spans="1:15" x14ac:dyDescent="0.25">
      <c r="A3" s="40">
        <f t="shared" si="0"/>
        <v>2</v>
      </c>
      <c r="B3" s="40" t="s">
        <v>4</v>
      </c>
      <c r="C3" s="40" t="s">
        <v>5</v>
      </c>
      <c r="D3" s="40">
        <v>2</v>
      </c>
      <c r="E3" s="40" t="str">
        <f t="shared" si="1"/>
        <v>GEBAEUDE</v>
      </c>
      <c r="F3" s="40" t="s">
        <v>558</v>
      </c>
      <c r="G3" s="40" t="s">
        <v>559</v>
      </c>
      <c r="H3" s="40"/>
      <c r="I3" s="40">
        <f ca="1">SAMPLE_GEBAEUDE[[#This Row],[TIEFE_ENDE]]-SAMPLE_GEBAEUDE[[#This Row],[DICKE]]</f>
        <v>8</v>
      </c>
      <c r="J3" s="40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40" t="s">
        <v>218</v>
      </c>
      <c r="L3" s="40"/>
      <c r="M3" s="40"/>
      <c r="N3" s="44"/>
      <c r="O3" s="45"/>
    </row>
    <row r="4" spans="1:15" x14ac:dyDescent="0.25">
      <c r="A4" s="40">
        <f t="shared" si="0"/>
        <v>3</v>
      </c>
      <c r="B4" s="40" t="s">
        <v>475</v>
      </c>
      <c r="C4" s="40" t="s">
        <v>560</v>
      </c>
      <c r="D4" s="40">
        <v>1</v>
      </c>
      <c r="E4" s="40" t="str">
        <f t="shared" si="1"/>
        <v>GEBAEUDE</v>
      </c>
      <c r="F4" s="40" t="s">
        <v>561</v>
      </c>
      <c r="G4" s="40" t="s">
        <v>562</v>
      </c>
      <c r="H4" s="40">
        <v>0.5</v>
      </c>
      <c r="I4" s="40">
        <f ca="1">SAMPLE_GEBAEUDE[[#This Row],[TIEFE_ENDE]]-SAMPLE_GEBAEUDE[[#This Row],[DICKE]]</f>
        <v>0</v>
      </c>
      <c r="J4" s="40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40" t="s">
        <v>247</v>
      </c>
      <c r="L4" s="40"/>
      <c r="M4" s="40" t="s">
        <v>108</v>
      </c>
      <c r="N4" s="44" t="s">
        <v>401</v>
      </c>
      <c r="O4" s="45"/>
    </row>
    <row r="5" spans="1:15" x14ac:dyDescent="0.25">
      <c r="A5" s="40">
        <f t="shared" si="0"/>
        <v>4</v>
      </c>
      <c r="B5" s="40" t="s">
        <v>475</v>
      </c>
      <c r="C5" s="40" t="s">
        <v>563</v>
      </c>
      <c r="D5" s="40">
        <v>2</v>
      </c>
      <c r="E5" s="40" t="str">
        <f t="shared" si="1"/>
        <v>GEBAEUDE</v>
      </c>
      <c r="F5" s="40" t="s">
        <v>558</v>
      </c>
      <c r="G5" s="40" t="s">
        <v>559</v>
      </c>
      <c r="H5" s="40">
        <v>0.5</v>
      </c>
      <c r="I5" s="40">
        <f ca="1">SAMPLE_GEBAEUDE[[#This Row],[TIEFE_ENDE]]-SAMPLE_GEBAEUDE[[#This Row],[DICKE]]</f>
        <v>0.5</v>
      </c>
      <c r="J5" s="40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40" t="s">
        <v>247</v>
      </c>
      <c r="L5" s="40"/>
      <c r="M5" s="40" t="s">
        <v>564</v>
      </c>
      <c r="N5" s="44" t="s">
        <v>401</v>
      </c>
      <c r="O5" s="45"/>
    </row>
    <row r="6" spans="1:15" x14ac:dyDescent="0.25">
      <c r="A6" s="40">
        <f t="shared" si="0"/>
        <v>5</v>
      </c>
      <c r="B6" s="40" t="s">
        <v>475</v>
      </c>
      <c r="C6" s="40"/>
      <c r="D6" s="40">
        <v>3</v>
      </c>
      <c r="E6" s="40" t="str">
        <f t="shared" si="1"/>
        <v>GEBAEUDE</v>
      </c>
      <c r="F6" s="40" t="s">
        <v>565</v>
      </c>
      <c r="G6" s="40" t="s">
        <v>566</v>
      </c>
      <c r="H6" s="40">
        <v>4</v>
      </c>
      <c r="I6" s="40">
        <f ca="1">SAMPLE_GEBAEUDE[[#This Row],[TIEFE_ENDE]]-SAMPLE_GEBAEUDE[[#This Row],[DICKE]]</f>
        <v>1</v>
      </c>
      <c r="J6" s="40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40" t="s">
        <v>247</v>
      </c>
      <c r="L6" s="40"/>
      <c r="M6" s="40"/>
      <c r="N6" s="44" t="s">
        <v>567</v>
      </c>
      <c r="O6" s="45"/>
    </row>
    <row r="7" spans="1:15" x14ac:dyDescent="0.25">
      <c r="A7" s="40">
        <f t="shared" si="0"/>
        <v>6</v>
      </c>
      <c r="B7" s="40" t="s">
        <v>475</v>
      </c>
      <c r="C7" s="40"/>
      <c r="D7" s="40">
        <v>4</v>
      </c>
      <c r="E7" s="40" t="str">
        <f t="shared" si="1"/>
        <v>GEBAEUDE</v>
      </c>
      <c r="F7" s="40" t="s">
        <v>568</v>
      </c>
      <c r="G7" s="40" t="s">
        <v>559</v>
      </c>
      <c r="H7" s="40">
        <v>0.2</v>
      </c>
      <c r="I7" s="40">
        <f ca="1">SAMPLE_GEBAEUDE[[#This Row],[TIEFE_ENDE]]-SAMPLE_GEBAEUDE[[#This Row],[DICKE]]</f>
        <v>5</v>
      </c>
      <c r="J7" s="40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40" t="s">
        <v>247</v>
      </c>
      <c r="L7" s="40" t="s">
        <v>569</v>
      </c>
      <c r="M7" s="40"/>
      <c r="N7" s="44" t="s">
        <v>401</v>
      </c>
      <c r="O7" s="45"/>
    </row>
    <row r="8" spans="1:15" x14ac:dyDescent="0.25">
      <c r="A8" s="40">
        <f t="shared" si="0"/>
        <v>7</v>
      </c>
      <c r="B8" s="40" t="s">
        <v>475</v>
      </c>
      <c r="C8" s="40"/>
      <c r="D8" s="40">
        <v>5</v>
      </c>
      <c r="E8" s="40" t="str">
        <f t="shared" si="1"/>
        <v>GEBAEUDE</v>
      </c>
      <c r="F8" s="40" t="s">
        <v>570</v>
      </c>
      <c r="G8" s="40"/>
      <c r="H8" s="40">
        <v>0.6</v>
      </c>
      <c r="I8" s="40">
        <f ca="1">SAMPLE_GEBAEUDE[[#This Row],[TIEFE_ENDE]]-SAMPLE_GEBAEUDE[[#This Row],[DICKE]]</f>
        <v>5.2</v>
      </c>
      <c r="J8" s="40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40"/>
      <c r="L8" s="40"/>
      <c r="M8" s="40"/>
      <c r="N8" s="44"/>
      <c r="O8" s="45"/>
    </row>
    <row r="9" spans="1:15" x14ac:dyDescent="0.25">
      <c r="A9" s="40">
        <f t="shared" si="0"/>
        <v>8</v>
      </c>
      <c r="B9" s="40" t="s">
        <v>475</v>
      </c>
      <c r="C9" s="40"/>
      <c r="D9" s="40">
        <v>6</v>
      </c>
      <c r="E9" s="40" t="str">
        <f t="shared" si="1"/>
        <v>GEBAEUDE</v>
      </c>
      <c r="F9" s="40" t="s">
        <v>571</v>
      </c>
      <c r="G9" s="40" t="s">
        <v>572</v>
      </c>
      <c r="H9" s="40"/>
      <c r="I9" s="40">
        <f ca="1">SAMPLE_GEBAEUDE[[#This Row],[TIEFE_ENDE]]-SAMPLE_GEBAEUDE[[#This Row],[DICKE]]</f>
        <v>5.8</v>
      </c>
      <c r="J9" s="40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40"/>
      <c r="L9" s="40"/>
      <c r="M9" s="40"/>
      <c r="N9" s="44"/>
      <c r="O9" s="45"/>
    </row>
    <row r="10" spans="1:15" x14ac:dyDescent="0.25">
      <c r="A10" s="40">
        <f t="shared" si="0"/>
        <v>9</v>
      </c>
      <c r="B10" s="40" t="s">
        <v>542</v>
      </c>
      <c r="C10" s="40"/>
      <c r="D10" s="40">
        <v>1</v>
      </c>
      <c r="E10" s="40" t="str">
        <f t="shared" si="1"/>
        <v>GEBAEUDE</v>
      </c>
      <c r="F10" s="40" t="s">
        <v>573</v>
      </c>
      <c r="G10" s="40" t="s">
        <v>384</v>
      </c>
      <c r="H10" s="40">
        <v>3</v>
      </c>
      <c r="I10" s="40">
        <f ca="1">SAMPLE_GEBAEUDE[[#This Row],[TIEFE_ENDE]]-SAMPLE_GEBAEUDE[[#This Row],[DICKE]]</f>
        <v>0</v>
      </c>
      <c r="J10" s="40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40" t="s">
        <v>247</v>
      </c>
      <c r="L10" s="40"/>
      <c r="M10" s="40"/>
      <c r="N10" s="44"/>
      <c r="O10" s="45"/>
    </row>
    <row r="11" spans="1:15" x14ac:dyDescent="0.25">
      <c r="A11" s="40">
        <f t="shared" si="0"/>
        <v>10</v>
      </c>
      <c r="B11" s="40" t="s">
        <v>542</v>
      </c>
      <c r="C11" s="40" t="s">
        <v>574</v>
      </c>
      <c r="D11" s="40">
        <v>2</v>
      </c>
      <c r="E11" s="40" t="str">
        <f t="shared" si="1"/>
        <v>GEBAEUDE</v>
      </c>
      <c r="F11" s="40" t="s">
        <v>575</v>
      </c>
      <c r="G11" s="40" t="s">
        <v>566</v>
      </c>
      <c r="H11" s="40">
        <v>5</v>
      </c>
      <c r="I11" s="40">
        <f ca="1">SAMPLE_GEBAEUDE[[#This Row],[TIEFE_ENDE]]-SAMPLE_GEBAEUDE[[#This Row],[DICKE]]</f>
        <v>3</v>
      </c>
      <c r="J11" s="40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40" t="s">
        <v>247</v>
      </c>
      <c r="L11" s="40"/>
      <c r="M11" s="40" t="s">
        <v>203</v>
      </c>
      <c r="N11" s="44" t="s">
        <v>402</v>
      </c>
      <c r="O11" s="45"/>
    </row>
    <row r="12" spans="1:15" x14ac:dyDescent="0.25">
      <c r="A12" s="40">
        <f t="shared" si="0"/>
        <v>11</v>
      </c>
      <c r="B12" s="40" t="s">
        <v>542</v>
      </c>
      <c r="C12" s="40" t="s">
        <v>574</v>
      </c>
      <c r="D12" s="40">
        <v>3</v>
      </c>
      <c r="E12" s="40" t="str">
        <f t="shared" si="1"/>
        <v>GEBAEUDE</v>
      </c>
      <c r="F12" s="40" t="s">
        <v>576</v>
      </c>
      <c r="G12" s="40" t="s">
        <v>572</v>
      </c>
      <c r="H12" s="40"/>
      <c r="I12" s="40">
        <f ca="1">SAMPLE_GEBAEUDE[[#This Row],[TIEFE_ENDE]]-SAMPLE_GEBAEUDE[[#This Row],[DICKE]]</f>
        <v>8</v>
      </c>
      <c r="J12" s="40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40"/>
      <c r="L12" s="40"/>
      <c r="M12" s="40"/>
      <c r="N12" s="44"/>
      <c r="O12" s="45"/>
    </row>
    <row r="13" spans="1:15" x14ac:dyDescent="0.25">
      <c r="A13" s="40">
        <f t="shared" si="0"/>
        <v>12</v>
      </c>
      <c r="B13" s="40" t="s">
        <v>545</v>
      </c>
      <c r="C13" s="40" t="s">
        <v>577</v>
      </c>
      <c r="D13" s="40">
        <v>1</v>
      </c>
      <c r="E13" s="40" t="str">
        <f t="shared" si="1"/>
        <v>GEBAEUDE</v>
      </c>
      <c r="F13" s="40" t="s">
        <v>578</v>
      </c>
      <c r="G13" s="40" t="s">
        <v>572</v>
      </c>
      <c r="H13" s="40"/>
      <c r="I13" s="40">
        <f ca="1">SAMPLE_GEBAEUDE[[#This Row],[TIEFE_ENDE]]-SAMPLE_GEBAEUDE[[#This Row],[DICKE]]</f>
        <v>0</v>
      </c>
      <c r="J13" s="40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40" t="s">
        <v>247</v>
      </c>
      <c r="L13" s="40"/>
      <c r="M13" s="40" t="s">
        <v>140</v>
      </c>
      <c r="N13" s="44" t="s">
        <v>403</v>
      </c>
      <c r="O13" s="45"/>
    </row>
    <row r="14" spans="1:15" x14ac:dyDescent="0.25">
      <c r="A14" s="40">
        <f t="shared" si="0"/>
        <v>13</v>
      </c>
      <c r="B14" s="40" t="s">
        <v>546</v>
      </c>
      <c r="C14" s="40"/>
      <c r="D14" s="40">
        <v>1</v>
      </c>
      <c r="E14" s="40" t="str">
        <f t="shared" si="1"/>
        <v>GEBAEUDE</v>
      </c>
      <c r="F14" s="40" t="s">
        <v>575</v>
      </c>
      <c r="G14" s="40" t="s">
        <v>385</v>
      </c>
      <c r="H14" s="40">
        <v>4</v>
      </c>
      <c r="I14" s="40">
        <f ca="1">SAMPLE_GEBAEUDE[[#This Row],[TIEFE_ENDE]]-SAMPLE_GEBAEUDE[[#This Row],[DICKE]]</f>
        <v>0</v>
      </c>
      <c r="J14" s="40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40" t="s">
        <v>247</v>
      </c>
      <c r="L14" s="40"/>
      <c r="M14" s="40"/>
      <c r="N14" s="44"/>
      <c r="O14" s="45"/>
    </row>
    <row r="15" spans="1:15" x14ac:dyDescent="0.25">
      <c r="A15" s="40">
        <f t="shared" si="0"/>
        <v>14</v>
      </c>
      <c r="B15" s="40" t="s">
        <v>548</v>
      </c>
      <c r="C15" s="40"/>
      <c r="D15" s="40">
        <v>1</v>
      </c>
      <c r="E15" s="40" t="str">
        <f t="shared" si="1"/>
        <v>GEBAEUDE</v>
      </c>
      <c r="F15" s="40" t="s">
        <v>580</v>
      </c>
      <c r="G15" s="40" t="s">
        <v>581</v>
      </c>
      <c r="H15" s="40">
        <v>0.4</v>
      </c>
      <c r="I15" s="40">
        <f ca="1">SAMPLE_GEBAEUDE[[#This Row],[TIEFE_ENDE]]-SAMPLE_GEBAEUDE[[#This Row],[DICKE]]</f>
        <v>0</v>
      </c>
      <c r="J15" s="40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40" t="s">
        <v>247</v>
      </c>
      <c r="L15" s="40"/>
      <c r="M15" s="40"/>
      <c r="N15" s="44" t="s">
        <v>404</v>
      </c>
      <c r="O15" s="45"/>
    </row>
    <row r="16" spans="1:15" x14ac:dyDescent="0.25">
      <c r="A16" s="40">
        <f t="shared" si="0"/>
        <v>15</v>
      </c>
      <c r="B16" s="40" t="s">
        <v>548</v>
      </c>
      <c r="C16" s="40" t="s">
        <v>582</v>
      </c>
      <c r="D16" s="40">
        <v>2</v>
      </c>
      <c r="E16" s="40" t="str">
        <f t="shared" si="1"/>
        <v>GEBAEUDE</v>
      </c>
      <c r="F16" s="40" t="s">
        <v>583</v>
      </c>
      <c r="G16" s="40" t="s">
        <v>572</v>
      </c>
      <c r="H16" s="40">
        <v>0.1</v>
      </c>
      <c r="I16" s="40">
        <f ca="1">SAMPLE_GEBAEUDE[[#This Row],[TIEFE_ENDE]]-SAMPLE_GEBAEUDE[[#This Row],[DICKE]]</f>
        <v>0.4</v>
      </c>
      <c r="J16" s="40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40" t="s">
        <v>247</v>
      </c>
      <c r="L16" s="40" t="s">
        <v>579</v>
      </c>
      <c r="M16" s="40" t="s">
        <v>584</v>
      </c>
      <c r="N16" s="44" t="s">
        <v>404</v>
      </c>
      <c r="O16" s="45"/>
    </row>
    <row r="17" spans="1:15" x14ac:dyDescent="0.25">
      <c r="A17" s="40">
        <f t="shared" si="0"/>
        <v>16</v>
      </c>
      <c r="B17" s="40" t="s">
        <v>548</v>
      </c>
      <c r="C17" s="40" t="s">
        <v>585</v>
      </c>
      <c r="D17" s="40">
        <v>3</v>
      </c>
      <c r="E17" s="40" t="str">
        <f t="shared" si="1"/>
        <v>GEBAEUDE</v>
      </c>
      <c r="F17" s="40" t="s">
        <v>586</v>
      </c>
      <c r="G17" s="40" t="s">
        <v>559</v>
      </c>
      <c r="H17" s="40">
        <v>2</v>
      </c>
      <c r="I17" s="40">
        <f ca="1">SAMPLE_GEBAEUDE[[#This Row],[TIEFE_ENDE]]-SAMPLE_GEBAEUDE[[#This Row],[DICKE]]</f>
        <v>0.5</v>
      </c>
      <c r="J17" s="40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40" t="s">
        <v>247</v>
      </c>
      <c r="L17" s="40"/>
      <c r="M17" s="40"/>
      <c r="N17" s="44" t="s">
        <v>401</v>
      </c>
      <c r="O17" s="45"/>
    </row>
    <row r="18" spans="1:15" x14ac:dyDescent="0.25">
      <c r="A18" s="40">
        <f t="shared" si="0"/>
        <v>17</v>
      </c>
      <c r="B18" s="40" t="s">
        <v>548</v>
      </c>
      <c r="C18" s="40"/>
      <c r="D18" s="40">
        <v>4</v>
      </c>
      <c r="E18" s="40" t="str">
        <f t="shared" si="1"/>
        <v>GEBAEUDE</v>
      </c>
      <c r="F18" s="40" t="s">
        <v>587</v>
      </c>
      <c r="G18" s="40" t="s">
        <v>588</v>
      </c>
      <c r="H18" s="40">
        <v>0.5</v>
      </c>
      <c r="I18" s="40">
        <f ca="1">SAMPLE_GEBAEUDE[[#This Row],[TIEFE_ENDE]]-SAMPLE_GEBAEUDE[[#This Row],[DICKE]]</f>
        <v>2.5</v>
      </c>
      <c r="J18" s="40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40" t="s">
        <v>247</v>
      </c>
      <c r="L18" s="40"/>
      <c r="M18" s="40"/>
      <c r="N18" s="44" t="s">
        <v>404</v>
      </c>
      <c r="O18" s="45"/>
    </row>
    <row r="19" spans="1:15" ht="15.75" customHeight="1" x14ac:dyDescent="0.25">
      <c r="A19" s="40">
        <f t="shared" si="0"/>
        <v>18</v>
      </c>
      <c r="B19" s="40" t="s">
        <v>548</v>
      </c>
      <c r="C19" s="40" t="s">
        <v>534</v>
      </c>
      <c r="D19" s="40">
        <v>5</v>
      </c>
      <c r="E19" s="40" t="str">
        <f t="shared" si="1"/>
        <v>GEBAEUDE</v>
      </c>
      <c r="F19" s="40" t="s">
        <v>589</v>
      </c>
      <c r="G19" s="40" t="s">
        <v>385</v>
      </c>
      <c r="H19" s="40">
        <v>4</v>
      </c>
      <c r="I19" s="40">
        <f ca="1">SAMPLE_GEBAEUDE[[#This Row],[TIEFE_ENDE]]-SAMPLE_GEBAEUDE[[#This Row],[DICKE]]</f>
        <v>3</v>
      </c>
      <c r="J19" s="40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40" t="s">
        <v>247</v>
      </c>
      <c r="L19" s="40"/>
      <c r="M19" s="46" t="s">
        <v>590</v>
      </c>
      <c r="N19" s="44" t="s">
        <v>404</v>
      </c>
      <c r="O19" s="45"/>
    </row>
    <row r="20" spans="1:15" x14ac:dyDescent="0.25">
      <c r="A20" s="40">
        <f t="shared" si="0"/>
        <v>19</v>
      </c>
      <c r="B20" s="40" t="s">
        <v>548</v>
      </c>
      <c r="C20" s="40"/>
      <c r="D20" s="40">
        <v>6</v>
      </c>
      <c r="E20" s="40" t="str">
        <f t="shared" si="1"/>
        <v>GEBAEUDE</v>
      </c>
      <c r="F20" s="40" t="s">
        <v>591</v>
      </c>
      <c r="G20" s="40" t="s">
        <v>572</v>
      </c>
      <c r="H20" s="40">
        <v>3</v>
      </c>
      <c r="I20" s="40">
        <f ca="1">SAMPLE_GEBAEUDE[[#This Row],[TIEFE_ENDE]]-SAMPLE_GEBAEUDE[[#This Row],[DICKE]]</f>
        <v>7</v>
      </c>
      <c r="J20" s="40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40" t="s">
        <v>247</v>
      </c>
      <c r="L20" s="40"/>
      <c r="M20" s="40"/>
      <c r="N20" s="44"/>
      <c r="O20" s="45"/>
    </row>
    <row r="21" spans="1:15" x14ac:dyDescent="0.25">
      <c r="A21" s="40">
        <f t="shared" si="0"/>
        <v>20</v>
      </c>
      <c r="B21" s="40" t="s">
        <v>551</v>
      </c>
      <c r="C21" s="40" t="s">
        <v>535</v>
      </c>
      <c r="D21" s="40">
        <v>1</v>
      </c>
      <c r="E21" s="40" t="str">
        <f t="shared" si="1"/>
        <v>GEBAEUDE</v>
      </c>
      <c r="F21" s="40" t="s">
        <v>592</v>
      </c>
      <c r="G21" s="40" t="s">
        <v>385</v>
      </c>
      <c r="H21" s="40">
        <v>1.5</v>
      </c>
      <c r="I21" s="40">
        <f ca="1">SAMPLE_GEBAEUDE[[#This Row],[TIEFE_ENDE]]-SAMPLE_GEBAEUDE[[#This Row],[DICKE]]</f>
        <v>0</v>
      </c>
      <c r="J21" s="40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40" t="s">
        <v>247</v>
      </c>
      <c r="L21" s="40"/>
      <c r="M21" s="40" t="s">
        <v>203</v>
      </c>
      <c r="N21" s="44" t="s">
        <v>402</v>
      </c>
      <c r="O21" s="45"/>
    </row>
    <row r="22" spans="1:15" x14ac:dyDescent="0.25">
      <c r="A22" s="40">
        <f t="shared" si="0"/>
        <v>21</v>
      </c>
      <c r="B22" s="40" t="s">
        <v>552</v>
      </c>
      <c r="C22" s="40"/>
      <c r="D22" s="40">
        <v>1</v>
      </c>
      <c r="E22" s="40" t="str">
        <f t="shared" si="1"/>
        <v>GEBAEUDE</v>
      </c>
      <c r="F22" s="40" t="s">
        <v>580</v>
      </c>
      <c r="G22" s="40" t="s">
        <v>593</v>
      </c>
      <c r="H22" s="40">
        <v>0.5</v>
      </c>
      <c r="I22" s="40">
        <f ca="1">SAMPLE_GEBAEUDE[[#This Row],[TIEFE_ENDE]]-SAMPLE_GEBAEUDE[[#This Row],[DICKE]]</f>
        <v>0</v>
      </c>
      <c r="J22" s="40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40" t="s">
        <v>247</v>
      </c>
      <c r="L22" s="40"/>
      <c r="M22" s="40"/>
      <c r="N22" s="44" t="s">
        <v>404</v>
      </c>
      <c r="O22" s="45"/>
    </row>
    <row r="23" spans="1:15" x14ac:dyDescent="0.25">
      <c r="A23" s="40">
        <f t="shared" si="0"/>
        <v>22</v>
      </c>
      <c r="B23" s="40" t="s">
        <v>552</v>
      </c>
      <c r="C23" s="40" t="s">
        <v>536</v>
      </c>
      <c r="D23" s="40">
        <v>2</v>
      </c>
      <c r="E23" s="40" t="str">
        <f t="shared" si="1"/>
        <v>GEBAEUDE</v>
      </c>
      <c r="F23" s="40" t="s">
        <v>583</v>
      </c>
      <c r="G23" s="40" t="s">
        <v>594</v>
      </c>
      <c r="H23" s="40">
        <v>0.5</v>
      </c>
      <c r="I23" s="40">
        <f ca="1">SAMPLE_GEBAEUDE[[#This Row],[TIEFE_ENDE]]-SAMPLE_GEBAEUDE[[#This Row],[DICKE]]</f>
        <v>0.5</v>
      </c>
      <c r="J23" s="40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40" t="s">
        <v>247</v>
      </c>
      <c r="L23" s="40"/>
      <c r="M23" s="40" t="s">
        <v>595</v>
      </c>
      <c r="N23" s="44" t="s">
        <v>404</v>
      </c>
      <c r="O23" s="45"/>
    </row>
    <row r="24" spans="1:15" x14ac:dyDescent="0.25">
      <c r="A24" s="40">
        <f t="shared" si="0"/>
        <v>23</v>
      </c>
      <c r="B24" s="40" t="s">
        <v>554</v>
      </c>
      <c r="C24" s="40"/>
      <c r="D24" s="40">
        <v>1</v>
      </c>
      <c r="E24" s="40" t="str">
        <f t="shared" si="1"/>
        <v>GEBAEUDE</v>
      </c>
      <c r="F24" s="40" t="s">
        <v>596</v>
      </c>
      <c r="G24" s="40" t="s">
        <v>384</v>
      </c>
      <c r="H24" s="40">
        <v>0.5</v>
      </c>
      <c r="I24" s="40">
        <f ca="1">SAMPLE_GEBAEUDE[[#This Row],[TIEFE_ENDE]]-SAMPLE_GEBAEUDE[[#This Row],[DICKE]]</f>
        <v>0</v>
      </c>
      <c r="J24" s="40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40" t="s">
        <v>247</v>
      </c>
      <c r="L24" s="40" t="s">
        <v>597</v>
      </c>
      <c r="M24" s="40"/>
      <c r="N24" s="44" t="s">
        <v>405</v>
      </c>
      <c r="O24" s="45" t="s">
        <v>406</v>
      </c>
    </row>
    <row r="25" spans="1:15" ht="18" x14ac:dyDescent="0.35">
      <c r="A25" s="40">
        <f t="shared" si="0"/>
        <v>24</v>
      </c>
      <c r="B25" s="40" t="s">
        <v>554</v>
      </c>
      <c r="C25" s="40" t="s">
        <v>537</v>
      </c>
      <c r="D25" s="40">
        <v>2</v>
      </c>
      <c r="E25" s="40" t="str">
        <f t="shared" si="1"/>
        <v>GEBAEUDE</v>
      </c>
      <c r="F25" s="40" t="s">
        <v>598</v>
      </c>
      <c r="G25" s="40" t="s">
        <v>599</v>
      </c>
      <c r="H25" s="40">
        <v>1.8</v>
      </c>
      <c r="I25" s="40">
        <f ca="1">SAMPLE_GEBAEUDE[[#This Row],[TIEFE_ENDE]]-SAMPLE_GEBAEUDE[[#This Row],[DICKE]]</f>
        <v>0.49999999999999978</v>
      </c>
      <c r="J25" s="40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40" t="s">
        <v>247</v>
      </c>
      <c r="L25" s="40"/>
      <c r="M25" s="40" t="s">
        <v>600</v>
      </c>
      <c r="N25" s="44" t="s">
        <v>406</v>
      </c>
      <c r="O25" s="45" t="s">
        <v>406</v>
      </c>
    </row>
    <row r="26" spans="1:15" x14ac:dyDescent="0.25">
      <c r="A26" s="40">
        <f t="shared" si="0"/>
        <v>25</v>
      </c>
      <c r="B26" s="40" t="s">
        <v>554</v>
      </c>
      <c r="C26" s="40"/>
      <c r="D26" s="40">
        <v>3</v>
      </c>
      <c r="E26" s="40" t="str">
        <f t="shared" si="1"/>
        <v>GEBAEUDE</v>
      </c>
      <c r="F26" s="40" t="s">
        <v>601</v>
      </c>
      <c r="G26" s="40" t="s">
        <v>602</v>
      </c>
      <c r="H26" s="40"/>
      <c r="I26" s="40">
        <f ca="1">SAMPLE_GEBAEUDE[[#This Row],[TIEFE_ENDE]]-SAMPLE_GEBAEUDE[[#This Row],[DICKE]]</f>
        <v>2.2999999999999998</v>
      </c>
      <c r="J26" s="40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40" t="s">
        <v>218</v>
      </c>
      <c r="L26" s="40"/>
      <c r="M26" s="40"/>
      <c r="N26" s="44"/>
      <c r="O26" s="45"/>
    </row>
    <row r="27" spans="1:15" x14ac:dyDescent="0.25">
      <c r="A27" s="40">
        <f t="shared" si="0"/>
        <v>26</v>
      </c>
      <c r="B27" s="40" t="s">
        <v>556</v>
      </c>
      <c r="C27" s="40"/>
      <c r="D27" s="40">
        <v>1</v>
      </c>
      <c r="E27" s="40" t="str">
        <f t="shared" si="1"/>
        <v>GEBAEUDE</v>
      </c>
      <c r="F27" s="40" t="s">
        <v>596</v>
      </c>
      <c r="G27" s="40" t="s">
        <v>603</v>
      </c>
      <c r="H27" s="40">
        <v>0.4</v>
      </c>
      <c r="I27" s="40">
        <f ca="1">SAMPLE_GEBAEUDE[[#This Row],[TIEFE_ENDE]]-SAMPLE_GEBAEUDE[[#This Row],[DICKE]]</f>
        <v>0</v>
      </c>
      <c r="J27" s="40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40" t="s">
        <v>247</v>
      </c>
      <c r="L27" s="40"/>
      <c r="M27" s="40"/>
      <c r="N27" s="44" t="s">
        <v>405</v>
      </c>
      <c r="O27" s="45" t="s">
        <v>406</v>
      </c>
    </row>
    <row r="28" spans="1:15" x14ac:dyDescent="0.25">
      <c r="A28" s="40">
        <f t="shared" si="0"/>
        <v>27</v>
      </c>
      <c r="B28" s="40" t="s">
        <v>556</v>
      </c>
      <c r="C28" s="40" t="s">
        <v>538</v>
      </c>
      <c r="D28" s="40">
        <v>2</v>
      </c>
      <c r="E28" s="40" t="str">
        <f t="shared" si="1"/>
        <v>GEBAEUDE</v>
      </c>
      <c r="F28" s="40" t="s">
        <v>583</v>
      </c>
      <c r="G28" s="40" t="s">
        <v>572</v>
      </c>
      <c r="H28" s="40">
        <v>0.2</v>
      </c>
      <c r="I28" s="40">
        <f ca="1">SAMPLE_GEBAEUDE[[#This Row],[TIEFE_ENDE]]-SAMPLE_GEBAEUDE[[#This Row],[DICKE]]</f>
        <v>0.40000000000000008</v>
      </c>
      <c r="J28" s="40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40" t="s">
        <v>247</v>
      </c>
      <c r="L28" s="40"/>
      <c r="M28" s="40" t="s">
        <v>595</v>
      </c>
      <c r="N28" s="44" t="s">
        <v>404</v>
      </c>
      <c r="O28" s="45" t="s">
        <v>406</v>
      </c>
    </row>
    <row r="29" spans="1:15" x14ac:dyDescent="0.25">
      <c r="A29" s="40">
        <f t="shared" si="0"/>
        <v>28</v>
      </c>
      <c r="B29" s="40" t="s">
        <v>556</v>
      </c>
      <c r="C29" s="40"/>
      <c r="D29" s="40">
        <v>3</v>
      </c>
      <c r="E29" s="40" t="str">
        <f t="shared" si="1"/>
        <v>GEBAEUDE</v>
      </c>
      <c r="F29" s="40" t="s">
        <v>604</v>
      </c>
      <c r="G29" s="40" t="s">
        <v>572</v>
      </c>
      <c r="H29" s="40">
        <v>8.5</v>
      </c>
      <c r="I29" s="40">
        <f ca="1">SAMPLE_GEBAEUDE[[#This Row],[TIEFE_ENDE]]-SAMPLE_GEBAEUDE[[#This Row],[DICKE]]</f>
        <v>0.59999999999999964</v>
      </c>
      <c r="J29" s="40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40" t="s">
        <v>247</v>
      </c>
      <c r="L29" s="40"/>
      <c r="M29" s="40"/>
      <c r="N29" s="44"/>
      <c r="O29" s="45"/>
    </row>
    <row r="30" spans="1:15" x14ac:dyDescent="0.25">
      <c r="A30" s="40">
        <f t="shared" si="0"/>
        <v>29</v>
      </c>
      <c r="B30" s="40" t="s">
        <v>556</v>
      </c>
      <c r="C30" s="40" t="s">
        <v>539</v>
      </c>
      <c r="D30" s="40">
        <v>4</v>
      </c>
      <c r="E30" s="40" t="str">
        <f t="shared" si="1"/>
        <v>GEBAEUDE</v>
      </c>
      <c r="F30" s="40" t="s">
        <v>605</v>
      </c>
      <c r="G30" s="40" t="s">
        <v>559</v>
      </c>
      <c r="H30" s="40">
        <v>0.2</v>
      </c>
      <c r="I30" s="40">
        <f ca="1">SAMPLE_GEBAEUDE[[#This Row],[TIEFE_ENDE]]-SAMPLE_GEBAEUDE[[#This Row],[DICKE]]</f>
        <v>9.1</v>
      </c>
      <c r="J30" s="40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40" t="s">
        <v>247</v>
      </c>
      <c r="L30" s="40"/>
      <c r="M30" s="40" t="s">
        <v>108</v>
      </c>
      <c r="N30" s="44" t="s">
        <v>606</v>
      </c>
      <c r="O30" s="45"/>
    </row>
    <row r="31" spans="1:15" x14ac:dyDescent="0.25">
      <c r="A31" s="40">
        <f t="shared" si="0"/>
        <v>30</v>
      </c>
      <c r="B31" s="40" t="s">
        <v>556</v>
      </c>
      <c r="C31" s="40"/>
      <c r="D31" s="40">
        <v>5</v>
      </c>
      <c r="E31" s="40" t="str">
        <f t="shared" si="1"/>
        <v>GEBAEUDE</v>
      </c>
      <c r="F31" s="40" t="s">
        <v>576</v>
      </c>
      <c r="G31" s="40" t="s">
        <v>572</v>
      </c>
      <c r="H31" s="40"/>
      <c r="I31" s="40">
        <f ca="1">SAMPLE_GEBAEUDE[[#This Row],[TIEFE_ENDE]]-SAMPLE_GEBAEUDE[[#This Row],[DICKE]]</f>
        <v>9.2999999999999989</v>
      </c>
      <c r="J31" s="40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40"/>
      <c r="L31" s="40"/>
      <c r="M31" s="40"/>
      <c r="N31" s="44"/>
      <c r="O31" s="45"/>
    </row>
    <row r="32" spans="1:15" x14ac:dyDescent="0.25">
      <c r="A32" s="20"/>
      <c r="B32" s="20"/>
      <c r="C32" s="22"/>
      <c r="D32" s="20"/>
      <c r="E32" s="23"/>
      <c r="F32" s="20"/>
      <c r="G32" s="20"/>
      <c r="H32" s="20"/>
      <c r="I32" s="20"/>
      <c r="J32" s="23"/>
      <c r="K32" s="20"/>
      <c r="L32" s="17"/>
      <c r="M32" s="20"/>
      <c r="N32" s="21"/>
      <c r="O32" s="22"/>
    </row>
    <row r="33" spans="1:15" x14ac:dyDescent="0.25">
      <c r="A33" s="20"/>
      <c r="B33" s="20"/>
      <c r="C33" s="22"/>
      <c r="D33" s="20"/>
      <c r="E33" s="23"/>
      <c r="F33" s="20"/>
      <c r="G33" s="20"/>
      <c r="H33" s="20"/>
      <c r="I33" s="20"/>
      <c r="J33" s="23"/>
      <c r="K33" s="20"/>
      <c r="M33" s="20"/>
      <c r="N33" s="21"/>
      <c r="O33" s="22"/>
    </row>
    <row r="34" spans="1:15" x14ac:dyDescent="0.25">
      <c r="A34" s="20"/>
      <c r="B34" s="20"/>
      <c r="C34" s="22"/>
      <c r="D34" s="20"/>
      <c r="E34" s="23"/>
      <c r="F34" s="20"/>
      <c r="G34" s="20"/>
      <c r="H34" s="20"/>
      <c r="I34" s="20"/>
      <c r="J34" s="23"/>
      <c r="K34" s="20"/>
      <c r="M34" s="20"/>
      <c r="N34" s="21"/>
      <c r="O34" s="22"/>
    </row>
    <row r="35" spans="1:15" x14ac:dyDescent="0.25">
      <c r="A35" s="20"/>
      <c r="B35" s="20"/>
      <c r="C35" s="22"/>
      <c r="D35" s="20"/>
      <c r="E35" s="23"/>
      <c r="F35" s="20"/>
      <c r="G35" s="20"/>
      <c r="H35" s="20"/>
      <c r="I35" s="20"/>
      <c r="J35" s="23"/>
      <c r="K35" s="20"/>
      <c r="M35" s="20"/>
      <c r="N35" s="21"/>
      <c r="O35" s="22"/>
    </row>
    <row r="36" spans="1:15" x14ac:dyDescent="0.25">
      <c r="A36" s="20"/>
      <c r="B36" s="20"/>
      <c r="C36" s="22"/>
      <c r="D36" s="20"/>
      <c r="E36" s="23"/>
      <c r="F36" s="20"/>
      <c r="G36" s="20"/>
      <c r="H36" s="20"/>
      <c r="I36" s="20"/>
      <c r="J36" s="23"/>
      <c r="K36" s="20"/>
      <c r="M36" s="20"/>
      <c r="N36" s="21"/>
      <c r="O36" s="22"/>
    </row>
    <row r="37" spans="1:15" x14ac:dyDescent="0.25">
      <c r="A37" s="20"/>
      <c r="B37" s="20"/>
      <c r="C37" s="22"/>
      <c r="D37" s="20"/>
      <c r="E37" s="23"/>
      <c r="F37" s="20"/>
      <c r="G37" s="20"/>
      <c r="H37" s="20"/>
      <c r="I37" s="20"/>
      <c r="J37" s="23"/>
      <c r="K37" s="20"/>
      <c r="M37" s="20"/>
      <c r="N37" s="21"/>
      <c r="O37" s="22"/>
    </row>
    <row r="38" spans="1:15" x14ac:dyDescent="0.25">
      <c r="A38" s="20"/>
      <c r="B38" s="20"/>
      <c r="C38" s="22"/>
      <c r="D38" s="20"/>
      <c r="E38" s="23"/>
      <c r="F38" s="20"/>
      <c r="G38" s="20"/>
      <c r="H38" s="20"/>
      <c r="I38" s="20"/>
      <c r="J38" s="23"/>
      <c r="K38" s="20"/>
      <c r="M38" s="20"/>
      <c r="N38" s="21"/>
      <c r="O38" s="22"/>
    </row>
    <row r="39" spans="1:15" x14ac:dyDescent="0.25">
      <c r="A39" s="20"/>
      <c r="B39" s="20"/>
      <c r="C39" s="22"/>
      <c r="D39" s="20"/>
      <c r="E39" s="23"/>
      <c r="F39" s="20"/>
      <c r="G39" s="20"/>
      <c r="H39" s="20"/>
      <c r="I39" s="20"/>
      <c r="J39" s="23"/>
      <c r="K39" s="20"/>
      <c r="M39" s="20"/>
      <c r="N39" s="21"/>
      <c r="O39" s="22"/>
    </row>
    <row r="40" spans="1:15" x14ac:dyDescent="0.25">
      <c r="A40" s="20"/>
      <c r="B40" s="20"/>
      <c r="C40" s="22"/>
      <c r="D40" s="20"/>
      <c r="E40" s="23"/>
      <c r="F40" s="20"/>
      <c r="G40" s="20"/>
      <c r="H40" s="20"/>
      <c r="I40" s="20"/>
      <c r="J40" s="23"/>
      <c r="K40" s="20"/>
      <c r="M40" s="20"/>
      <c r="N40" s="21"/>
      <c r="O40" s="22"/>
    </row>
    <row r="41" spans="1:15" x14ac:dyDescent="0.25">
      <c r="A41" s="20"/>
      <c r="B41" s="20"/>
      <c r="C41" s="22"/>
      <c r="D41" s="20"/>
      <c r="E41" s="23"/>
      <c r="F41" s="20"/>
      <c r="G41" s="20"/>
      <c r="H41" s="20"/>
      <c r="I41" s="20"/>
      <c r="J41" s="23"/>
      <c r="K41" s="20"/>
      <c r="M41" s="20"/>
      <c r="N41" s="21"/>
      <c r="O41" s="22"/>
    </row>
    <row r="42" spans="1:15" x14ac:dyDescent="0.25">
      <c r="A42" s="20"/>
      <c r="B42" s="20"/>
      <c r="C42" s="22"/>
      <c r="D42" s="20"/>
      <c r="E42" s="23"/>
      <c r="F42" s="20"/>
      <c r="G42" s="20"/>
      <c r="H42" s="20"/>
      <c r="I42" s="20"/>
      <c r="J42" s="23"/>
      <c r="K42" s="20"/>
      <c r="M42" s="20"/>
      <c r="N42" s="21"/>
      <c r="O42" s="22"/>
    </row>
    <row r="43" spans="1:15" x14ac:dyDescent="0.25">
      <c r="A43" s="20"/>
      <c r="B43" s="20"/>
      <c r="C43" s="22"/>
      <c r="D43" s="20"/>
      <c r="E43" s="23"/>
      <c r="F43" s="20"/>
      <c r="G43" s="20"/>
      <c r="H43" s="20"/>
      <c r="I43" s="20"/>
      <c r="J43" s="23"/>
      <c r="K43" s="20"/>
      <c r="M43" s="20"/>
      <c r="N43" s="21"/>
      <c r="O43" s="22"/>
    </row>
    <row r="44" spans="1:15" x14ac:dyDescent="0.25">
      <c r="A44" s="20"/>
      <c r="B44" s="20"/>
      <c r="C44" s="22"/>
      <c r="D44" s="20"/>
      <c r="E44" s="23"/>
      <c r="F44" s="20"/>
      <c r="G44" s="20"/>
      <c r="H44" s="20"/>
      <c r="I44" s="20"/>
      <c r="J44" s="23"/>
      <c r="K44" s="20"/>
      <c r="M44" s="20"/>
      <c r="N44" s="21"/>
      <c r="O44" s="22"/>
    </row>
    <row r="45" spans="1:15" x14ac:dyDescent="0.25">
      <c r="A45" s="20"/>
      <c r="B45" s="20"/>
      <c r="C45" s="22"/>
      <c r="D45" s="20"/>
      <c r="E45" s="23"/>
      <c r="F45" s="20"/>
      <c r="G45" s="20"/>
      <c r="H45" s="20"/>
      <c r="I45" s="20"/>
      <c r="J45" s="23"/>
      <c r="K45" s="20"/>
      <c r="M45" s="20"/>
      <c r="N45" s="21"/>
      <c r="O45" s="22"/>
    </row>
    <row r="46" spans="1:15" x14ac:dyDescent="0.25">
      <c r="A46" s="20"/>
      <c r="B46" s="20"/>
      <c r="C46" s="22"/>
      <c r="D46" s="20"/>
      <c r="E46" s="23"/>
      <c r="F46" s="20"/>
      <c r="G46" s="20"/>
      <c r="H46" s="20"/>
      <c r="I46" s="20"/>
      <c r="J46" s="23"/>
      <c r="K46" s="20"/>
      <c r="M46" s="20"/>
      <c r="N46" s="21"/>
      <c r="O46" s="22"/>
    </row>
    <row r="47" spans="1:15" x14ac:dyDescent="0.25">
      <c r="A47" s="20"/>
      <c r="B47" s="20"/>
      <c r="C47" s="22"/>
      <c r="D47" s="20"/>
      <c r="E47" s="23"/>
      <c r="F47" s="20"/>
      <c r="G47" s="20"/>
      <c r="H47" s="20"/>
      <c r="I47" s="20"/>
      <c r="J47" s="23"/>
      <c r="K47" s="20"/>
      <c r="M47" s="20"/>
      <c r="N47" s="21"/>
      <c r="O47" s="22"/>
    </row>
    <row r="48" spans="1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  <row r="1272" spans="15:15" x14ac:dyDescent="0.25">
      <c r="O1272" s="17"/>
    </row>
    <row r="1273" spans="15:15" x14ac:dyDescent="0.25">
      <c r="O1273" s="17"/>
    </row>
    <row r="1274" spans="15:15" x14ac:dyDescent="0.25">
      <c r="O1274" s="17"/>
    </row>
    <row r="1275" spans="15:15" x14ac:dyDescent="0.25">
      <c r="O1275" s="17"/>
    </row>
    <row r="1276" spans="15:15" x14ac:dyDescent="0.25">
      <c r="O1276" s="17"/>
    </row>
    <row r="1277" spans="15:15" x14ac:dyDescent="0.25">
      <c r="O1277" s="17"/>
    </row>
    <row r="1278" spans="15:15" x14ac:dyDescent="0.25">
      <c r="O1278" s="17"/>
    </row>
    <row r="1279" spans="15:15" x14ac:dyDescent="0.25">
      <c r="O1279" s="17"/>
    </row>
    <row r="1280" spans="15:15" x14ac:dyDescent="0.25">
      <c r="O1280" s="17"/>
    </row>
    <row r="1281" spans="15:15" x14ac:dyDescent="0.25">
      <c r="O1281" s="17"/>
    </row>
    <row r="1282" spans="15:15" x14ac:dyDescent="0.25">
      <c r="O1282" s="17"/>
    </row>
    <row r="1283" spans="15:15" x14ac:dyDescent="0.25">
      <c r="O1283" s="17"/>
    </row>
    <row r="1284" spans="15:15" x14ac:dyDescent="0.25">
      <c r="O1284" s="17"/>
    </row>
    <row r="1285" spans="15:15" x14ac:dyDescent="0.25">
      <c r="O1285" s="17"/>
    </row>
    <row r="1286" spans="15:15" x14ac:dyDescent="0.25">
      <c r="O1286" s="17"/>
    </row>
    <row r="1287" spans="15:15" x14ac:dyDescent="0.25">
      <c r="O1287" s="17"/>
    </row>
    <row r="1288" spans="15:15" x14ac:dyDescent="0.25">
      <c r="O1288" s="17"/>
    </row>
    <row r="1289" spans="15:15" x14ac:dyDescent="0.25">
      <c r="O1289" s="17"/>
    </row>
    <row r="1290" spans="15:15" x14ac:dyDescent="0.25">
      <c r="O1290" s="17"/>
    </row>
    <row r="1291" spans="15:15" x14ac:dyDescent="0.25">
      <c r="O1291" s="17"/>
    </row>
    <row r="1292" spans="15:15" x14ac:dyDescent="0.25">
      <c r="O1292" s="17"/>
    </row>
    <row r="1293" spans="15:15" x14ac:dyDescent="0.25">
      <c r="O1293" s="17"/>
    </row>
    <row r="1294" spans="15:15" x14ac:dyDescent="0.25">
      <c r="O1294" s="17"/>
    </row>
    <row r="1295" spans="15:15" x14ac:dyDescent="0.25">
      <c r="O1295" s="17"/>
    </row>
    <row r="1296" spans="15:15" x14ac:dyDescent="0.25">
      <c r="O1296" s="17"/>
    </row>
    <row r="1297" spans="15:15" x14ac:dyDescent="0.25">
      <c r="O1297" s="17"/>
    </row>
    <row r="1298" spans="15:15" x14ac:dyDescent="0.25">
      <c r="O1298" s="17"/>
    </row>
    <row r="1299" spans="15:15" x14ac:dyDescent="0.25">
      <c r="O1299" s="17"/>
    </row>
    <row r="1300" spans="15:15" x14ac:dyDescent="0.25">
      <c r="O1300" s="17"/>
    </row>
  </sheetData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32:N1048576" xr:uid="{701D3FD3-1D9E-48E0-9B89-92B2D7044379}">
      <formula1>GEBAUDE_AVV_AUSWAHL</formula1>
    </dataValidation>
    <dataValidation type="list" allowBlank="1" showInputMessage="1" showErrorMessage="1" sqref="N2:N31" xr:uid="{CB09AB50-77D7-4E45-AE6B-6561E435EB86}">
      <formula1>GEBAUDE_AVV_AUSWAHL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AA15"/>
  <sheetViews>
    <sheetView tabSelected="1" workbookViewId="0">
      <pane xSplit="1" topLeftCell="H1" activePane="topRight" state="frozen"/>
      <selection activeCell="M31" sqref="M31"/>
      <selection pane="topRight" activeCell="T21" sqref="T21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3" max="24" width="16.5703125" bestFit="1" customWidth="1"/>
    <col min="27" max="27" width="26.85546875" customWidth="1"/>
  </cols>
  <sheetData>
    <row r="1" spans="1:27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s="47" t="s">
        <v>638</v>
      </c>
      <c r="X1" s="47" t="s">
        <v>639</v>
      </c>
      <c r="Y1" t="s">
        <v>203</v>
      </c>
      <c r="Z1" t="s">
        <v>108</v>
      </c>
      <c r="AA1" t="s">
        <v>204</v>
      </c>
    </row>
    <row r="2" spans="1:27" x14ac:dyDescent="0.25">
      <c r="A2" t="str">
        <f>"C"&amp;ROW()-2</f>
        <v>C0</v>
      </c>
      <c r="B2" t="s">
        <v>27</v>
      </c>
    </row>
    <row r="3" spans="1:27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248</v>
      </c>
      <c r="F3" t="s">
        <v>314</v>
      </c>
      <c r="G3" t="s">
        <v>268</v>
      </c>
      <c r="I3" t="s">
        <v>250</v>
      </c>
      <c r="K3" t="s">
        <v>28</v>
      </c>
      <c r="L3" t="s">
        <v>377</v>
      </c>
      <c r="T3">
        <v>1</v>
      </c>
      <c r="U3">
        <v>1</v>
      </c>
      <c r="W3">
        <v>1</v>
      </c>
      <c r="X3">
        <v>1</v>
      </c>
    </row>
    <row r="4" spans="1:27" x14ac:dyDescent="0.25">
      <c r="A4" t="str">
        <f t="shared" si="0"/>
        <v>C2</v>
      </c>
      <c r="B4" t="s">
        <v>266</v>
      </c>
      <c r="E4" t="s">
        <v>267</v>
      </c>
      <c r="F4" t="s">
        <v>307</v>
      </c>
      <c r="G4" t="s">
        <v>28</v>
      </c>
      <c r="H4" t="s">
        <v>249</v>
      </c>
      <c r="I4" t="s">
        <v>270</v>
      </c>
      <c r="J4" t="s">
        <v>251</v>
      </c>
      <c r="K4" t="s">
        <v>268</v>
      </c>
      <c r="L4" t="s">
        <v>527</v>
      </c>
      <c r="N4" t="s">
        <v>252</v>
      </c>
      <c r="T4">
        <v>2</v>
      </c>
      <c r="U4">
        <v>2</v>
      </c>
      <c r="W4">
        <v>2</v>
      </c>
      <c r="X4">
        <v>2</v>
      </c>
      <c r="Z4">
        <v>25.5</v>
      </c>
    </row>
    <row r="5" spans="1:27" x14ac:dyDescent="0.25">
      <c r="A5" t="str">
        <f t="shared" si="0"/>
        <v>C3</v>
      </c>
      <c r="B5" t="s">
        <v>266</v>
      </c>
      <c r="E5" t="s">
        <v>284</v>
      </c>
      <c r="F5" t="s">
        <v>297</v>
      </c>
      <c r="G5" t="s">
        <v>268</v>
      </c>
      <c r="H5" t="s">
        <v>269</v>
      </c>
      <c r="I5" t="s">
        <v>286</v>
      </c>
      <c r="J5" t="s">
        <v>270</v>
      </c>
      <c r="L5" t="s">
        <v>528</v>
      </c>
      <c r="N5" t="s">
        <v>252</v>
      </c>
      <c r="T5">
        <v>3</v>
      </c>
      <c r="U5">
        <v>3</v>
      </c>
      <c r="W5">
        <v>3</v>
      </c>
      <c r="X5">
        <v>3</v>
      </c>
      <c r="Z5">
        <v>33.6</v>
      </c>
    </row>
    <row r="6" spans="1:27" x14ac:dyDescent="0.25">
      <c r="A6" t="str">
        <f>"C"&amp;ROW()-2</f>
        <v>C4</v>
      </c>
      <c r="B6" t="s">
        <v>27</v>
      </c>
      <c r="C6" t="s">
        <v>203</v>
      </c>
      <c r="E6" t="s">
        <v>297</v>
      </c>
      <c r="F6" t="s">
        <v>284</v>
      </c>
      <c r="G6" t="s">
        <v>28</v>
      </c>
      <c r="H6" t="s">
        <v>285</v>
      </c>
      <c r="I6" t="s">
        <v>299</v>
      </c>
      <c r="J6" t="s">
        <v>286</v>
      </c>
      <c r="K6" t="s">
        <v>28</v>
      </c>
      <c r="L6" t="s">
        <v>529</v>
      </c>
      <c r="N6" t="s">
        <v>271</v>
      </c>
      <c r="T6">
        <v>4</v>
      </c>
      <c r="U6">
        <v>4</v>
      </c>
      <c r="W6">
        <v>4</v>
      </c>
      <c r="X6">
        <v>4</v>
      </c>
      <c r="Y6" t="s">
        <v>252</v>
      </c>
      <c r="Z6">
        <v>21</v>
      </c>
    </row>
    <row r="7" spans="1:27" x14ac:dyDescent="0.25">
      <c r="A7" t="str">
        <f>"C"&amp;ROW()-2</f>
        <v>C5</v>
      </c>
      <c r="B7" t="s">
        <v>27</v>
      </c>
      <c r="C7" t="s">
        <v>140</v>
      </c>
      <c r="E7" t="s">
        <v>307</v>
      </c>
      <c r="F7" t="s">
        <v>267</v>
      </c>
      <c r="G7" t="s">
        <v>268</v>
      </c>
      <c r="H7" t="s">
        <v>298</v>
      </c>
      <c r="I7" t="s">
        <v>308</v>
      </c>
      <c r="K7" t="s">
        <v>268</v>
      </c>
      <c r="L7" t="s">
        <v>530</v>
      </c>
      <c r="N7" t="s">
        <v>271</v>
      </c>
      <c r="O7">
        <v>210</v>
      </c>
      <c r="T7">
        <v>5</v>
      </c>
      <c r="U7">
        <v>5</v>
      </c>
      <c r="V7" t="s">
        <v>531</v>
      </c>
      <c r="W7">
        <v>5</v>
      </c>
      <c r="X7">
        <v>5</v>
      </c>
      <c r="Z7">
        <v>23.9</v>
      </c>
    </row>
    <row r="8" spans="1:27" x14ac:dyDescent="0.25">
      <c r="A8" t="str">
        <f>"C"&amp;ROW()-2</f>
        <v>C6</v>
      </c>
      <c r="B8" t="s">
        <v>266</v>
      </c>
      <c r="E8" t="s">
        <v>314</v>
      </c>
      <c r="F8" t="s">
        <v>248</v>
      </c>
      <c r="L8" t="s">
        <v>532</v>
      </c>
      <c r="N8" t="s">
        <v>271</v>
      </c>
      <c r="T8">
        <v>6</v>
      </c>
      <c r="U8">
        <v>6</v>
      </c>
      <c r="W8">
        <v>6</v>
      </c>
      <c r="X8">
        <v>6</v>
      </c>
      <c r="Z8" t="s">
        <v>533</v>
      </c>
    </row>
    <row r="9" spans="1:27" x14ac:dyDescent="0.25">
      <c r="A9" t="str">
        <f>"C"&amp;ROW()-2</f>
        <v>C7</v>
      </c>
      <c r="B9" t="s">
        <v>266</v>
      </c>
      <c r="T9">
        <v>7</v>
      </c>
      <c r="U9">
        <v>7</v>
      </c>
      <c r="W9">
        <v>7</v>
      </c>
      <c r="X9">
        <v>7</v>
      </c>
      <c r="Z9" t="s">
        <v>533</v>
      </c>
    </row>
    <row r="10" spans="1:27" x14ac:dyDescent="0.25">
      <c r="A10" t="s">
        <v>534</v>
      </c>
      <c r="B10" t="s">
        <v>447</v>
      </c>
      <c r="T10">
        <v>8</v>
      </c>
      <c r="U10">
        <v>8</v>
      </c>
      <c r="W10">
        <v>8</v>
      </c>
      <c r="X10">
        <v>8</v>
      </c>
    </row>
    <row r="11" spans="1:27" x14ac:dyDescent="0.25">
      <c r="A11" t="s">
        <v>535</v>
      </c>
      <c r="B11" t="s">
        <v>27</v>
      </c>
      <c r="C11" t="s">
        <v>203</v>
      </c>
      <c r="T11">
        <v>9</v>
      </c>
      <c r="U11">
        <v>9</v>
      </c>
      <c r="W11">
        <v>9</v>
      </c>
      <c r="X11">
        <v>9</v>
      </c>
      <c r="Y11" t="s">
        <v>252</v>
      </c>
    </row>
    <row r="12" spans="1:27" x14ac:dyDescent="0.25">
      <c r="A12" t="s">
        <v>536</v>
      </c>
      <c r="B12" t="s">
        <v>266</v>
      </c>
      <c r="N12" t="s">
        <v>271</v>
      </c>
      <c r="T12">
        <v>10</v>
      </c>
      <c r="U12">
        <v>10</v>
      </c>
      <c r="W12">
        <v>10</v>
      </c>
      <c r="X12">
        <v>10</v>
      </c>
    </row>
    <row r="13" spans="1:27" x14ac:dyDescent="0.25">
      <c r="A13" t="s">
        <v>537</v>
      </c>
      <c r="B13" t="s">
        <v>266</v>
      </c>
      <c r="N13" t="s">
        <v>271</v>
      </c>
      <c r="T13">
        <v>11</v>
      </c>
      <c r="U13">
        <v>11</v>
      </c>
      <c r="W13">
        <v>11</v>
      </c>
      <c r="X13">
        <v>11</v>
      </c>
    </row>
    <row r="14" spans="1:27" x14ac:dyDescent="0.25">
      <c r="A14" t="s">
        <v>538</v>
      </c>
      <c r="B14" t="s">
        <v>266</v>
      </c>
      <c r="N14" t="s">
        <v>271</v>
      </c>
      <c r="T14">
        <v>12</v>
      </c>
      <c r="U14">
        <v>12</v>
      </c>
      <c r="W14">
        <v>12</v>
      </c>
      <c r="X14">
        <v>12</v>
      </c>
    </row>
    <row r="15" spans="1:27" x14ac:dyDescent="0.25">
      <c r="A15" t="s">
        <v>539</v>
      </c>
      <c r="B15" t="s">
        <v>266</v>
      </c>
      <c r="T15">
        <v>13</v>
      </c>
      <c r="U15">
        <v>13</v>
      </c>
      <c r="W15">
        <v>13</v>
      </c>
      <c r="X15">
        <v>13</v>
      </c>
      <c r="Z15">
        <v>10.9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Y2:Y1048576" xr:uid="{E1C0AFEE-3698-4B42-B31A-087BF4862A7C}">
      <formula1>CHEMIE_KMF_AUSWAHL</formula1>
    </dataValidation>
    <dataValidation type="list" allowBlank="1" showInputMessage="1" showErrorMessage="1" sqref="AA2:AA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6"/>
  <sheetViews>
    <sheetView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4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344</v>
      </c>
      <c r="D3" s="4">
        <v>3</v>
      </c>
    </row>
    <row r="4" spans="1:4" x14ac:dyDescent="0.25">
      <c r="A4" t="str">
        <f>"A"&amp;ROW()-1</f>
        <v>A3</v>
      </c>
      <c r="B4">
        <f>ROW()-1</f>
        <v>3</v>
      </c>
    </row>
    <row r="6" spans="1:4" x14ac:dyDescent="0.25">
      <c r="A6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F4" sqref="F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IFERROR(AVERAGE(PARAMETER_LP[[#This Row],[WERT_1]:[WERT_3]]),"")</f>
        <v>0.40000000000000008</v>
      </c>
      <c r="G2">
        <f>IFERROR(ROUND(22.5/PARAMETER_LP[[#This Row],[MITTELWERT]],1),"")</f>
        <v>56.3</v>
      </c>
      <c r="H2" s="6">
        <f>IFERROR(ROUND(PARAMETER_LP[[#This Row],[EV]]*0.85,0),"")</f>
        <v>48</v>
      </c>
      <c r="I2" s="6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IFERROR(AVERAGE(PARAMETER_LP[[#This Row],[WERT_1]:[WERT_3]]),"")</f>
        <v>1E-3</v>
      </c>
      <c r="G3">
        <f>IFERROR(ROUND(22.5/PARAMETER_LP[[#This Row],[MITTELWERT]],1),"")</f>
        <v>22500</v>
      </c>
      <c r="H3" s="6">
        <f>IFERROR(ROUND(PARAMETER_LP[[#This Row],[EV]]*0.85,0),"")</f>
        <v>19125</v>
      </c>
      <c r="I3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IFERROR(AVERAGE(PARAMETER_LP[[#This Row],[WERT_1]:[WERT_3]]),"")</f>
        <v>4</v>
      </c>
      <c r="G4">
        <f>IFERROR(ROUND(22.5/PARAMETER_LP[[#This Row],[MITTELWERT]],1),"")</f>
        <v>5.6</v>
      </c>
      <c r="H4" s="6">
        <f>IFERROR(ROUND(PARAMETER_LP[[#This Row],[EV]]*0.85,0),"")</f>
        <v>5</v>
      </c>
      <c r="I4" s="6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IFERROR(AVERAGE(PARAMETER_LP[[#This Row],[WERT_1]:[WERT_3]]),"")</f>
        <v>2</v>
      </c>
      <c r="G5">
        <f>IFERROR(ROUND(22.5/PARAMETER_LP[[#This Row],[MITTELWERT]],1),"")</f>
        <v>11.3</v>
      </c>
      <c r="H5" s="6">
        <f>IFERROR(ROUND(PARAMETER_LP[[#This Row],[EV]]*0.85,0),"")</f>
        <v>10</v>
      </c>
      <c r="I5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IFERROR(AVERAGE(PARAMETER_LP[[#This Row],[WERT_1]:[WERT_3]]),"")</f>
        <v>0.83333333333333337</v>
      </c>
      <c r="G6">
        <f>IFERROR(ROUND(22.5/PARAMETER_LP[[#This Row],[MITTELWERT]],1),"")</f>
        <v>27</v>
      </c>
      <c r="H6" s="6">
        <f>IFERROR(ROUND(PARAMETER_LP[[#This Row],[EV]]*0.85,0),"")</f>
        <v>23</v>
      </c>
      <c r="I6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IFERROR(AVERAGE(PARAMETER_LP[[#This Row],[WERT_1]:[WERT_3]]),"")</f>
        <v>0.5</v>
      </c>
      <c r="G7">
        <f>IFERROR(ROUND(22.5/PARAMETER_LP[[#This Row],[MITTELWERT]],1),"")</f>
        <v>45</v>
      </c>
      <c r="H7" s="6">
        <f>IFERROR(ROUND(PARAMETER_LP[[#This Row],[EV]]*0.85,0),"")</f>
        <v>38</v>
      </c>
      <c r="I7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IFERROR(AVERAGE(PARAMETER_LP[[#This Row],[WERT_1]:[WERT_3]]),"")</f>
        <v>0.46666666666666662</v>
      </c>
      <c r="G8">
        <f>IFERROR(ROUND(22.5/PARAMETER_LP[[#This Row],[MITTELWERT]],1),"")</f>
        <v>48.2</v>
      </c>
      <c r="H8" s="6">
        <f>IFERROR(ROUND(PARAMETER_LP[[#This Row],[EV]]*0.85,0),"")</f>
        <v>41</v>
      </c>
      <c r="I8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IFERROR(AVERAGE(PARAMETER_LP[[#This Row],[WERT_1]:[WERT_3]]),"")</f>
        <v/>
      </c>
      <c r="G9" t="str">
        <f>IFERROR(ROUND(22.5/PARAMETER_LP[[#This Row],[MITTELWERT]],1),"")</f>
        <v/>
      </c>
      <c r="H9" s="6" t="str">
        <f>IFERROR(ROUND(PARAMETER_LP[[#This Row],[EV]]*0.85,0),"")</f>
        <v/>
      </c>
      <c r="I9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4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448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449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450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472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451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464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465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466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467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452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453</v>
      </c>
      <c r="AD11" s="13" t="s">
        <v>402</v>
      </c>
    </row>
    <row r="12" spans="1:33" x14ac:dyDescent="0.25">
      <c r="AC12" t="s">
        <v>454</v>
      </c>
      <c r="AD12" s="13" t="s">
        <v>435</v>
      </c>
    </row>
    <row r="13" spans="1:33" x14ac:dyDescent="0.25">
      <c r="AC13" t="s">
        <v>455</v>
      </c>
      <c r="AD13" s="13" t="s">
        <v>436</v>
      </c>
    </row>
    <row r="14" spans="1:33" x14ac:dyDescent="0.25">
      <c r="AC14" t="s">
        <v>456</v>
      </c>
      <c r="AD14" s="13" t="s">
        <v>437</v>
      </c>
    </row>
    <row r="15" spans="1:33" x14ac:dyDescent="0.25">
      <c r="AC15" t="s">
        <v>457</v>
      </c>
      <c r="AD15" s="13" t="s">
        <v>438</v>
      </c>
    </row>
    <row r="16" spans="1:33" x14ac:dyDescent="0.25">
      <c r="AC16" t="s">
        <v>458</v>
      </c>
      <c r="AD16" s="13" t="s">
        <v>403</v>
      </c>
    </row>
    <row r="17" spans="29:30" x14ac:dyDescent="0.25">
      <c r="AC17" t="s">
        <v>459</v>
      </c>
      <c r="AD17" s="13" t="s">
        <v>431</v>
      </c>
    </row>
    <row r="18" spans="29:30" x14ac:dyDescent="0.25">
      <c r="AC18" t="s">
        <v>460</v>
      </c>
      <c r="AD18" s="13" t="s">
        <v>404</v>
      </c>
    </row>
    <row r="19" spans="29:30" x14ac:dyDescent="0.25">
      <c r="AC19" t="s">
        <v>461</v>
      </c>
    </row>
    <row r="20" spans="29:30" x14ac:dyDescent="0.25">
      <c r="AC20" t="s">
        <v>462</v>
      </c>
    </row>
    <row r="21" spans="29:30" x14ac:dyDescent="0.25">
      <c r="AC21" t="s">
        <v>463</v>
      </c>
    </row>
    <row r="22" spans="29:30" x14ac:dyDescent="0.25">
      <c r="AC22" t="s">
        <v>468</v>
      </c>
    </row>
    <row r="23" spans="29:30" x14ac:dyDescent="0.25">
      <c r="AC23" t="s">
        <v>469</v>
      </c>
    </row>
    <row r="24" spans="29:30" x14ac:dyDescent="0.25">
      <c r="AC24" t="s">
        <v>470</v>
      </c>
    </row>
    <row r="25" spans="29:30" x14ac:dyDescent="0.25">
      <c r="AC25" t="s">
        <v>471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2021-10-06T10:20:25Z</dcterms:modified>
</cp:coreProperties>
</file>